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threadedComments/threadedComment3.xml" ContentType="application/vnd.ms-excel.threadedcomments+xml"/>
  <Override PartName="/xl/drawings/drawing3.xml" ContentType="application/vnd.openxmlformats-officedocument.drawing+xml"/>
  <Override PartName="/xl/comments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W:\ILIQUIDOS\01_FUNDOS\09_ApolloEnergia\PLANILHA DE FUNDAMENTOS\2025\"/>
    </mc:Choice>
  </mc:AlternateContent>
  <xr:revisionPtr revIDLastSave="0" documentId="13_ncr:1_{E0B8FEE1-5303-43B5-9D6C-E0AD59281264}" xr6:coauthVersionLast="47" xr6:coauthVersionMax="47" xr10:uidLastSave="{00000000-0000-0000-0000-000000000000}"/>
  <bookViews>
    <workbookView xWindow="-120" yWindow="-120" windowWidth="29040" windowHeight="15840" tabRatio="847" xr2:uid="{90FE81E8-199C-418A-9CCD-BF52E1DB3AC3}"/>
  </bookViews>
  <sheets>
    <sheet name="Avisos Legais" sheetId="27" r:id="rId1"/>
    <sheet name="Introdução" sheetId="18" r:id="rId2"/>
    <sheet name="HISTÓRICO &gt;&gt;&gt; " sheetId="17" r:id="rId3"/>
    <sheet name="Hist_Data_TME" sheetId="21" r:id="rId4"/>
    <sheet name="Hist_Data_EDTE" sheetId="22" r:id="rId5"/>
    <sheet name="Hist_Data_ETB" sheetId="23" r:id="rId6"/>
    <sheet name="Hist_Data_TPE" sheetId="25" r:id="rId7"/>
    <sheet name="Hist_Data_TCC" sheetId="24" r:id="rId8"/>
    <sheet name="Hist_Data_TSM" sheetId="26" r:id="rId9"/>
    <sheet name="Hist_Data_CGI" sheetId="28" r:id="rId10"/>
    <sheet name="APOIO MODELAGEM &gt;&gt;&gt;" sheetId="19" r:id="rId11"/>
    <sheet name="Receita_EBITDA" sheetId="5" r:id="rId12"/>
    <sheet name="Dívida" sheetId="6" r:id="rId13"/>
    <sheet name="Participação_PFIN11" sheetId="15" r:id="rId14"/>
    <sheet name="IR_CSLL" sheetId="9" r:id="rId15"/>
    <sheet name="Template_DRE_FC" sheetId="20" r:id="rId16"/>
  </sheets>
  <definedNames>
    <definedName name="amort" localSheetId="0">#REF!</definedName>
    <definedName name="amort" localSheetId="13">Participação_PFIN11!#REF!</definedName>
    <definedName name="amort" localSheetId="15">#REF!</definedName>
    <definedName name="amort">#REF!</definedName>
    <definedName name="_xlnm.Print_Area" localSheetId="1">Introdução!$A$1:$B$31</definedName>
    <definedName name="capex_m" localSheetId="0">#REF!</definedName>
    <definedName name="capex_m" localSheetId="13">Participação_PFIN11!#REF!</definedName>
    <definedName name="capex_m">#REF!</definedName>
    <definedName name="debt" localSheetId="0">#REF!</definedName>
    <definedName name="debt" localSheetId="13">Participação_PFIN11!#REF!</definedName>
    <definedName name="debt" localSheetId="15">#REF!</definedName>
    <definedName name="debt">#REF!</definedName>
    <definedName name="dep_reg" localSheetId="0">#REF!</definedName>
    <definedName name="dep_reg" localSheetId="13">Participação_PFIN11!#REF!</definedName>
    <definedName name="dep_reg">#REF!</definedName>
    <definedName name="desp_fin" localSheetId="0">#REF!</definedName>
    <definedName name="desp_fin" localSheetId="13">Participação_PFIN11!#REF!</definedName>
    <definedName name="desp_fin" localSheetId="15">#REF!</definedName>
    <definedName name="desp_fin">#REF!</definedName>
    <definedName name="ir_csll" localSheetId="0">#REF!</definedName>
    <definedName name="ir_csll" localSheetId="13">Participação_PFIN11!#REF!</definedName>
    <definedName name="ir_csll" localSheetId="15">#REF!</definedName>
    <definedName name="ir_csll">#REF!</definedName>
    <definedName name="juros_cx" localSheetId="0">#REF!</definedName>
    <definedName name="juros_cx" localSheetId="13">Participação_PFIN11!#REF!</definedName>
    <definedName name="juros_cx" localSheetId="15">#REF!</definedName>
    <definedName name="juros_cx">#REF!</definedName>
    <definedName name="juros_cx_r" localSheetId="0">#REF!</definedName>
    <definedName name="juros_cx_r" localSheetId="13">Participação_PFIN11!#REF!</definedName>
    <definedName name="juros_cx_r" localSheetId="15">#REF!</definedName>
    <definedName name="juros_cx_r">#REF!</definedName>
    <definedName name="juros_dre" localSheetId="0">#REF!</definedName>
    <definedName name="juros_dre" localSheetId="13">Participação_PFIN11!#REF!</definedName>
    <definedName name="juros_dre" localSheetId="15">#REF!</definedName>
    <definedName name="juros_dre">#REF!</definedName>
    <definedName name="meses" localSheetId="0">#REF!</definedName>
    <definedName name="meses" localSheetId="13">Participação_PFIN11!#REF!</definedName>
    <definedName name="meses" localSheetId="15">#REF!</definedName>
    <definedName name="meses">#REF!</definedName>
    <definedName name="mg_ebitda" localSheetId="0">#REF!</definedName>
    <definedName name="mg_ebitda" localSheetId="13">Participação_PFIN11!#REF!</definedName>
    <definedName name="mg_ebitda" localSheetId="15">#REF!</definedName>
    <definedName name="mg_ebitda">#REF!</definedName>
    <definedName name="pfin11" localSheetId="0">#REF!</definedName>
    <definedName name="pfin11" localSheetId="13">Participação_PFIN11!$A$1</definedName>
    <definedName name="pfin11" localSheetId="15">#REF!</definedName>
    <definedName name="pfin11">#REF!</definedName>
    <definedName name="rap" localSheetId="0">#REF!</definedName>
    <definedName name="rap" localSheetId="13">Participação_PFIN11!#REF!</definedName>
    <definedName name="rap" localSheetId="15">#REF!</definedName>
    <definedName name="rap">#REF!</definedName>
    <definedName name="rate" localSheetId="0">#REF!</definedName>
    <definedName name="rate" localSheetId="9">#REF!</definedName>
    <definedName name="rate" localSheetId="4">#REF!</definedName>
    <definedName name="rate" localSheetId="5">#REF!</definedName>
    <definedName name="rate" localSheetId="7">#REF!</definedName>
    <definedName name="rate" localSheetId="3">#REF!</definedName>
    <definedName name="rate" localSheetId="6">#REF!</definedName>
    <definedName name="rate" localSheetId="8">#REF!</definedName>
    <definedName name="rate" localSheetId="15">Template_DRE_FC!$B$36</definedName>
    <definedName name="rate">#REF!</definedName>
    <definedName name="resid" localSheetId="0">#REF!</definedName>
    <definedName name="resid" localSheetId="13">Participação_PFIN11!#REF!</definedName>
    <definedName name="resid">#REF!</definedName>
    <definedName name="rol_ano" localSheetId="0">#REF!</definedName>
    <definedName name="rol_ano" localSheetId="13">Participação_PFIN11!#REF!</definedName>
    <definedName name="rol_ano" localSheetId="15">#REF!</definedName>
    <definedName name="rol_ano">#REF!</definedName>
    <definedName name="SPEs" localSheetId="0">#REF!</definedName>
    <definedName name="SPEs" localSheetId="13">Participação_PFIN11!#REF!</definedName>
    <definedName name="SPEs" localSheetId="15">#REF!</definedName>
    <definedName name="SPEs">#REF!</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5" l="1"/>
  <c r="AI19" i="21" l="1"/>
  <c r="AI19" i="22"/>
  <c r="AH19" i="28"/>
  <c r="AH19" i="26"/>
  <c r="AI19" i="24"/>
  <c r="AH19" i="25"/>
  <c r="AI19" i="25"/>
  <c r="AA254" i="26" l="1"/>
  <c r="AA191" i="26"/>
  <c r="AA178" i="26"/>
  <c r="AA166" i="26"/>
  <c r="AA126" i="26"/>
  <c r="AA16" i="26"/>
  <c r="AA58" i="26"/>
  <c r="AA178" i="24"/>
  <c r="AA166" i="24"/>
  <c r="AA58" i="24"/>
  <c r="AA206" i="25"/>
  <c r="AA178" i="25"/>
  <c r="AA161" i="25"/>
  <c r="AA58" i="25"/>
  <c r="AA54" i="25"/>
  <c r="AA254" i="23"/>
  <c r="AA178" i="23"/>
  <c r="AA174" i="23"/>
  <c r="AA58" i="23"/>
  <c r="AA191" i="22"/>
  <c r="AA126" i="22"/>
  <c r="AA17" i="22"/>
  <c r="AA136" i="24" l="1"/>
  <c r="AA160" i="24" s="1"/>
  <c r="AA191" i="24"/>
  <c r="AA190" i="24" s="1"/>
  <c r="AA182" i="24"/>
  <c r="AA54" i="24"/>
  <c r="AA254" i="24"/>
  <c r="AA182" i="25"/>
  <c r="AA254" i="25"/>
  <c r="AA174" i="25"/>
  <c r="AA191" i="25"/>
  <c r="AA166" i="25"/>
  <c r="AA166" i="23"/>
  <c r="AA182" i="23"/>
  <c r="AA238" i="23"/>
  <c r="AA41" i="23"/>
  <c r="AA161" i="23"/>
  <c r="AA174" i="22"/>
  <c r="AA58" i="22"/>
  <c r="AA161" i="22"/>
  <c r="AA178" i="22"/>
  <c r="AA46" i="22"/>
  <c r="AA62" i="22"/>
  <c r="AA166" i="22"/>
  <c r="AA254" i="22"/>
  <c r="AA182" i="22"/>
  <c r="AA238" i="21"/>
  <c r="AA223" i="21"/>
  <c r="AA206" i="21"/>
  <c r="AA145" i="23"/>
  <c r="AA223" i="23"/>
  <c r="AA222" i="23" s="1"/>
  <c r="AA174" i="24"/>
  <c r="AA174" i="26"/>
  <c r="AA206" i="26"/>
  <c r="AA190" i="26" s="1"/>
  <c r="AA145" i="25"/>
  <c r="AA160" i="25" s="1"/>
  <c r="AA223" i="26"/>
  <c r="AA206" i="24"/>
  <c r="AA136" i="22"/>
  <c r="AA238" i="22"/>
  <c r="AA191" i="23"/>
  <c r="AA223" i="25"/>
  <c r="AA223" i="24"/>
  <c r="AA254" i="21"/>
  <c r="AA145" i="24"/>
  <c r="AA161" i="24"/>
  <c r="AA145" i="26"/>
  <c r="AA223" i="22"/>
  <c r="AA222" i="22" s="1"/>
  <c r="AA136" i="23"/>
  <c r="AA160" i="23" s="1"/>
  <c r="AA238" i="26"/>
  <c r="AA206" i="22"/>
  <c r="AA190" i="22" s="1"/>
  <c r="AA206" i="23"/>
  <c r="AA238" i="25"/>
  <c r="AA238" i="24"/>
  <c r="AA136" i="26"/>
  <c r="AA161" i="26"/>
  <c r="AA191" i="21"/>
  <c r="AA145" i="22"/>
  <c r="AA136" i="25"/>
  <c r="AA182" i="26"/>
  <c r="AA84" i="23"/>
  <c r="AA22" i="24"/>
  <c r="AA40" i="24" s="1"/>
  <c r="AA22" i="26"/>
  <c r="AA100" i="22"/>
  <c r="AA46" i="23"/>
  <c r="AA84" i="26"/>
  <c r="AA62" i="26"/>
  <c r="AA17" i="23"/>
  <c r="AA29" i="25"/>
  <c r="AA46" i="24"/>
  <c r="AA46" i="26"/>
  <c r="AA22" i="22"/>
  <c r="AA16" i="22"/>
  <c r="AA22" i="23"/>
  <c r="AA126" i="25"/>
  <c r="AA99" i="25" s="1"/>
  <c r="AA62" i="23"/>
  <c r="AA41" i="25"/>
  <c r="AA54" i="23"/>
  <c r="AA71" i="25"/>
  <c r="AA41" i="24"/>
  <c r="AA17" i="24"/>
  <c r="AA113" i="26"/>
  <c r="AA71" i="26"/>
  <c r="AA100" i="26"/>
  <c r="AA99" i="26" s="1"/>
  <c r="AA29" i="24"/>
  <c r="AA54" i="26"/>
  <c r="AA29" i="23"/>
  <c r="AA17" i="26"/>
  <c r="AA46" i="25"/>
  <c r="AA62" i="25"/>
  <c r="AA41" i="26"/>
  <c r="AA29" i="22"/>
  <c r="AA40" i="22" s="1"/>
  <c r="AA113" i="22"/>
  <c r="AA99" i="22" s="1"/>
  <c r="AA16" i="24"/>
  <c r="AA126" i="24"/>
  <c r="AA16" i="23"/>
  <c r="AA126" i="23"/>
  <c r="AA22" i="25"/>
  <c r="AA40" i="25" s="1"/>
  <c r="AA113" i="24"/>
  <c r="AA29" i="26"/>
  <c r="AA54" i="22"/>
  <c r="AA113" i="23"/>
  <c r="AA113" i="25"/>
  <c r="AA71" i="22"/>
  <c r="AA84" i="22"/>
  <c r="AA100" i="23"/>
  <c r="AA100" i="25"/>
  <c r="AA62" i="24"/>
  <c r="AA41" i="22"/>
  <c r="AA71" i="24"/>
  <c r="AA84" i="24"/>
  <c r="AA100" i="24"/>
  <c r="AA99" i="24" s="1"/>
  <c r="AA71" i="23"/>
  <c r="AA84" i="25"/>
  <c r="AA70" i="25" s="1"/>
  <c r="AA17" i="25"/>
  <c r="AA190" i="25"/>
  <c r="AA16" i="25"/>
  <c r="AA222" i="26" l="1"/>
  <c r="AA262" i="26" s="1"/>
  <c r="AA222" i="25"/>
  <c r="AA262" i="25" s="1"/>
  <c r="AA190" i="23"/>
  <c r="AA262" i="23" s="1"/>
  <c r="AA190" i="21"/>
  <c r="AA160" i="26"/>
  <c r="AA173" i="26" s="1"/>
  <c r="AA181" i="26" s="1"/>
  <c r="AA187" i="26" s="1"/>
  <c r="AA40" i="26"/>
  <c r="AA9" i="26" s="1"/>
  <c r="AA70" i="24"/>
  <c r="AA134" i="24" s="1"/>
  <c r="AA222" i="24"/>
  <c r="AA134" i="25"/>
  <c r="AA53" i="25"/>
  <c r="AA61" i="25" s="1"/>
  <c r="AA67" i="25" s="1"/>
  <c r="AA14" i="25" s="1"/>
  <c r="AA70" i="23"/>
  <c r="AA222" i="21"/>
  <c r="AA173" i="23"/>
  <c r="AA181" i="23" s="1"/>
  <c r="AA187" i="23" s="1"/>
  <c r="AA173" i="24"/>
  <c r="AA181" i="24" s="1"/>
  <c r="AA187" i="24" s="1"/>
  <c r="AA173" i="25"/>
  <c r="AA181" i="25" s="1"/>
  <c r="AA187" i="25" s="1"/>
  <c r="AA160" i="22"/>
  <c r="AA70" i="26"/>
  <c r="AA134" i="26" s="1"/>
  <c r="AA99" i="23"/>
  <c r="AA40" i="23"/>
  <c r="AA9" i="23" s="1"/>
  <c r="AA8" i="25"/>
  <c r="AA9" i="25"/>
  <c r="AA70" i="22"/>
  <c r="AA134" i="22" s="1"/>
  <c r="AA53" i="22"/>
  <c r="AA61" i="22" s="1"/>
  <c r="AA67" i="22" s="1"/>
  <c r="AA14" i="22" s="1"/>
  <c r="AA9" i="22"/>
  <c r="AA8" i="22"/>
  <c r="AA262" i="24"/>
  <c r="AA53" i="24"/>
  <c r="AA61" i="24" s="1"/>
  <c r="AA67" i="24" s="1"/>
  <c r="AA14" i="24" s="1"/>
  <c r="AA8" i="24"/>
  <c r="AA9" i="24"/>
  <c r="AA262" i="22"/>
  <c r="AA8" i="26" l="1"/>
  <c r="AA10" i="26" s="1"/>
  <c r="AA53" i="26"/>
  <c r="AA61" i="26" s="1"/>
  <c r="AA67" i="26" s="1"/>
  <c r="AA14" i="26" s="1"/>
  <c r="AA134" i="23"/>
  <c r="AA262" i="21"/>
  <c r="AA8" i="23"/>
  <c r="AA53" i="23"/>
  <c r="AA61" i="23" s="1"/>
  <c r="AA67" i="23" s="1"/>
  <c r="AA14" i="23" s="1"/>
  <c r="AA173" i="22"/>
  <c r="AA181" i="22" s="1"/>
  <c r="AA187" i="22" s="1"/>
  <c r="AA12" i="25"/>
  <c r="AA13" i="25" s="1"/>
  <c r="AA10" i="25"/>
  <c r="AA12" i="22"/>
  <c r="AA13" i="22" s="1"/>
  <c r="AA10" i="22"/>
  <c r="AA12" i="26"/>
  <c r="AA13" i="26" s="1"/>
  <c r="AA12" i="24"/>
  <c r="AA13" i="24" s="1"/>
  <c r="AA10" i="24"/>
  <c r="AA12" i="23"/>
  <c r="AA13" i="23" s="1"/>
  <c r="AA10" i="23"/>
  <c r="AA178" i="21" l="1"/>
  <c r="AA62" i="21" l="1"/>
  <c r="AA126" i="21"/>
  <c r="AA58" i="21"/>
  <c r="AA182" i="21"/>
  <c r="AA166" i="21"/>
  <c r="AA161" i="21"/>
  <c r="AA113" i="21"/>
  <c r="AA29" i="21"/>
  <c r="AA22" i="21"/>
  <c r="AA46" i="21"/>
  <c r="AA100" i="21"/>
  <c r="AA99" i="21" s="1"/>
  <c r="AA54" i="21"/>
  <c r="AA84" i="21"/>
  <c r="AA16" i="21"/>
  <c r="AA17" i="21"/>
  <c r="AA41" i="21"/>
  <c r="AA71" i="21"/>
  <c r="AA174" i="21"/>
  <c r="AA136" i="21"/>
  <c r="AA145" i="21"/>
  <c r="AA40" i="21"/>
  <c r="AA160" i="21" l="1"/>
  <c r="AA70" i="21"/>
  <c r="AA134" i="21" s="1"/>
  <c r="AA173" i="21"/>
  <c r="AA181" i="21" s="1"/>
  <c r="AA187" i="21" s="1"/>
  <c r="AA53" i="21"/>
  <c r="AA61" i="21" s="1"/>
  <c r="AA67" i="21" s="1"/>
  <c r="AA14" i="21" s="1"/>
  <c r="AA9" i="21"/>
  <c r="AA8" i="21"/>
  <c r="AI186" i="22"/>
  <c r="AI185" i="22"/>
  <c r="AI184" i="22"/>
  <c r="AI183" i="22"/>
  <c r="AI180" i="22"/>
  <c r="AI179" i="22"/>
  <c r="AI177" i="22"/>
  <c r="AI176" i="22"/>
  <c r="AI175" i="22"/>
  <c r="AI172" i="22"/>
  <c r="AI171" i="22"/>
  <c r="AI170" i="22"/>
  <c r="AI169" i="22"/>
  <c r="AI168" i="22"/>
  <c r="AI167" i="22"/>
  <c r="AI165" i="22"/>
  <c r="AI164" i="22"/>
  <c r="AI163" i="22"/>
  <c r="AI162" i="22"/>
  <c r="AI159" i="22"/>
  <c r="AI158" i="22"/>
  <c r="AI157" i="22"/>
  <c r="AI156" i="22"/>
  <c r="AI155" i="22"/>
  <c r="AI154" i="22"/>
  <c r="AI153" i="22"/>
  <c r="AI152" i="22"/>
  <c r="AI151" i="22"/>
  <c r="AI150" i="22"/>
  <c r="AI149" i="22"/>
  <c r="AI148" i="22"/>
  <c r="AI147" i="22"/>
  <c r="AI146" i="22"/>
  <c r="AI144" i="22"/>
  <c r="AI143" i="22"/>
  <c r="AI142" i="22"/>
  <c r="AI141" i="22"/>
  <c r="AI140" i="22"/>
  <c r="AI139" i="22"/>
  <c r="AI138" i="22"/>
  <c r="AI137" i="22"/>
  <c r="AI66" i="24"/>
  <c r="AI65" i="24"/>
  <c r="AI64" i="24"/>
  <c r="AI63" i="24"/>
  <c r="AI60" i="24"/>
  <c r="AI59" i="24"/>
  <c r="AI57" i="24"/>
  <c r="AI56" i="24"/>
  <c r="AI55" i="24"/>
  <c r="AI52" i="24"/>
  <c r="AI51" i="24"/>
  <c r="AI50" i="24"/>
  <c r="AI49" i="24"/>
  <c r="AI48" i="24"/>
  <c r="AI47" i="24"/>
  <c r="AI45" i="24"/>
  <c r="AI44" i="24"/>
  <c r="AI43" i="24"/>
  <c r="AI42" i="24"/>
  <c r="AI39" i="24"/>
  <c r="AI38" i="24"/>
  <c r="AI37" i="24"/>
  <c r="AI36" i="24"/>
  <c r="AI35" i="24"/>
  <c r="AI34" i="24"/>
  <c r="AI33" i="24"/>
  <c r="AI32" i="24"/>
  <c r="AI31" i="24"/>
  <c r="AI30" i="24"/>
  <c r="AI28" i="24"/>
  <c r="AI27" i="24"/>
  <c r="AI26" i="24"/>
  <c r="AI25" i="24"/>
  <c r="AI24" i="24"/>
  <c r="AI23" i="24"/>
  <c r="AA170" i="28" l="1"/>
  <c r="AA182" i="28"/>
  <c r="AA114" i="28"/>
  <c r="AA139" i="28"/>
  <c r="AA22" i="28"/>
  <c r="AA128" i="28"/>
  <c r="AA59" i="28"/>
  <c r="AA63" i="28"/>
  <c r="AA47" i="28"/>
  <c r="AA12" i="21"/>
  <c r="AA13" i="21" s="1"/>
  <c r="AA10" i="21"/>
  <c r="AA55" i="28"/>
  <c r="AA148" i="28"/>
  <c r="AA101" i="28"/>
  <c r="AA260" i="28"/>
  <c r="AA42" i="28"/>
  <c r="AA243" i="28"/>
  <c r="AA16" i="28"/>
  <c r="AA29" i="28"/>
  <c r="AA227" i="28"/>
  <c r="AA178" i="28"/>
  <c r="AA165" i="28"/>
  <c r="AA186" i="28"/>
  <c r="AA85" i="28"/>
  <c r="AA195" i="28"/>
  <c r="AA210" i="28"/>
  <c r="AA226" i="28" l="1"/>
  <c r="AA100" i="28"/>
  <c r="AA164" i="28"/>
  <c r="AA194" i="28"/>
  <c r="AA41" i="28"/>
  <c r="AA9" i="28" s="1"/>
  <c r="AA268" i="28"/>
  <c r="AA54" i="28"/>
  <c r="AA62" i="28" s="1"/>
  <c r="AA68" i="28" s="1"/>
  <c r="AA14" i="28" s="1"/>
  <c r="AA8" i="28"/>
  <c r="AA177" i="28" l="1"/>
  <c r="AA185" i="28" s="1"/>
  <c r="AA191" i="28" s="1"/>
  <c r="AA12" i="28"/>
  <c r="AA13" i="28" s="1"/>
  <c r="AA10" i="28"/>
  <c r="AI190" i="28" l="1"/>
  <c r="AI189" i="28"/>
  <c r="AI188" i="28"/>
  <c r="AI187" i="28"/>
  <c r="AI184" i="28"/>
  <c r="AI183" i="28"/>
  <c r="AI181" i="28"/>
  <c r="AI180" i="28"/>
  <c r="AI179" i="28"/>
  <c r="AI176" i="28"/>
  <c r="AI175" i="28"/>
  <c r="AI174" i="28"/>
  <c r="AI173" i="28"/>
  <c r="AI172" i="28"/>
  <c r="AI171" i="28"/>
  <c r="AI169" i="28"/>
  <c r="AI168" i="28"/>
  <c r="AI167" i="28"/>
  <c r="AI166" i="28"/>
  <c r="AI163" i="28"/>
  <c r="AI162" i="28"/>
  <c r="AI161" i="28"/>
  <c r="AI160" i="28"/>
  <c r="AI159" i="28"/>
  <c r="AI158" i="28"/>
  <c r="AI157" i="28"/>
  <c r="AI156" i="28"/>
  <c r="AI155" i="28"/>
  <c r="AI154" i="28"/>
  <c r="AI153" i="28"/>
  <c r="AI152" i="28"/>
  <c r="AI151" i="28"/>
  <c r="AI150" i="28"/>
  <c r="AI149" i="28"/>
  <c r="AI147" i="28"/>
  <c r="AI146" i="28"/>
  <c r="AI145" i="28"/>
  <c r="AI144" i="28"/>
  <c r="AI143" i="28"/>
  <c r="AI142" i="28"/>
  <c r="AI141" i="28"/>
  <c r="AI140" i="28"/>
  <c r="AA4" i="26"/>
  <c r="AA4" i="25"/>
  <c r="AA72" i="28" l="1"/>
  <c r="AA71" i="28" s="1"/>
  <c r="AA137" i="28" s="1"/>
  <c r="AA17" i="28"/>
  <c r="AI11" i="26"/>
  <c r="AI133" i="23"/>
  <c r="AI132" i="23"/>
  <c r="AI131" i="23"/>
  <c r="AI130" i="23"/>
  <c r="AI129" i="23"/>
  <c r="AI128" i="23"/>
  <c r="AI127" i="23"/>
  <c r="AI126" i="23"/>
  <c r="AI125" i="23"/>
  <c r="AI124" i="23"/>
  <c r="AI123" i="23"/>
  <c r="AI122" i="23"/>
  <c r="AI121" i="23"/>
  <c r="AI120" i="23"/>
  <c r="AI119" i="23"/>
  <c r="AI118" i="23"/>
  <c r="AI117" i="23"/>
  <c r="AI116" i="23"/>
  <c r="AI115" i="23"/>
  <c r="AI114" i="23"/>
  <c r="AI113" i="23"/>
  <c r="AI112" i="23"/>
  <c r="AI111" i="23"/>
  <c r="AI110" i="23"/>
  <c r="AI109" i="23"/>
  <c r="AI108" i="23"/>
  <c r="AI107" i="23"/>
  <c r="AI106" i="23"/>
  <c r="AI105" i="23"/>
  <c r="AI104" i="23"/>
  <c r="AI103" i="23"/>
  <c r="AI102" i="23"/>
  <c r="AI101" i="23"/>
  <c r="AI100" i="23"/>
  <c r="AI99" i="23"/>
  <c r="AI98" i="23"/>
  <c r="AI97" i="23"/>
  <c r="AI96" i="23"/>
  <c r="AI95" i="23"/>
  <c r="AI94" i="23"/>
  <c r="AI93" i="23"/>
  <c r="AI92" i="23"/>
  <c r="AI91" i="23"/>
  <c r="AI90" i="23"/>
  <c r="AI89" i="23"/>
  <c r="AI88" i="23"/>
  <c r="AI87" i="23"/>
  <c r="AI86" i="23"/>
  <c r="AI85" i="23"/>
  <c r="AI84" i="23"/>
  <c r="AI83" i="23"/>
  <c r="AI82" i="23"/>
  <c r="AI81" i="23"/>
  <c r="AI80" i="23"/>
  <c r="AI79" i="23"/>
  <c r="AI78" i="23"/>
  <c r="AI77" i="23"/>
  <c r="AI76" i="23"/>
  <c r="AI75" i="23"/>
  <c r="AI74" i="23"/>
  <c r="AI73" i="23"/>
  <c r="AI72" i="23"/>
  <c r="AI71" i="23"/>
  <c r="AI70" i="23"/>
  <c r="AI138" i="28" l="1"/>
  <c r="AI19" i="28"/>
  <c r="AI11" i="28"/>
  <c r="AH138" i="28"/>
  <c r="AI267" i="28"/>
  <c r="AI266" i="28"/>
  <c r="AI265" i="28"/>
  <c r="AI264" i="28"/>
  <c r="AI263" i="28"/>
  <c r="AI262" i="28"/>
  <c r="AI259" i="28"/>
  <c r="AI258" i="28"/>
  <c r="AI257" i="28"/>
  <c r="AI256" i="28"/>
  <c r="AI255" i="28"/>
  <c r="AI254" i="28"/>
  <c r="AI253" i="28"/>
  <c r="AI252" i="28"/>
  <c r="AI251" i="28"/>
  <c r="AI250" i="28"/>
  <c r="AI249" i="28"/>
  <c r="AI248" i="28"/>
  <c r="AI247" i="28"/>
  <c r="AI246" i="28"/>
  <c r="AI245" i="28"/>
  <c r="AI244" i="28"/>
  <c r="AI242" i="28"/>
  <c r="AI241" i="28"/>
  <c r="AI240" i="28"/>
  <c r="AI239" i="28"/>
  <c r="AI238" i="28"/>
  <c r="AI237" i="28"/>
  <c r="AI236" i="28"/>
  <c r="AI235" i="28"/>
  <c r="AI234" i="28"/>
  <c r="AI233" i="28"/>
  <c r="AI232" i="28"/>
  <c r="AI231" i="28"/>
  <c r="AI230" i="28"/>
  <c r="AI229" i="28"/>
  <c r="AI228" i="28"/>
  <c r="AI225" i="28"/>
  <c r="AI224" i="28"/>
  <c r="AI223" i="28"/>
  <c r="AI222" i="28"/>
  <c r="AI221" i="28"/>
  <c r="AI220" i="28"/>
  <c r="AI219" i="28"/>
  <c r="AI218" i="28"/>
  <c r="AI217" i="28"/>
  <c r="AI216" i="28"/>
  <c r="AI215" i="28"/>
  <c r="AI214" i="28"/>
  <c r="AI213" i="28"/>
  <c r="AI212" i="28"/>
  <c r="AI211" i="28"/>
  <c r="AI209" i="28"/>
  <c r="AI208" i="28"/>
  <c r="AI207" i="28"/>
  <c r="AI206" i="28"/>
  <c r="AI205" i="28"/>
  <c r="AI204" i="28"/>
  <c r="AI203" i="28"/>
  <c r="AI202" i="28"/>
  <c r="AI201" i="28"/>
  <c r="AI200" i="28"/>
  <c r="AI199" i="28"/>
  <c r="AI198" i="28"/>
  <c r="AI197" i="28"/>
  <c r="AI196" i="28"/>
  <c r="AI135" i="28"/>
  <c r="AI134" i="28"/>
  <c r="AI133" i="28"/>
  <c r="AI132" i="28"/>
  <c r="AI131" i="28"/>
  <c r="AI130" i="28"/>
  <c r="AI129" i="28"/>
  <c r="AI127" i="28"/>
  <c r="AI126" i="28"/>
  <c r="AI125" i="28"/>
  <c r="AI124" i="28"/>
  <c r="AI123" i="28"/>
  <c r="AI122" i="28"/>
  <c r="AI120" i="28"/>
  <c r="AI119" i="28"/>
  <c r="AI118" i="28"/>
  <c r="AI117" i="28"/>
  <c r="AI116" i="28"/>
  <c r="AI115" i="28"/>
  <c r="AI113" i="28"/>
  <c r="AI112" i="28"/>
  <c r="AI111" i="28"/>
  <c r="AI110" i="28"/>
  <c r="AI109" i="28"/>
  <c r="AI108" i="28"/>
  <c r="AI107" i="28"/>
  <c r="AI106" i="28"/>
  <c r="AI105" i="28"/>
  <c r="AI104" i="28"/>
  <c r="AI103" i="28"/>
  <c r="AI99" i="28"/>
  <c r="AI98" i="28"/>
  <c r="AI97" i="28"/>
  <c r="AI96" i="28"/>
  <c r="AI95" i="28"/>
  <c r="AI94" i="28"/>
  <c r="AI92" i="28"/>
  <c r="AI91" i="28"/>
  <c r="AI90" i="28"/>
  <c r="AI89" i="28"/>
  <c r="AI88" i="28"/>
  <c r="AI87" i="28"/>
  <c r="AI86" i="28"/>
  <c r="AI84" i="28"/>
  <c r="AI83" i="28"/>
  <c r="AI82" i="28"/>
  <c r="AI81" i="28"/>
  <c r="AI80" i="28"/>
  <c r="AI79" i="28"/>
  <c r="AI78" i="28"/>
  <c r="AI77" i="28"/>
  <c r="AI76" i="28"/>
  <c r="AI75" i="28"/>
  <c r="AI74" i="28"/>
  <c r="AI73" i="28"/>
  <c r="AI67" i="28"/>
  <c r="AI66" i="28"/>
  <c r="AI65" i="28"/>
  <c r="AI64" i="28"/>
  <c r="AI61" i="28"/>
  <c r="AI60" i="28"/>
  <c r="AI58" i="28"/>
  <c r="AI57" i="28"/>
  <c r="AI56" i="28"/>
  <c r="AI53" i="28"/>
  <c r="AI52" i="28"/>
  <c r="AI51" i="28"/>
  <c r="AI50" i="28"/>
  <c r="AI44" i="28"/>
  <c r="AI43" i="28"/>
  <c r="AI40" i="28"/>
  <c r="AI39" i="28"/>
  <c r="AI38" i="28"/>
  <c r="AI37" i="28"/>
  <c r="AI36" i="28"/>
  <c r="AI35" i="28"/>
  <c r="AI34" i="28"/>
  <c r="AI33" i="28"/>
  <c r="AI32" i="28"/>
  <c r="AI31" i="28"/>
  <c r="AI30" i="28"/>
  <c r="AI28" i="28"/>
  <c r="AI27" i="28"/>
  <c r="AI26" i="28"/>
  <c r="AI25" i="28"/>
  <c r="AI24" i="28"/>
  <c r="AI23" i="28"/>
  <c r="AH267" i="28"/>
  <c r="AH266" i="28"/>
  <c r="AH265" i="28"/>
  <c r="AH264" i="28"/>
  <c r="AH263" i="28"/>
  <c r="AH262" i="28"/>
  <c r="AH261" i="28"/>
  <c r="AH259" i="28"/>
  <c r="AH258" i="28"/>
  <c r="AH257" i="28"/>
  <c r="AH256" i="28"/>
  <c r="AH255" i="28"/>
  <c r="AH254" i="28"/>
  <c r="AH253" i="28"/>
  <c r="AH252" i="28"/>
  <c r="AH251" i="28"/>
  <c r="AH250" i="28"/>
  <c r="AH249" i="28"/>
  <c r="AH248" i="28"/>
  <c r="AH247" i="28"/>
  <c r="AH246" i="28"/>
  <c r="AH245" i="28"/>
  <c r="AH244" i="28"/>
  <c r="AH242" i="28"/>
  <c r="AH241" i="28"/>
  <c r="AH240" i="28"/>
  <c r="AH239" i="28"/>
  <c r="AH238" i="28"/>
  <c r="AH237" i="28"/>
  <c r="AH236" i="28"/>
  <c r="AH235" i="28"/>
  <c r="AH234" i="28"/>
  <c r="AH233" i="28"/>
  <c r="AH232" i="28"/>
  <c r="AH231" i="28"/>
  <c r="AH230" i="28"/>
  <c r="AH229" i="28"/>
  <c r="AH228" i="28"/>
  <c r="AH225" i="28"/>
  <c r="AH224" i="28"/>
  <c r="AH223" i="28"/>
  <c r="AH222" i="28"/>
  <c r="AH221" i="28"/>
  <c r="AH220" i="28"/>
  <c r="AH219" i="28"/>
  <c r="AH218" i="28"/>
  <c r="AH217" i="28"/>
  <c r="AH216" i="28"/>
  <c r="AH215" i="28"/>
  <c r="AH214" i="28"/>
  <c r="AH213" i="28"/>
  <c r="AH212" i="28"/>
  <c r="AH211" i="28"/>
  <c r="AH209" i="28"/>
  <c r="AH208" i="28"/>
  <c r="AH207" i="28"/>
  <c r="AH206" i="28"/>
  <c r="AH205" i="28"/>
  <c r="AH204" i="28"/>
  <c r="AH203" i="28"/>
  <c r="AH202" i="28"/>
  <c r="AH201" i="28"/>
  <c r="AH200" i="28"/>
  <c r="AH199" i="28"/>
  <c r="AH198" i="28"/>
  <c r="AH197" i="28"/>
  <c r="AH196" i="28"/>
  <c r="AH135" i="28"/>
  <c r="AH134" i="28"/>
  <c r="AH133" i="28"/>
  <c r="AH132" i="28"/>
  <c r="AH131" i="28"/>
  <c r="AH130" i="28"/>
  <c r="AH129" i="28"/>
  <c r="AH127" i="28"/>
  <c r="AH126" i="28"/>
  <c r="AH125" i="28"/>
  <c r="AH124" i="28"/>
  <c r="AH123" i="28"/>
  <c r="AH122" i="28"/>
  <c r="AH121" i="28"/>
  <c r="AH120" i="28"/>
  <c r="AH119" i="28"/>
  <c r="AH118" i="28"/>
  <c r="AH117" i="28"/>
  <c r="AH116" i="28"/>
  <c r="AH115" i="28"/>
  <c r="AH113" i="28"/>
  <c r="AH112" i="28"/>
  <c r="AH111" i="28"/>
  <c r="AH110" i="28"/>
  <c r="AH109" i="28"/>
  <c r="AH108" i="28"/>
  <c r="AH107" i="28"/>
  <c r="AH106" i="28"/>
  <c r="AH105" i="28"/>
  <c r="AH104" i="28"/>
  <c r="AH103" i="28"/>
  <c r="AH102" i="28"/>
  <c r="AH99" i="28"/>
  <c r="AH98" i="28"/>
  <c r="AH97" i="28"/>
  <c r="AH96" i="28"/>
  <c r="AH95" i="28"/>
  <c r="AH94" i="28"/>
  <c r="AH93" i="28"/>
  <c r="AH92" i="28"/>
  <c r="AH91" i="28"/>
  <c r="AH90" i="28"/>
  <c r="AH89" i="28"/>
  <c r="AH88" i="28"/>
  <c r="AH87" i="28"/>
  <c r="AH86" i="28"/>
  <c r="AH84" i="28"/>
  <c r="AH83" i="28"/>
  <c r="AH82" i="28"/>
  <c r="AH81" i="28"/>
  <c r="AH80" i="28"/>
  <c r="AH79" i="28"/>
  <c r="AH78" i="28"/>
  <c r="AH77" i="28"/>
  <c r="AH76" i="28"/>
  <c r="AH75" i="28"/>
  <c r="AH74" i="28"/>
  <c r="AH73" i="28"/>
  <c r="Z182" i="28" l="1"/>
  <c r="AI182" i="28" s="1"/>
  <c r="AH144" i="28"/>
  <c r="AH53" i="28"/>
  <c r="Z165" i="28"/>
  <c r="AI165" i="28" s="1"/>
  <c r="AH143" i="28"/>
  <c r="Z178" i="28"/>
  <c r="AI178" i="28" s="1"/>
  <c r="AH28" i="28"/>
  <c r="AH23" i="28"/>
  <c r="AH36" i="28"/>
  <c r="AH51" i="28"/>
  <c r="AH142" i="28"/>
  <c r="AH155" i="28"/>
  <c r="AH169" i="28"/>
  <c r="AH187" i="28"/>
  <c r="Z59" i="28"/>
  <c r="AH190" i="28"/>
  <c r="AH31" i="28"/>
  <c r="AH45" i="28"/>
  <c r="AH61" i="28"/>
  <c r="AH150" i="28"/>
  <c r="AH162" i="28"/>
  <c r="AH179" i="28"/>
  <c r="AI46" i="28"/>
  <c r="AH66" i="28"/>
  <c r="AI49" i="28"/>
  <c r="AH25" i="28"/>
  <c r="AH27" i="28"/>
  <c r="AH44" i="28"/>
  <c r="AH57" i="28"/>
  <c r="AH67" i="28"/>
  <c r="AH38" i="28"/>
  <c r="AH157" i="28"/>
  <c r="AH172" i="28"/>
  <c r="AH189" i="28"/>
  <c r="Z22" i="28"/>
  <c r="AI22" i="28" s="1"/>
  <c r="AH33" i="28"/>
  <c r="AH48" i="28"/>
  <c r="AH65" i="28"/>
  <c r="AH152" i="28"/>
  <c r="AH166" i="28"/>
  <c r="AH181" i="28"/>
  <c r="Z16" i="28"/>
  <c r="AI102" i="28"/>
  <c r="Z47" i="28"/>
  <c r="AI48" i="28"/>
  <c r="AH40" i="28"/>
  <c r="AH146" i="28"/>
  <c r="AH159" i="28"/>
  <c r="AH174" i="28"/>
  <c r="AH35" i="28"/>
  <c r="AH50" i="28"/>
  <c r="AH141" i="28"/>
  <c r="AH154" i="28"/>
  <c r="AH168" i="28"/>
  <c r="AH184" i="28"/>
  <c r="AH26" i="28"/>
  <c r="AH30" i="28"/>
  <c r="AH32" i="28"/>
  <c r="AH39" i="28"/>
  <c r="AH46" i="28"/>
  <c r="AH52" i="28"/>
  <c r="AH56" i="28"/>
  <c r="AH64" i="28"/>
  <c r="AH145" i="28"/>
  <c r="AH149" i="28"/>
  <c r="AH151" i="28"/>
  <c r="AH158" i="28"/>
  <c r="AH161" i="28"/>
  <c r="AH163" i="28"/>
  <c r="AH173" i="28"/>
  <c r="AH176" i="28"/>
  <c r="AH180" i="28"/>
  <c r="AH188" i="28"/>
  <c r="AH34" i="28"/>
  <c r="AH49" i="28"/>
  <c r="AH140" i="28"/>
  <c r="AH153" i="28"/>
  <c r="AH167" i="28"/>
  <c r="AH183" i="28"/>
  <c r="AH43" i="28"/>
  <c r="AH58" i="28"/>
  <c r="AH147" i="28"/>
  <c r="AH160" i="28"/>
  <c r="AH175" i="28"/>
  <c r="Z42" i="28"/>
  <c r="AI45" i="28"/>
  <c r="Z85" i="28"/>
  <c r="AI85" i="28" s="1"/>
  <c r="Z170" i="28"/>
  <c r="AI170" i="28" s="1"/>
  <c r="Z260" i="28"/>
  <c r="AI260" i="28" s="1"/>
  <c r="AI261" i="28"/>
  <c r="Z114" i="28"/>
  <c r="AI114" i="28" s="1"/>
  <c r="AI121" i="28"/>
  <c r="Z139" i="28"/>
  <c r="AI93" i="28"/>
  <c r="AH37" i="28"/>
  <c r="AH156" i="28"/>
  <c r="AH60" i="28"/>
  <c r="AH24" i="28"/>
  <c r="AH171" i="28"/>
  <c r="Z63" i="28"/>
  <c r="Z148" i="28"/>
  <c r="AI148" i="28" s="1"/>
  <c r="Z72" i="28"/>
  <c r="Z55" i="28"/>
  <c r="Z29" i="28"/>
  <c r="AI29" i="28" s="1"/>
  <c r="Z186" i="28"/>
  <c r="AI186" i="28" s="1"/>
  <c r="Z243" i="28"/>
  <c r="AI243" i="28" s="1"/>
  <c r="Z101" i="28"/>
  <c r="Z227" i="28"/>
  <c r="Z128" i="28"/>
  <c r="AI128" i="28" s="1"/>
  <c r="Z195" i="28"/>
  <c r="Z210" i="28"/>
  <c r="AI210" i="28" s="1"/>
  <c r="Z17" i="28"/>
  <c r="AH119" i="24"/>
  <c r="AH98" i="24"/>
  <c r="AH73" i="24"/>
  <c r="AI261" i="26"/>
  <c r="AI260" i="26"/>
  <c r="AH260" i="26"/>
  <c r="AI259" i="26"/>
  <c r="AH259" i="26"/>
  <c r="AI258" i="26"/>
  <c r="AI257" i="26"/>
  <c r="AH257" i="26"/>
  <c r="AI256" i="26"/>
  <c r="AI255" i="26"/>
  <c r="AI254" i="26"/>
  <c r="AI253" i="26"/>
  <c r="AH253" i="26"/>
  <c r="AI252" i="26"/>
  <c r="AI251" i="26"/>
  <c r="AH251" i="26"/>
  <c r="AI250" i="26"/>
  <c r="AI249" i="26"/>
  <c r="AI248" i="26"/>
  <c r="AH248" i="26"/>
  <c r="AI247" i="26"/>
  <c r="AH247" i="26"/>
  <c r="AI246" i="26"/>
  <c r="AI245" i="26"/>
  <c r="AI244" i="26"/>
  <c r="AI243" i="26"/>
  <c r="AI242" i="26"/>
  <c r="AI241" i="26"/>
  <c r="AH241" i="26"/>
  <c r="AI240" i="26"/>
  <c r="AI239" i="26"/>
  <c r="AH239" i="26"/>
  <c r="AI238" i="26"/>
  <c r="AI237" i="26"/>
  <c r="AI236" i="26"/>
  <c r="AI235" i="26"/>
  <c r="AH235" i="26"/>
  <c r="AI234" i="26"/>
  <c r="AI233" i="26"/>
  <c r="AH233" i="26"/>
  <c r="AI232" i="26"/>
  <c r="AI231" i="26"/>
  <c r="AI230" i="26"/>
  <c r="AH230" i="26"/>
  <c r="AI229" i="26"/>
  <c r="AI228" i="26"/>
  <c r="AI227" i="26"/>
  <c r="AH227" i="26"/>
  <c r="AI226" i="26"/>
  <c r="AI225" i="26"/>
  <c r="AI224" i="26"/>
  <c r="AI223" i="26"/>
  <c r="AI222" i="26"/>
  <c r="AI221" i="26"/>
  <c r="AH221" i="26"/>
  <c r="AI220" i="26"/>
  <c r="AI219" i="26"/>
  <c r="AI218" i="26"/>
  <c r="AI217" i="26"/>
  <c r="AH217" i="26"/>
  <c r="AI216" i="26"/>
  <c r="AI215" i="26"/>
  <c r="AI214" i="26"/>
  <c r="AI213" i="26"/>
  <c r="AI212" i="26"/>
  <c r="AI211" i="26"/>
  <c r="AI210" i="26"/>
  <c r="AI209" i="26"/>
  <c r="AH209" i="26"/>
  <c r="AI208" i="26"/>
  <c r="AI207" i="26"/>
  <c r="AI206" i="26"/>
  <c r="AI205" i="26"/>
  <c r="AI204" i="26"/>
  <c r="AI203" i="26"/>
  <c r="AH203" i="26"/>
  <c r="AI202" i="26"/>
  <c r="AI201" i="26"/>
  <c r="AI200" i="26"/>
  <c r="AI199" i="26"/>
  <c r="AH199" i="26"/>
  <c r="AI198" i="26"/>
  <c r="AI197" i="26"/>
  <c r="AI196" i="26"/>
  <c r="AI195" i="26"/>
  <c r="AI194" i="26"/>
  <c r="AH194" i="26"/>
  <c r="AI193" i="26"/>
  <c r="AI192" i="26"/>
  <c r="AI191" i="26"/>
  <c r="AI190" i="26"/>
  <c r="Z254" i="26"/>
  <c r="Z238" i="26"/>
  <c r="Z223" i="26"/>
  <c r="AI186" i="26"/>
  <c r="AH186" i="26"/>
  <c r="AI185" i="26"/>
  <c r="AI180" i="26"/>
  <c r="AI179" i="26"/>
  <c r="AI176" i="26"/>
  <c r="AH176" i="26"/>
  <c r="AI175" i="26"/>
  <c r="AI169" i="26"/>
  <c r="AI167" i="26"/>
  <c r="AI163" i="26"/>
  <c r="AI162" i="26"/>
  <c r="AI158" i="26"/>
  <c r="AI157" i="26"/>
  <c r="AI155" i="26"/>
  <c r="AH152" i="26"/>
  <c r="AI150" i="26"/>
  <c r="AI149" i="26"/>
  <c r="AI146" i="26"/>
  <c r="AI143" i="26"/>
  <c r="AH141" i="26"/>
  <c r="AI138" i="26"/>
  <c r="AI137" i="26"/>
  <c r="AI184" i="26"/>
  <c r="AI183" i="26"/>
  <c r="Z182" i="26"/>
  <c r="Z178" i="26"/>
  <c r="Z174" i="26"/>
  <c r="AI172" i="26"/>
  <c r="AI171" i="26"/>
  <c r="AI170" i="26"/>
  <c r="AI168" i="26"/>
  <c r="Z161" i="26"/>
  <c r="AI159" i="26"/>
  <c r="AI156" i="26"/>
  <c r="AI154" i="26"/>
  <c r="AI153" i="26"/>
  <c r="AI152" i="26"/>
  <c r="AI151" i="26"/>
  <c r="AI148" i="26"/>
  <c r="AI147" i="26"/>
  <c r="AI144" i="26"/>
  <c r="AI142" i="26"/>
  <c r="AI141" i="26"/>
  <c r="AI140" i="26"/>
  <c r="AI139" i="26"/>
  <c r="AI257" i="24"/>
  <c r="AI256" i="24"/>
  <c r="AI255" i="24"/>
  <c r="Z254" i="24"/>
  <c r="AI254" i="24" s="1"/>
  <c r="AI253" i="24"/>
  <c r="AI252" i="24"/>
  <c r="AI251" i="24"/>
  <c r="AI250" i="24"/>
  <c r="AI245" i="24"/>
  <c r="AI244" i="24"/>
  <c r="AI243" i="24"/>
  <c r="AI242" i="24"/>
  <c r="AI241" i="24"/>
  <c r="AI240" i="24"/>
  <c r="AI239" i="24"/>
  <c r="Z238" i="24"/>
  <c r="AI238" i="24" s="1"/>
  <c r="AI233" i="24"/>
  <c r="AI232" i="24"/>
  <c r="AI231" i="24"/>
  <c r="AI220" i="24"/>
  <c r="AI219" i="24"/>
  <c r="AI218" i="24"/>
  <c r="AI217" i="24"/>
  <c r="AI216" i="24"/>
  <c r="AI215" i="24"/>
  <c r="AI214" i="24"/>
  <c r="AI213" i="24"/>
  <c r="Z206" i="24"/>
  <c r="AI208" i="24"/>
  <c r="AI207" i="24"/>
  <c r="AI205" i="24"/>
  <c r="AI204" i="24"/>
  <c r="AI203" i="24"/>
  <c r="AI202" i="24"/>
  <c r="AI201" i="24"/>
  <c r="AI200" i="24"/>
  <c r="AI196" i="24"/>
  <c r="AI195" i="24"/>
  <c r="AI194" i="24"/>
  <c r="AI192" i="24"/>
  <c r="AI261" i="24"/>
  <c r="AI260" i="24"/>
  <c r="AI259" i="24"/>
  <c r="AI258" i="24"/>
  <c r="AI249" i="24"/>
  <c r="AI248" i="24"/>
  <c r="AI247" i="24"/>
  <c r="AI246" i="24"/>
  <c r="AI237" i="24"/>
  <c r="AI236" i="24"/>
  <c r="AI235" i="24"/>
  <c r="AI234" i="24"/>
  <c r="AI230" i="24"/>
  <c r="AI229" i="24"/>
  <c r="AI228" i="24"/>
  <c r="AI227" i="24"/>
  <c r="AI226" i="24"/>
  <c r="AI225" i="24"/>
  <c r="AI224" i="24"/>
  <c r="AI221" i="24"/>
  <c r="AI211" i="24"/>
  <c r="AI210" i="24"/>
  <c r="AI209" i="24"/>
  <c r="AI199" i="24"/>
  <c r="AI198" i="24"/>
  <c r="AI197" i="24"/>
  <c r="AI193" i="24"/>
  <c r="AH260" i="24"/>
  <c r="AH259" i="24"/>
  <c r="AH252" i="24"/>
  <c r="AH249" i="24"/>
  <c r="AH247" i="24"/>
  <c r="AH245" i="24"/>
  <c r="AH240" i="24"/>
  <c r="AH239" i="24"/>
  <c r="AH236" i="24"/>
  <c r="AH233" i="24"/>
  <c r="AH229" i="24"/>
  <c r="AH215" i="24"/>
  <c r="AH213" i="24"/>
  <c r="AH212" i="24"/>
  <c r="AH202" i="24"/>
  <c r="AI186" i="24"/>
  <c r="AI185" i="24"/>
  <c r="AI176" i="24"/>
  <c r="AI175" i="24"/>
  <c r="AH175" i="24"/>
  <c r="AI169" i="24"/>
  <c r="AI168" i="24"/>
  <c r="AH157" i="24"/>
  <c r="AI156" i="24"/>
  <c r="AI146" i="24"/>
  <c r="AI143" i="24"/>
  <c r="AH140" i="24"/>
  <c r="AI139" i="24"/>
  <c r="AI184" i="24"/>
  <c r="AI183" i="24"/>
  <c r="Z182" i="24"/>
  <c r="AI180" i="24"/>
  <c r="AI179" i="24"/>
  <c r="Z178" i="24"/>
  <c r="AI177" i="24"/>
  <c r="AI172" i="24"/>
  <c r="AI170" i="24"/>
  <c r="AI167" i="24"/>
  <c r="AI164" i="24"/>
  <c r="AI163" i="24"/>
  <c r="Z161" i="24"/>
  <c r="AI159" i="24"/>
  <c r="AI158" i="24"/>
  <c r="AI157" i="24"/>
  <c r="AI155" i="24"/>
  <c r="AI154" i="24"/>
  <c r="AI153" i="24"/>
  <c r="AI152" i="24"/>
  <c r="AI151" i="24"/>
  <c r="AI150" i="24"/>
  <c r="AI149" i="24"/>
  <c r="AI148" i="24"/>
  <c r="AI147" i="24"/>
  <c r="AI144" i="24"/>
  <c r="AI142" i="24"/>
  <c r="AI141" i="24"/>
  <c r="AI140" i="24"/>
  <c r="AI138" i="24"/>
  <c r="Z136" i="24"/>
  <c r="Z254" i="25"/>
  <c r="Z238" i="25"/>
  <c r="Z223" i="25"/>
  <c r="Z206" i="25"/>
  <c r="AI206" i="25" s="1"/>
  <c r="Z191" i="25"/>
  <c r="AI260" i="25"/>
  <c r="AI259" i="25"/>
  <c r="AI258" i="25"/>
  <c r="AI257" i="25"/>
  <c r="AI256" i="25"/>
  <c r="AI255" i="25"/>
  <c r="AI254" i="25"/>
  <c r="AI253" i="25"/>
  <c r="AI252" i="25"/>
  <c r="AI251" i="25"/>
  <c r="AI250" i="25"/>
  <c r="AI249" i="25"/>
  <c r="AI248" i="25"/>
  <c r="AI247" i="25"/>
  <c r="AI246" i="25"/>
  <c r="AI245" i="25"/>
  <c r="AI244" i="25"/>
  <c r="AI243" i="25"/>
  <c r="AI242" i="25"/>
  <c r="AI241" i="25"/>
  <c r="AI240" i="25"/>
  <c r="AI239" i="25"/>
  <c r="AI238" i="25"/>
  <c r="AI237" i="25"/>
  <c r="AI236" i="25"/>
  <c r="AI235" i="25"/>
  <c r="AI234" i="25"/>
  <c r="AI233" i="25"/>
  <c r="AI232" i="25"/>
  <c r="AI231" i="25"/>
  <c r="AI230" i="25"/>
  <c r="AI229" i="25"/>
  <c r="AI228" i="25"/>
  <c r="AI227" i="25"/>
  <c r="AI226" i="25"/>
  <c r="AI225" i="25"/>
  <c r="AI224" i="25"/>
  <c r="AI223" i="25"/>
  <c r="AI221" i="25"/>
  <c r="AI220" i="25"/>
  <c r="AI219" i="25"/>
  <c r="AI218" i="25"/>
  <c r="AI217" i="25"/>
  <c r="AI216" i="25"/>
  <c r="AI215" i="25"/>
  <c r="AI214" i="25"/>
  <c r="AI213" i="25"/>
  <c r="AI212" i="25"/>
  <c r="AI211" i="25"/>
  <c r="AI210" i="25"/>
  <c r="AI209" i="25"/>
  <c r="AI208" i="25"/>
  <c r="AI207" i="25"/>
  <c r="AI205" i="25"/>
  <c r="AI204" i="25"/>
  <c r="AI203" i="25"/>
  <c r="AI202" i="25"/>
  <c r="AI201" i="25"/>
  <c r="AI200" i="25"/>
  <c r="AI199" i="25"/>
  <c r="AI198" i="25"/>
  <c r="AI197" i="25"/>
  <c r="AI196" i="25"/>
  <c r="AI195" i="25"/>
  <c r="AI194" i="25"/>
  <c r="AI193" i="25"/>
  <c r="AI192" i="25"/>
  <c r="AI191" i="25"/>
  <c r="AH260" i="25"/>
  <c r="AH258" i="25"/>
  <c r="AH256" i="25"/>
  <c r="AH249" i="25"/>
  <c r="AH247" i="25"/>
  <c r="AH245" i="25"/>
  <c r="AH237" i="25"/>
  <c r="AH236" i="25"/>
  <c r="AH235" i="25"/>
  <c r="AH234" i="25"/>
  <c r="AH233" i="25"/>
  <c r="AH232" i="25"/>
  <c r="AH225" i="25"/>
  <c r="AH224" i="25"/>
  <c r="AH221" i="25"/>
  <c r="AH220" i="25"/>
  <c r="AH218" i="25"/>
  <c r="AH213" i="25"/>
  <c r="AH211" i="25"/>
  <c r="AH209" i="25"/>
  <c r="AH208" i="25"/>
  <c r="AH202" i="25"/>
  <c r="AH200" i="25"/>
  <c r="AH198" i="25"/>
  <c r="AH196" i="25"/>
  <c r="AI186" i="25"/>
  <c r="AH186" i="25"/>
  <c r="AI185" i="25"/>
  <c r="AH185" i="25"/>
  <c r="AI179" i="25"/>
  <c r="AH179" i="25"/>
  <c r="AI175" i="25"/>
  <c r="AH175" i="25"/>
  <c r="AI172" i="25"/>
  <c r="AI168" i="25"/>
  <c r="AH168" i="25"/>
  <c r="AI167" i="25"/>
  <c r="AH167" i="25"/>
  <c r="AI163" i="25"/>
  <c r="AI162" i="25"/>
  <c r="AI157" i="25"/>
  <c r="AI156" i="25"/>
  <c r="AH156" i="25"/>
  <c r="AI155" i="25"/>
  <c r="AH151" i="25"/>
  <c r="AI150" i="25"/>
  <c r="AI149" i="25"/>
  <c r="AH149" i="25"/>
  <c r="AI148" i="25"/>
  <c r="AI144" i="25"/>
  <c r="AI143" i="25"/>
  <c r="AH143" i="25"/>
  <c r="AI138" i="25"/>
  <c r="AH138" i="25"/>
  <c r="AI137" i="25"/>
  <c r="AI184" i="25"/>
  <c r="AI183" i="25"/>
  <c r="Z182" i="25"/>
  <c r="AI180" i="25"/>
  <c r="Z178" i="25"/>
  <c r="AI177" i="25"/>
  <c r="AI176" i="25"/>
  <c r="Z174" i="25"/>
  <c r="AI171" i="25"/>
  <c r="AI170" i="25"/>
  <c r="AI169" i="25"/>
  <c r="Z166" i="25"/>
  <c r="AI164" i="25"/>
  <c r="Z161" i="25"/>
  <c r="AI159" i="25"/>
  <c r="AI158" i="25"/>
  <c r="AI154" i="25"/>
  <c r="AI153" i="25"/>
  <c r="AI152" i="25"/>
  <c r="AI151" i="25"/>
  <c r="Z145" i="25"/>
  <c r="AI147" i="25"/>
  <c r="AI146" i="25"/>
  <c r="AI142" i="25"/>
  <c r="AI141" i="25"/>
  <c r="AI140" i="25"/>
  <c r="AI139" i="25"/>
  <c r="Z136" i="25"/>
  <c r="AI136" i="25" s="1"/>
  <c r="Z254" i="23"/>
  <c r="Z238" i="23"/>
  <c r="Z223" i="23"/>
  <c r="Z206" i="23"/>
  <c r="Z191" i="23"/>
  <c r="AI261" i="23"/>
  <c r="AI260" i="23"/>
  <c r="AI259" i="23"/>
  <c r="AI258" i="23"/>
  <c r="AI257" i="23"/>
  <c r="AI256" i="23"/>
  <c r="AI255" i="23"/>
  <c r="AI254" i="23"/>
  <c r="AI253" i="23"/>
  <c r="AI252" i="23"/>
  <c r="AI251" i="23"/>
  <c r="AI250" i="23"/>
  <c r="AI249" i="23"/>
  <c r="AI248" i="23"/>
  <c r="AI247" i="23"/>
  <c r="AI246" i="23"/>
  <c r="AI245" i="23"/>
  <c r="AI244" i="23"/>
  <c r="AI243" i="23"/>
  <c r="AI242" i="23"/>
  <c r="AI241" i="23"/>
  <c r="AI240" i="23"/>
  <c r="AI239" i="23"/>
  <c r="AI238" i="23"/>
  <c r="AI237" i="23"/>
  <c r="AI236" i="23"/>
  <c r="AI235" i="23"/>
  <c r="AI234" i="23"/>
  <c r="AI233" i="23"/>
  <c r="AI232" i="23"/>
  <c r="AI231" i="23"/>
  <c r="AI230" i="23"/>
  <c r="AI229" i="23"/>
  <c r="AI228" i="23"/>
  <c r="AI227" i="23"/>
  <c r="AI226" i="23"/>
  <c r="AI225" i="23"/>
  <c r="AI224" i="23"/>
  <c r="AI223" i="23"/>
  <c r="AI221" i="23"/>
  <c r="AI220" i="23"/>
  <c r="AI219" i="23"/>
  <c r="AI218" i="23"/>
  <c r="AI217" i="23"/>
  <c r="AI216" i="23"/>
  <c r="AI215" i="23"/>
  <c r="AI214" i="23"/>
  <c r="AI213" i="23"/>
  <c r="AI212" i="23"/>
  <c r="AI211" i="23"/>
  <c r="AI210" i="23"/>
  <c r="AI209" i="23"/>
  <c r="AI208" i="23"/>
  <c r="AI207" i="23"/>
  <c r="AI206" i="23"/>
  <c r="AI205" i="23"/>
  <c r="AI204" i="23"/>
  <c r="AI203" i="23"/>
  <c r="AI202" i="23"/>
  <c r="AI201" i="23"/>
  <c r="AI200" i="23"/>
  <c r="AI199" i="23"/>
  <c r="AI198" i="23"/>
  <c r="AI197" i="23"/>
  <c r="AI196" i="23"/>
  <c r="AI195" i="23"/>
  <c r="AI194" i="23"/>
  <c r="AI193" i="23"/>
  <c r="AI192" i="23"/>
  <c r="AI191" i="23"/>
  <c r="AI190" i="23"/>
  <c r="AH261" i="23"/>
  <c r="AH253" i="23"/>
  <c r="AH252" i="23"/>
  <c r="AH251" i="23"/>
  <c r="AH250" i="23"/>
  <c r="AH249" i="23"/>
  <c r="AH247" i="23"/>
  <c r="AH246" i="23"/>
  <c r="AH241" i="23"/>
  <c r="AH240" i="23"/>
  <c r="AH239" i="23"/>
  <c r="AH237" i="23"/>
  <c r="AH235" i="23"/>
  <c r="AH234" i="23"/>
  <c r="AH228" i="23"/>
  <c r="AH227" i="23"/>
  <c r="AH226" i="23"/>
  <c r="AH225" i="23"/>
  <c r="AH214" i="23"/>
  <c r="AH210" i="23"/>
  <c r="AH205" i="23"/>
  <c r="AH204" i="23"/>
  <c r="AH203" i="23"/>
  <c r="AH202" i="23"/>
  <c r="AH201" i="23"/>
  <c r="AH199" i="23"/>
  <c r="AH198" i="23"/>
  <c r="AH193" i="23"/>
  <c r="AH192" i="23"/>
  <c r="AI186" i="23"/>
  <c r="AI180" i="23"/>
  <c r="AI177" i="23"/>
  <c r="AI176" i="23"/>
  <c r="AH176" i="23"/>
  <c r="AI175" i="23"/>
  <c r="AI169" i="23"/>
  <c r="AI164" i="23"/>
  <c r="AH164" i="23"/>
  <c r="AI163" i="23"/>
  <c r="AI162" i="23"/>
  <c r="AH159" i="23"/>
  <c r="AI158" i="23"/>
  <c r="AI157" i="23"/>
  <c r="AI152" i="23"/>
  <c r="AH152" i="23"/>
  <c r="AI151" i="23"/>
  <c r="AI150" i="23"/>
  <c r="AH147" i="23"/>
  <c r="AI146" i="23"/>
  <c r="AH144" i="23"/>
  <c r="AI140" i="23"/>
  <c r="AI139" i="23"/>
  <c r="AI138" i="23"/>
  <c r="AI185" i="23"/>
  <c r="AI184" i="23"/>
  <c r="AI183" i="23"/>
  <c r="Z182" i="23"/>
  <c r="AI179" i="23"/>
  <c r="Z178" i="23"/>
  <c r="Z174" i="23"/>
  <c r="AI172" i="23"/>
  <c r="AI171" i="23"/>
  <c r="AI170" i="23"/>
  <c r="AI168" i="23"/>
  <c r="AI167" i="23"/>
  <c r="Z161" i="23"/>
  <c r="AI159" i="23"/>
  <c r="AI156" i="23"/>
  <c r="AI155" i="23"/>
  <c r="AI154" i="23"/>
  <c r="AI153" i="23"/>
  <c r="AI149" i="23"/>
  <c r="AI148" i="23"/>
  <c r="AI147" i="23"/>
  <c r="AI144" i="23"/>
  <c r="AI143" i="23"/>
  <c r="AI142" i="23"/>
  <c r="AI141" i="23"/>
  <c r="AI137" i="23"/>
  <c r="AI259" i="22"/>
  <c r="AI242" i="22"/>
  <c r="AI241" i="22"/>
  <c r="AI230" i="22"/>
  <c r="Z191" i="22"/>
  <c r="AI261" i="22"/>
  <c r="AI260" i="22"/>
  <c r="AI258" i="22"/>
  <c r="AI257" i="22"/>
  <c r="AI256" i="22"/>
  <c r="AI255" i="22"/>
  <c r="AI254" i="22"/>
  <c r="AI253" i="22"/>
  <c r="AI252" i="22"/>
  <c r="AI251" i="22"/>
  <c r="AI250" i="22"/>
  <c r="AI249" i="22"/>
  <c r="AI248" i="22"/>
  <c r="AI247" i="22"/>
  <c r="AI246" i="22"/>
  <c r="AI245" i="22"/>
  <c r="AI244" i="22"/>
  <c r="AI243" i="22"/>
  <c r="AI240" i="22"/>
  <c r="AI239" i="22"/>
  <c r="AI237" i="22"/>
  <c r="AI236" i="22"/>
  <c r="AI235" i="22"/>
  <c r="AI234" i="22"/>
  <c r="AI233" i="22"/>
  <c r="AI232" i="22"/>
  <c r="AI231" i="22"/>
  <c r="AI229" i="22"/>
  <c r="AI228" i="22"/>
  <c r="AI227" i="22"/>
  <c r="AI226" i="22"/>
  <c r="AI225" i="22"/>
  <c r="AI224" i="22"/>
  <c r="AI221" i="22"/>
  <c r="AI220" i="22"/>
  <c r="AI219" i="22"/>
  <c r="AI218" i="22"/>
  <c r="AI217" i="22"/>
  <c r="AI216" i="22"/>
  <c r="AI215" i="22"/>
  <c r="AI214" i="22"/>
  <c r="AI213" i="22"/>
  <c r="AI212" i="22"/>
  <c r="AI211" i="22"/>
  <c r="AI210" i="22"/>
  <c r="AI209" i="22"/>
  <c r="AI208" i="22"/>
  <c r="AI207" i="22"/>
  <c r="AI205" i="22"/>
  <c r="AI204" i="22"/>
  <c r="AI203" i="22"/>
  <c r="AI202" i="22"/>
  <c r="AI201" i="22"/>
  <c r="AI200" i="22"/>
  <c r="AI199" i="22"/>
  <c r="AI198" i="22"/>
  <c r="AI197" i="22"/>
  <c r="AI196" i="22"/>
  <c r="AI195" i="22"/>
  <c r="AI194" i="22"/>
  <c r="AI193" i="22"/>
  <c r="AI192" i="22"/>
  <c r="AI191" i="22"/>
  <c r="AH261" i="22"/>
  <c r="AH260" i="22"/>
  <c r="AH259" i="22"/>
  <c r="AH258" i="22"/>
  <c r="AH257" i="22"/>
  <c r="AH252" i="22"/>
  <c r="AH250" i="22"/>
  <c r="AH248" i="22"/>
  <c r="AH247" i="22"/>
  <c r="AH246" i="22"/>
  <c r="AH245" i="22"/>
  <c r="AH240" i="22"/>
  <c r="AH237" i="22"/>
  <c r="AH235" i="22"/>
  <c r="AH234" i="22"/>
  <c r="AH233" i="22"/>
  <c r="AH227" i="22"/>
  <c r="AH225" i="22"/>
  <c r="AH221" i="22"/>
  <c r="AH215" i="22"/>
  <c r="AH213" i="22"/>
  <c r="AH211" i="22"/>
  <c r="AH209" i="22"/>
  <c r="AH202" i="22"/>
  <c r="AH200" i="22"/>
  <c r="AH198" i="22"/>
  <c r="Z182" i="22"/>
  <c r="AI182" i="22" s="1"/>
  <c r="Z178" i="22"/>
  <c r="AI178" i="22" s="1"/>
  <c r="Z174" i="22"/>
  <c r="AI174" i="22" s="1"/>
  <c r="Z166" i="22"/>
  <c r="AI166" i="22" s="1"/>
  <c r="Z161" i="22"/>
  <c r="AI161" i="22" s="1"/>
  <c r="Z145" i="22"/>
  <c r="AI145" i="22" s="1"/>
  <c r="Z136" i="22"/>
  <c r="AI136" i="22" s="1"/>
  <c r="AH261" i="26"/>
  <c r="AH258" i="26"/>
  <c r="AH256" i="26"/>
  <c r="AH255" i="26"/>
  <c r="AH252" i="26"/>
  <c r="AH250" i="26"/>
  <c r="AH249" i="26"/>
  <c r="AH246" i="26"/>
  <c r="AH245" i="26"/>
  <c r="AH244" i="26"/>
  <c r="AH243" i="26"/>
  <c r="AH242" i="26"/>
  <c r="AH240" i="26"/>
  <c r="AH237" i="26"/>
  <c r="AH236" i="26"/>
  <c r="AH234" i="26"/>
  <c r="AH232" i="26"/>
  <c r="AH231" i="26"/>
  <c r="AH229" i="26"/>
  <c r="AH228" i="26"/>
  <c r="AH226" i="26"/>
  <c r="AH225" i="26"/>
  <c r="AH224" i="26"/>
  <c r="AH220" i="26"/>
  <c r="AH219" i="26"/>
  <c r="AH218" i="26"/>
  <c r="AH216" i="26"/>
  <c r="AH215" i="26"/>
  <c r="AH214" i="26"/>
  <c r="AH213" i="26"/>
  <c r="AH212" i="26"/>
  <c r="AH211" i="26"/>
  <c r="AH210" i="26"/>
  <c r="AH208" i="26"/>
  <c r="AH207" i="26"/>
  <c r="AH205" i="26"/>
  <c r="AH204" i="26"/>
  <c r="AH202" i="26"/>
  <c r="AH201" i="26"/>
  <c r="AH200" i="26"/>
  <c r="AH198" i="26"/>
  <c r="AH197" i="26"/>
  <c r="AH196" i="26"/>
  <c r="AH195" i="26"/>
  <c r="AH193" i="26"/>
  <c r="AH192" i="26"/>
  <c r="AH185" i="26"/>
  <c r="AH184" i="26"/>
  <c r="AH183" i="26"/>
  <c r="AH180" i="26"/>
  <c r="AH179" i="26"/>
  <c r="AH177" i="26"/>
  <c r="AH175" i="26"/>
  <c r="AH172" i="26"/>
  <c r="AH171" i="26"/>
  <c r="AH170" i="26"/>
  <c r="AH169" i="26"/>
  <c r="AH168" i="26"/>
  <c r="AH167" i="26"/>
  <c r="AH165" i="26"/>
  <c r="AH164" i="26"/>
  <c r="AH163" i="26"/>
  <c r="AH162" i="26"/>
  <c r="AH159" i="26"/>
  <c r="AH158" i="26"/>
  <c r="AH157" i="26"/>
  <c r="AH156" i="26"/>
  <c r="AH155" i="26"/>
  <c r="AH154" i="26"/>
  <c r="AH153" i="26"/>
  <c r="AH151" i="26"/>
  <c r="AH150" i="26"/>
  <c r="AH149" i="26"/>
  <c r="AH148" i="26"/>
  <c r="AH147" i="26"/>
  <c r="AH146" i="26"/>
  <c r="AH144" i="26"/>
  <c r="AH143" i="26"/>
  <c r="AH142" i="26"/>
  <c r="AH140" i="26"/>
  <c r="AH139" i="26"/>
  <c r="AH138" i="26"/>
  <c r="AH137" i="26"/>
  <c r="AH261" i="24"/>
  <c r="AH258" i="24"/>
  <c r="AH257" i="24"/>
  <c r="AH256" i="24"/>
  <c r="AH255" i="24"/>
  <c r="AH253" i="24"/>
  <c r="AH251" i="24"/>
  <c r="AH250" i="24"/>
  <c r="AH248" i="24"/>
  <c r="AH246" i="24"/>
  <c r="AH244" i="24"/>
  <c r="AH243" i="24"/>
  <c r="AH242" i="24"/>
  <c r="AH241" i="24"/>
  <c r="AH237" i="24"/>
  <c r="AH235" i="24"/>
  <c r="AH234" i="24"/>
  <c r="AH232" i="24"/>
  <c r="AH231" i="24"/>
  <c r="AH230" i="24"/>
  <c r="AH228" i="24"/>
  <c r="AH227" i="24"/>
  <c r="AH226" i="24"/>
  <c r="AH225" i="24"/>
  <c r="AH224" i="24"/>
  <c r="AH221" i="24"/>
  <c r="AH220" i="24"/>
  <c r="AH219" i="24"/>
  <c r="AH218" i="24"/>
  <c r="AH217" i="24"/>
  <c r="AH216" i="24"/>
  <c r="AH214" i="24"/>
  <c r="AH211" i="24"/>
  <c r="AH210" i="24"/>
  <c r="AH209" i="24"/>
  <c r="AH208" i="24"/>
  <c r="AH207" i="24"/>
  <c r="AH205" i="24"/>
  <c r="AH204" i="24"/>
  <c r="AH203" i="24"/>
  <c r="AH201" i="24"/>
  <c r="AH200" i="24"/>
  <c r="AH199" i="24"/>
  <c r="AH198" i="24"/>
  <c r="AH197" i="24"/>
  <c r="AH196" i="24"/>
  <c r="AH195" i="24"/>
  <c r="AH194" i="24"/>
  <c r="AH193" i="24"/>
  <c r="AH192" i="24"/>
  <c r="AH185" i="24"/>
  <c r="AH183" i="24"/>
  <c r="AH171" i="24"/>
  <c r="AH168" i="24"/>
  <c r="AH164" i="24"/>
  <c r="AH163" i="24"/>
  <c r="AH158" i="24"/>
  <c r="AH156" i="24"/>
  <c r="AH153" i="24"/>
  <c r="AH151" i="24"/>
  <c r="AH150" i="24"/>
  <c r="AH148" i="24"/>
  <c r="AH147" i="24"/>
  <c r="AH146" i="24"/>
  <c r="AH143" i="24"/>
  <c r="AH139" i="24"/>
  <c r="AH138" i="24"/>
  <c r="AH261" i="25"/>
  <c r="AH259" i="25"/>
  <c r="AH257" i="25"/>
  <c r="AH255" i="25"/>
  <c r="AH253" i="25"/>
  <c r="AH252" i="25"/>
  <c r="AH251" i="25"/>
  <c r="AH250" i="25"/>
  <c r="AH248" i="25"/>
  <c r="AH246" i="25"/>
  <c r="AH244" i="25"/>
  <c r="AH243" i="25"/>
  <c r="AH242" i="25"/>
  <c r="AH241" i="25"/>
  <c r="AH240" i="25"/>
  <c r="AH239" i="25"/>
  <c r="AH231" i="25"/>
  <c r="AH230" i="25"/>
  <c r="AH229" i="25"/>
  <c r="AH228" i="25"/>
  <c r="AH227" i="25"/>
  <c r="AH226" i="25"/>
  <c r="AH219" i="25"/>
  <c r="AH217" i="25"/>
  <c r="AH216" i="25"/>
  <c r="AH215" i="25"/>
  <c r="AH214" i="25"/>
  <c r="AH212" i="25"/>
  <c r="AH210" i="25"/>
  <c r="AH207" i="25"/>
  <c r="AH205" i="25"/>
  <c r="AH204" i="25"/>
  <c r="AH203" i="25"/>
  <c r="AH201" i="25"/>
  <c r="AH199" i="25"/>
  <c r="AH197" i="25"/>
  <c r="AH195" i="25"/>
  <c r="AH194" i="25"/>
  <c r="AH193" i="25"/>
  <c r="AH192" i="25"/>
  <c r="AH184" i="25"/>
  <c r="AH183" i="25"/>
  <c r="AH180" i="25"/>
  <c r="AH177" i="25"/>
  <c r="AH176" i="25"/>
  <c r="AH172" i="25"/>
  <c r="AH171" i="25"/>
  <c r="AH170" i="25"/>
  <c r="AH169" i="25"/>
  <c r="AH164" i="25"/>
  <c r="AH163" i="25"/>
  <c r="AH162" i="25"/>
  <c r="AH159" i="25"/>
  <c r="AH158" i="25"/>
  <c r="AH157" i="25"/>
  <c r="AH155" i="25"/>
  <c r="AH154" i="25"/>
  <c r="AH153" i="25"/>
  <c r="AH152" i="25"/>
  <c r="AH150" i="25"/>
  <c r="AH148" i="25"/>
  <c r="AH147" i="25"/>
  <c r="AH146" i="25"/>
  <c r="AH144" i="25"/>
  <c r="AH142" i="25"/>
  <c r="AH141" i="25"/>
  <c r="AH140" i="25"/>
  <c r="AH139" i="25"/>
  <c r="AH137" i="25"/>
  <c r="AH260" i="23"/>
  <c r="AH259" i="23"/>
  <c r="AH258" i="23"/>
  <c r="AH257" i="23"/>
  <c r="AH256" i="23"/>
  <c r="AH255" i="23"/>
  <c r="AH248" i="23"/>
  <c r="AH245" i="23"/>
  <c r="AH244" i="23"/>
  <c r="AH243" i="23"/>
  <c r="AH242" i="23"/>
  <c r="AH236" i="23"/>
  <c r="AH233" i="23"/>
  <c r="AH232" i="23"/>
  <c r="AH231" i="23"/>
  <c r="AH230" i="23"/>
  <c r="AH229" i="23"/>
  <c r="AH224" i="23"/>
  <c r="AH221" i="23"/>
  <c r="AH220" i="23"/>
  <c r="AH219" i="23"/>
  <c r="AH218" i="23"/>
  <c r="AH217" i="23"/>
  <c r="AH216" i="23"/>
  <c r="AH215" i="23"/>
  <c r="AH213" i="23"/>
  <c r="AH212" i="23"/>
  <c r="AH211" i="23"/>
  <c r="AH209" i="23"/>
  <c r="AH208" i="23"/>
  <c r="AH207" i="23"/>
  <c r="AH200" i="23"/>
  <c r="AH197" i="23"/>
  <c r="AH196" i="23"/>
  <c r="AH195" i="23"/>
  <c r="AH194" i="23"/>
  <c r="AH186" i="23"/>
  <c r="AH185" i="23"/>
  <c r="AH184" i="23"/>
  <c r="AH183" i="23"/>
  <c r="AH180" i="23"/>
  <c r="AH179" i="23"/>
  <c r="AH177" i="23"/>
  <c r="AH175" i="23"/>
  <c r="AH172" i="23"/>
  <c r="AH171" i="23"/>
  <c r="AH170" i="23"/>
  <c r="AH169" i="23"/>
  <c r="AH168" i="23"/>
  <c r="AH167" i="23"/>
  <c r="AH163" i="23"/>
  <c r="AH162" i="23"/>
  <c r="AH158" i="23"/>
  <c r="AH157" i="23"/>
  <c r="AH156" i="23"/>
  <c r="AH155" i="23"/>
  <c r="AH154" i="23"/>
  <c r="AH153" i="23"/>
  <c r="AH151" i="23"/>
  <c r="AH150" i="23"/>
  <c r="AH149" i="23"/>
  <c r="AH148" i="23"/>
  <c r="AH146" i="23"/>
  <c r="AH143" i="23"/>
  <c r="AH142" i="23"/>
  <c r="AH141" i="23"/>
  <c r="AH140" i="23"/>
  <c r="AH139" i="23"/>
  <c r="AH138" i="23"/>
  <c r="AH137" i="23"/>
  <c r="AH256" i="22"/>
  <c r="AH255" i="22"/>
  <c r="AH253" i="22"/>
  <c r="AH251" i="22"/>
  <c r="AH249" i="22"/>
  <c r="AH244" i="22"/>
  <c r="AH243" i="22"/>
  <c r="AH242" i="22"/>
  <c r="AH241" i="22"/>
  <c r="AH239" i="22"/>
  <c r="AH236" i="22"/>
  <c r="AH232" i="22"/>
  <c r="AH231" i="22"/>
  <c r="AH230" i="22"/>
  <c r="AH229" i="22"/>
  <c r="AH228" i="22"/>
  <c r="AH226" i="22"/>
  <c r="AH224" i="22"/>
  <c r="AH220" i="22"/>
  <c r="AH219" i="22"/>
  <c r="AH218" i="22"/>
  <c r="AH217" i="22"/>
  <c r="AH216" i="22"/>
  <c r="AH214" i="22"/>
  <c r="AH212" i="22"/>
  <c r="AH210" i="22"/>
  <c r="AH208" i="22"/>
  <c r="AH207" i="22"/>
  <c r="AH205" i="22"/>
  <c r="AH204" i="22"/>
  <c r="AH203" i="22"/>
  <c r="AH201" i="22"/>
  <c r="AH199" i="22"/>
  <c r="AH197" i="22"/>
  <c r="AH196" i="22"/>
  <c r="AH195" i="22"/>
  <c r="AH194" i="22"/>
  <c r="AH193" i="22"/>
  <c r="AH192" i="22"/>
  <c r="AH261" i="21"/>
  <c r="AH260" i="21"/>
  <c r="AH259" i="21"/>
  <c r="AH258" i="21"/>
  <c r="AH257" i="21"/>
  <c r="AH256" i="21"/>
  <c r="AH255" i="21"/>
  <c r="AH253" i="21"/>
  <c r="AH252" i="21"/>
  <c r="AH251" i="21"/>
  <c r="AH250" i="21"/>
  <c r="AH249" i="21"/>
  <c r="AH248" i="21"/>
  <c r="AH247" i="21"/>
  <c r="AH246" i="21"/>
  <c r="AH245" i="21"/>
  <c r="AH244" i="21"/>
  <c r="AH243" i="21"/>
  <c r="AH242" i="21"/>
  <c r="AH241" i="21"/>
  <c r="AH240" i="21"/>
  <c r="AH239" i="21"/>
  <c r="AH237" i="21"/>
  <c r="AH236" i="21"/>
  <c r="AH235" i="21"/>
  <c r="AH234" i="21"/>
  <c r="AH233" i="21"/>
  <c r="AH232" i="21"/>
  <c r="AH231" i="21"/>
  <c r="AH230" i="21"/>
  <c r="AH229" i="21"/>
  <c r="AH228" i="21"/>
  <c r="AH227" i="21"/>
  <c r="AH226" i="21"/>
  <c r="AH225" i="21"/>
  <c r="AH224" i="21"/>
  <c r="AH221" i="21"/>
  <c r="AH220" i="21"/>
  <c r="AH219" i="21"/>
  <c r="AH218" i="21"/>
  <c r="AH217" i="21"/>
  <c r="AH216" i="21"/>
  <c r="AH215" i="21"/>
  <c r="AH214" i="21"/>
  <c r="AH213" i="21"/>
  <c r="AH212" i="21"/>
  <c r="AH211" i="21"/>
  <c r="AH210" i="21"/>
  <c r="AH209" i="21"/>
  <c r="AH208" i="21"/>
  <c r="AH207" i="21"/>
  <c r="AH205" i="21"/>
  <c r="AH204" i="21"/>
  <c r="AH203" i="21"/>
  <c r="AH202" i="21"/>
  <c r="AH201" i="21"/>
  <c r="AH200" i="21"/>
  <c r="AH199" i="21"/>
  <c r="AH198" i="21"/>
  <c r="AH197" i="21"/>
  <c r="AH196" i="21"/>
  <c r="AH195" i="21"/>
  <c r="AH194" i="21"/>
  <c r="AH193" i="21"/>
  <c r="AH192" i="21"/>
  <c r="AI133" i="26"/>
  <c r="AH133" i="26"/>
  <c r="AI132" i="26"/>
  <c r="AI130" i="26"/>
  <c r="AI127" i="26"/>
  <c r="AI125" i="26"/>
  <c r="AI124" i="26"/>
  <c r="AI121" i="26"/>
  <c r="AH120" i="26"/>
  <c r="AH119" i="26"/>
  <c r="AI115" i="26"/>
  <c r="AI114" i="26"/>
  <c r="AI112" i="26"/>
  <c r="AI109" i="26"/>
  <c r="AH109" i="26"/>
  <c r="AH108" i="26"/>
  <c r="AI103" i="26"/>
  <c r="AH103" i="26"/>
  <c r="AI102" i="26"/>
  <c r="AI101" i="26"/>
  <c r="AI95" i="26"/>
  <c r="AI94" i="26"/>
  <c r="AH91" i="26"/>
  <c r="AI90" i="26"/>
  <c r="AI89" i="26"/>
  <c r="AH89" i="26"/>
  <c r="AI88" i="26"/>
  <c r="AI83" i="26"/>
  <c r="AI82" i="26"/>
  <c r="AI79" i="26"/>
  <c r="AH78" i="26"/>
  <c r="AI77" i="26"/>
  <c r="AI76" i="26"/>
  <c r="AI73" i="26"/>
  <c r="AH73" i="26"/>
  <c r="AI72" i="26"/>
  <c r="AI55" i="26"/>
  <c r="AI52" i="26"/>
  <c r="AI50" i="26"/>
  <c r="AH50" i="26"/>
  <c r="AI39" i="26"/>
  <c r="AI38" i="26"/>
  <c r="AI26" i="26"/>
  <c r="AI25" i="26"/>
  <c r="AI19" i="26"/>
  <c r="AI131" i="26"/>
  <c r="AI129" i="26"/>
  <c r="AI128" i="26"/>
  <c r="AI123" i="26"/>
  <c r="AI122" i="26"/>
  <c r="AI120" i="26"/>
  <c r="AI119" i="26"/>
  <c r="AI118" i="26"/>
  <c r="AI117" i="26"/>
  <c r="AI116" i="26"/>
  <c r="AI111" i="26"/>
  <c r="AI110" i="26"/>
  <c r="AI108" i="26"/>
  <c r="AI107" i="26"/>
  <c r="AI106" i="26"/>
  <c r="AI105" i="26"/>
  <c r="AI104" i="26"/>
  <c r="Z16" i="26"/>
  <c r="AI98" i="26"/>
  <c r="AI97" i="26"/>
  <c r="AI96" i="26"/>
  <c r="AI93" i="26"/>
  <c r="AI92" i="26"/>
  <c r="AI91" i="26"/>
  <c r="AI87" i="26"/>
  <c r="AI86" i="26"/>
  <c r="AI85" i="26"/>
  <c r="AI81" i="26"/>
  <c r="AI80" i="26"/>
  <c r="AI78" i="26"/>
  <c r="AI75" i="26"/>
  <c r="AI74" i="26"/>
  <c r="AI66" i="26"/>
  <c r="AI65" i="26"/>
  <c r="AI64" i="26"/>
  <c r="AI63" i="26"/>
  <c r="AI60" i="26"/>
  <c r="AI57" i="26"/>
  <c r="AI56" i="26"/>
  <c r="AI51" i="26"/>
  <c r="AI49" i="26"/>
  <c r="AI47" i="26"/>
  <c r="Z46" i="26"/>
  <c r="AI44" i="26"/>
  <c r="AI43" i="26"/>
  <c r="AI42" i="26"/>
  <c r="AI37" i="26"/>
  <c r="AI36" i="26"/>
  <c r="AI35" i="26"/>
  <c r="AI34" i="26"/>
  <c r="AI33" i="26"/>
  <c r="AI32" i="26"/>
  <c r="AI31" i="26"/>
  <c r="AI30" i="26"/>
  <c r="AI28" i="26"/>
  <c r="AI27" i="26"/>
  <c r="AI24" i="26"/>
  <c r="AH132" i="26"/>
  <c r="AH131" i="26"/>
  <c r="AH130" i="26"/>
  <c r="AH129" i="26"/>
  <c r="AH128" i="26"/>
  <c r="AH127" i="26"/>
  <c r="AH125" i="26"/>
  <c r="AH124" i="26"/>
  <c r="AH123" i="26"/>
  <c r="AH122" i="26"/>
  <c r="AH121" i="26"/>
  <c r="AH118" i="26"/>
  <c r="AH117" i="26"/>
  <c r="AH116" i="26"/>
  <c r="AH115" i="26"/>
  <c r="AH114" i="26"/>
  <c r="AH112" i="26"/>
  <c r="AH111" i="26"/>
  <c r="AH110" i="26"/>
  <c r="AH107" i="26"/>
  <c r="AH106" i="26"/>
  <c r="AH105" i="26"/>
  <c r="AH104" i="26"/>
  <c r="AH102" i="26"/>
  <c r="AH101" i="26"/>
  <c r="AH98" i="26"/>
  <c r="AH97" i="26"/>
  <c r="AH96" i="26"/>
  <c r="AH95" i="26"/>
  <c r="AH94" i="26"/>
  <c r="AH93" i="26"/>
  <c r="AH92" i="26"/>
  <c r="AH90" i="26"/>
  <c r="AH88" i="26"/>
  <c r="AH87" i="26"/>
  <c r="AH86" i="26"/>
  <c r="AH85" i="26"/>
  <c r="AH83" i="26"/>
  <c r="AH82" i="26"/>
  <c r="AH81" i="26"/>
  <c r="AH80" i="26"/>
  <c r="AH79" i="26"/>
  <c r="AH77" i="26"/>
  <c r="AH76" i="26"/>
  <c r="AH75" i="26"/>
  <c r="AH74" i="26"/>
  <c r="AH72" i="26"/>
  <c r="AH65" i="26"/>
  <c r="AH64" i="26"/>
  <c r="AH63" i="26"/>
  <c r="AH59" i="26"/>
  <c r="AH57" i="26"/>
  <c r="AH56" i="26"/>
  <c r="AH52" i="26"/>
  <c r="AH51" i="26"/>
  <c r="AH44" i="26"/>
  <c r="AH43" i="26"/>
  <c r="AH39" i="26"/>
  <c r="AH38" i="26"/>
  <c r="AH37" i="26"/>
  <c r="AH35" i="26"/>
  <c r="AH34" i="26"/>
  <c r="AH33" i="26"/>
  <c r="AH32" i="26"/>
  <c r="AH31" i="26"/>
  <c r="AH28" i="26"/>
  <c r="AH27" i="26"/>
  <c r="AH26" i="26"/>
  <c r="AH24" i="26"/>
  <c r="Z4" i="26"/>
  <c r="AI127" i="24"/>
  <c r="AI125" i="24"/>
  <c r="AI124" i="24"/>
  <c r="AI123" i="24"/>
  <c r="AI112" i="24"/>
  <c r="AI98" i="24"/>
  <c r="AI97" i="24"/>
  <c r="AI96" i="24"/>
  <c r="AI74" i="24"/>
  <c r="AI73" i="24"/>
  <c r="AI72" i="24"/>
  <c r="AI75" i="24"/>
  <c r="AI76" i="24"/>
  <c r="AI77" i="24"/>
  <c r="AI78" i="24"/>
  <c r="AI79" i="24"/>
  <c r="AI80" i="24"/>
  <c r="AI81" i="24"/>
  <c r="AI82" i="24"/>
  <c r="AI83" i="24"/>
  <c r="AI85" i="24"/>
  <c r="AI86" i="24"/>
  <c r="AI87" i="24"/>
  <c r="AI88" i="24"/>
  <c r="AI89" i="24"/>
  <c r="AI90" i="24"/>
  <c r="AI91" i="24"/>
  <c r="AI92" i="24"/>
  <c r="AI93" i="24"/>
  <c r="AI94" i="24"/>
  <c r="AI95" i="24"/>
  <c r="AI101" i="24"/>
  <c r="AI102" i="24"/>
  <c r="AI103" i="24"/>
  <c r="AI104" i="24"/>
  <c r="AI105" i="24"/>
  <c r="AI106" i="24"/>
  <c r="AI107" i="24"/>
  <c r="AI108" i="24"/>
  <c r="AI109" i="24"/>
  <c r="AI110" i="24"/>
  <c r="AI111" i="24"/>
  <c r="AI114" i="24"/>
  <c r="AI115" i="24"/>
  <c r="AI116" i="24"/>
  <c r="AI117" i="24"/>
  <c r="AI118" i="24"/>
  <c r="AI119" i="24"/>
  <c r="AI120" i="24"/>
  <c r="AI121" i="24"/>
  <c r="AI122" i="24"/>
  <c r="AI128" i="24"/>
  <c r="AI129" i="24"/>
  <c r="AI130" i="24"/>
  <c r="AI131" i="24"/>
  <c r="AI132" i="24"/>
  <c r="AI133" i="24"/>
  <c r="AH133" i="24"/>
  <c r="AH132" i="24"/>
  <c r="AH131" i="24"/>
  <c r="AH130" i="24"/>
  <c r="AH129" i="24"/>
  <c r="AH128" i="24"/>
  <c r="AH127" i="24"/>
  <c r="AH125" i="24"/>
  <c r="AH124" i="24"/>
  <c r="AH123" i="24"/>
  <c r="AH122" i="24"/>
  <c r="AH121" i="24"/>
  <c r="AH120" i="24"/>
  <c r="AH118" i="24"/>
  <c r="AH117" i="24"/>
  <c r="AH116" i="24"/>
  <c r="AH115" i="24"/>
  <c r="AH114" i="24"/>
  <c r="AH112" i="24"/>
  <c r="AH111" i="24"/>
  <c r="AH110" i="24"/>
  <c r="AH109" i="24"/>
  <c r="AH108" i="24"/>
  <c r="AH107" i="24"/>
  <c r="AH106" i="24"/>
  <c r="AH105" i="24"/>
  <c r="AH104" i="24"/>
  <c r="AH103" i="24"/>
  <c r="AH102" i="24"/>
  <c r="AH101" i="24"/>
  <c r="AH97" i="24"/>
  <c r="AH96" i="24"/>
  <c r="AH95" i="24"/>
  <c r="AH94" i="24"/>
  <c r="AH93" i="24"/>
  <c r="AH92" i="24"/>
  <c r="AH91" i="24"/>
  <c r="AH90" i="24"/>
  <c r="AH89" i="24"/>
  <c r="AH88" i="24"/>
  <c r="AH87" i="24"/>
  <c r="AH86" i="24"/>
  <c r="AH85" i="24"/>
  <c r="AH83" i="24"/>
  <c r="AH82" i="24"/>
  <c r="AH81" i="24"/>
  <c r="AH80" i="24"/>
  <c r="AH79" i="24"/>
  <c r="AH78" i="24"/>
  <c r="AH77" i="24"/>
  <c r="AH76" i="24"/>
  <c r="AH75" i="24"/>
  <c r="AH74" i="24"/>
  <c r="AH72" i="24"/>
  <c r="AH127" i="25"/>
  <c r="AH124" i="25"/>
  <c r="AH122" i="25"/>
  <c r="AH116" i="25"/>
  <c r="AH87" i="25"/>
  <c r="AH80" i="25"/>
  <c r="AH78" i="25"/>
  <c r="AH77" i="25"/>
  <c r="AH76" i="25"/>
  <c r="AI132" i="25"/>
  <c r="AI120" i="25"/>
  <c r="AI119" i="25"/>
  <c r="AI118" i="25"/>
  <c r="AI108" i="25"/>
  <c r="AI107" i="25"/>
  <c r="AI102" i="25"/>
  <c r="AI96" i="25"/>
  <c r="AI95" i="25"/>
  <c r="AI94" i="25"/>
  <c r="AI93" i="25"/>
  <c r="AI91" i="25"/>
  <c r="AI83" i="25"/>
  <c r="AI82" i="25"/>
  <c r="AI81" i="25"/>
  <c r="AI80" i="25"/>
  <c r="AI79" i="25"/>
  <c r="AI78" i="25"/>
  <c r="AI72" i="25"/>
  <c r="AI56" i="25"/>
  <c r="AI55" i="25"/>
  <c r="AI34" i="25"/>
  <c r="AH56" i="25"/>
  <c r="AH52" i="25"/>
  <c r="AH50" i="25"/>
  <c r="AH43" i="25"/>
  <c r="AH39" i="25"/>
  <c r="AI73" i="25"/>
  <c r="AI74" i="25"/>
  <c r="AI75" i="25"/>
  <c r="AI76" i="25"/>
  <c r="AI77" i="25"/>
  <c r="AI85" i="25"/>
  <c r="AI86" i="25"/>
  <c r="AI87" i="25"/>
  <c r="AI88" i="25"/>
  <c r="AI89" i="25"/>
  <c r="AI90" i="25"/>
  <c r="AI92" i="25"/>
  <c r="AI97" i="25"/>
  <c r="AI98" i="25"/>
  <c r="AI103" i="25"/>
  <c r="AI104" i="25"/>
  <c r="AI105" i="25"/>
  <c r="AI106" i="25"/>
  <c r="AI109" i="25"/>
  <c r="AI110" i="25"/>
  <c r="AI111" i="25"/>
  <c r="AI112" i="25"/>
  <c r="AI114" i="25"/>
  <c r="AI115" i="25"/>
  <c r="AI116" i="25"/>
  <c r="AI117" i="25"/>
  <c r="AI121" i="25"/>
  <c r="AI122" i="25"/>
  <c r="AI123" i="25"/>
  <c r="AI124" i="25"/>
  <c r="AI125" i="25"/>
  <c r="AI127" i="25"/>
  <c r="AI128" i="25"/>
  <c r="AI129" i="25"/>
  <c r="AI130" i="25"/>
  <c r="AI131" i="25"/>
  <c r="AI133" i="25"/>
  <c r="AI23" i="25"/>
  <c r="AI24" i="25"/>
  <c r="AI25" i="25"/>
  <c r="AI26" i="25"/>
  <c r="AI27" i="25"/>
  <c r="AI28" i="25"/>
  <c r="AI30" i="25"/>
  <c r="AI31" i="25"/>
  <c r="AI32" i="25"/>
  <c r="AI33" i="25"/>
  <c r="AI35" i="25"/>
  <c r="AI36" i="25"/>
  <c r="AI37" i="25"/>
  <c r="AI38" i="25"/>
  <c r="AI39" i="25"/>
  <c r="AI42" i="25"/>
  <c r="AI43" i="25"/>
  <c r="AI44" i="25"/>
  <c r="AI47" i="25"/>
  <c r="AI49" i="25"/>
  <c r="AI50" i="25"/>
  <c r="AI51" i="25"/>
  <c r="AI52" i="25"/>
  <c r="AI57" i="25"/>
  <c r="AI59" i="25"/>
  <c r="AI60" i="25"/>
  <c r="AI64" i="25"/>
  <c r="AI65" i="25"/>
  <c r="AI66" i="25"/>
  <c r="AH133" i="25"/>
  <c r="AH132" i="25"/>
  <c r="AH131" i="25"/>
  <c r="AH130" i="25"/>
  <c r="AH129" i="25"/>
  <c r="AH128" i="25"/>
  <c r="AH125" i="25"/>
  <c r="AH123" i="25"/>
  <c r="AH121" i="25"/>
  <c r="AH120" i="25"/>
  <c r="AH119" i="25"/>
  <c r="AH118" i="25"/>
  <c r="AH117" i="25"/>
  <c r="AH115" i="25"/>
  <c r="AH114" i="25"/>
  <c r="AH112" i="25"/>
  <c r="AH111" i="25"/>
  <c r="AH110" i="25"/>
  <c r="AH109" i="25"/>
  <c r="AH108" i="25"/>
  <c r="AH107" i="25"/>
  <c r="AH106" i="25"/>
  <c r="AH105" i="25"/>
  <c r="AH104" i="25"/>
  <c r="AH103" i="25"/>
  <c r="AH102" i="25"/>
  <c r="AH101" i="25"/>
  <c r="AH98" i="25"/>
  <c r="AH97" i="25"/>
  <c r="AH96" i="25"/>
  <c r="AH95" i="25"/>
  <c r="AH94" i="25"/>
  <c r="AH93" i="25"/>
  <c r="AH92" i="25"/>
  <c r="AH91" i="25"/>
  <c r="AH90" i="25"/>
  <c r="AH89" i="25"/>
  <c r="AH88" i="25"/>
  <c r="AH86" i="25"/>
  <c r="AH85" i="25"/>
  <c r="AH83" i="25"/>
  <c r="AH82" i="25"/>
  <c r="AH81" i="25"/>
  <c r="AH79" i="25"/>
  <c r="AH75" i="25"/>
  <c r="AH74" i="25"/>
  <c r="AH73" i="25"/>
  <c r="AH72" i="25"/>
  <c r="AH66" i="25"/>
  <c r="AH65" i="25"/>
  <c r="AH64" i="25"/>
  <c r="AH63" i="25"/>
  <c r="AH60" i="25"/>
  <c r="AH57" i="25"/>
  <c r="AH55" i="25"/>
  <c r="AH51" i="25"/>
  <c r="AH49" i="25"/>
  <c r="AH47" i="25"/>
  <c r="AH44" i="25"/>
  <c r="AH42" i="25"/>
  <c r="AH38" i="25"/>
  <c r="AH36" i="25"/>
  <c r="AH34" i="25"/>
  <c r="AH32" i="25"/>
  <c r="AH31" i="25"/>
  <c r="AH30" i="25"/>
  <c r="AH28" i="25"/>
  <c r="AH27" i="25"/>
  <c r="AH26" i="25"/>
  <c r="AH25" i="25"/>
  <c r="AH23" i="25"/>
  <c r="Z4" i="25"/>
  <c r="AH104" i="23"/>
  <c r="AH102" i="23"/>
  <c r="AH92" i="23"/>
  <c r="AH90" i="23"/>
  <c r="AH79" i="23"/>
  <c r="AH77" i="23"/>
  <c r="AI60" i="23"/>
  <c r="AH57" i="23"/>
  <c r="AI56" i="23"/>
  <c r="AI55" i="23"/>
  <c r="AH51" i="23"/>
  <c r="AH44" i="23"/>
  <c r="AI43" i="23"/>
  <c r="AI42" i="23"/>
  <c r="AI39" i="23"/>
  <c r="AH38" i="23"/>
  <c r="AH32" i="23"/>
  <c r="AI31" i="23"/>
  <c r="AI25" i="23"/>
  <c r="AH25" i="23"/>
  <c r="AI19" i="23"/>
  <c r="Z17" i="23"/>
  <c r="AI24" i="23"/>
  <c r="AI26" i="23"/>
  <c r="AI27" i="23"/>
  <c r="AI28" i="23"/>
  <c r="AI30" i="23"/>
  <c r="AI32" i="23"/>
  <c r="AI33" i="23"/>
  <c r="AI34" i="23"/>
  <c r="AI35" i="23"/>
  <c r="AI36" i="23"/>
  <c r="AI37" i="23"/>
  <c r="AI38" i="23"/>
  <c r="AI44" i="23"/>
  <c r="AI49" i="23"/>
  <c r="AI50" i="23"/>
  <c r="AI51" i="23"/>
  <c r="AI52" i="23"/>
  <c r="AI57" i="23"/>
  <c r="AI63" i="23"/>
  <c r="AI64" i="23"/>
  <c r="AI65" i="23"/>
  <c r="AI66" i="23"/>
  <c r="AH132" i="23"/>
  <c r="AH130" i="23"/>
  <c r="AH128" i="23"/>
  <c r="AH127" i="23"/>
  <c r="AH125" i="23"/>
  <c r="AH124" i="23"/>
  <c r="AH123" i="23"/>
  <c r="AH121" i="23"/>
  <c r="AH119" i="23"/>
  <c r="AH117" i="23"/>
  <c r="AH115" i="23"/>
  <c r="AH112" i="23"/>
  <c r="AH111" i="23"/>
  <c r="AH109" i="23"/>
  <c r="AH108" i="23"/>
  <c r="AH107" i="23"/>
  <c r="AH106" i="23"/>
  <c r="AH101" i="23"/>
  <c r="AH97" i="23"/>
  <c r="AH96" i="23"/>
  <c r="AH95" i="23"/>
  <c r="AH94" i="23"/>
  <c r="AH93" i="23"/>
  <c r="AH88" i="23"/>
  <c r="AH85" i="23"/>
  <c r="AH83" i="23"/>
  <c r="AH82" i="23"/>
  <c r="AH81" i="23"/>
  <c r="AH80" i="23"/>
  <c r="AH75" i="23"/>
  <c r="AH73" i="23"/>
  <c r="AH72" i="23"/>
  <c r="AH63" i="23"/>
  <c r="AH56" i="23"/>
  <c r="AH55" i="23"/>
  <c r="AH50" i="23"/>
  <c r="AH49" i="23"/>
  <c r="AH45" i="23"/>
  <c r="AH43" i="23"/>
  <c r="AH39" i="23"/>
  <c r="AH37" i="23"/>
  <c r="AH33" i="23"/>
  <c r="AH31" i="23"/>
  <c r="AH27" i="23"/>
  <c r="AH26" i="23"/>
  <c r="Z190" i="23" l="1"/>
  <c r="AI139" i="28"/>
  <c r="Z222" i="23"/>
  <c r="AI222" i="23" s="1"/>
  <c r="AI174" i="26"/>
  <c r="AI161" i="26"/>
  <c r="Z222" i="26"/>
  <c r="Z166" i="26"/>
  <c r="AH48" i="26"/>
  <c r="Z206" i="26"/>
  <c r="Z145" i="26"/>
  <c r="AI145" i="26" s="1"/>
  <c r="AI165" i="26"/>
  <c r="AI177" i="26"/>
  <c r="AI164" i="26"/>
  <c r="Z191" i="26"/>
  <c r="Z136" i="26"/>
  <c r="AH45" i="26"/>
  <c r="AH23" i="26"/>
  <c r="AH25" i="26"/>
  <c r="AH30" i="26"/>
  <c r="AH36" i="26"/>
  <c r="AH42" i="26"/>
  <c r="AH47" i="26"/>
  <c r="AH49" i="26"/>
  <c r="AH60" i="26"/>
  <c r="AH66" i="26"/>
  <c r="AI46" i="26"/>
  <c r="AI178" i="26"/>
  <c r="AI182" i="26"/>
  <c r="AI178" i="24"/>
  <c r="AI165" i="24"/>
  <c r="AH142" i="24"/>
  <c r="AH23" i="24"/>
  <c r="AH25" i="24"/>
  <c r="AH27" i="24"/>
  <c r="AH30" i="24"/>
  <c r="AH32" i="24"/>
  <c r="AH34" i="24"/>
  <c r="AH36" i="24"/>
  <c r="AH38" i="24"/>
  <c r="AH42" i="24"/>
  <c r="AH44" i="24"/>
  <c r="AH47" i="24"/>
  <c r="AH49" i="24"/>
  <c r="AH51" i="24"/>
  <c r="AH55" i="24"/>
  <c r="AH57" i="24"/>
  <c r="AH60" i="24"/>
  <c r="AH64" i="24"/>
  <c r="AH66" i="24"/>
  <c r="AH137" i="24"/>
  <c r="AH159" i="24"/>
  <c r="AH176" i="24"/>
  <c r="AH186" i="24"/>
  <c r="AH165" i="24"/>
  <c r="AI162" i="24"/>
  <c r="AI182" i="24"/>
  <c r="AH155" i="24"/>
  <c r="AH144" i="24"/>
  <c r="AH162" i="24"/>
  <c r="AH170" i="24"/>
  <c r="AH172" i="24"/>
  <c r="AH177" i="24"/>
  <c r="AH180" i="24"/>
  <c r="AI161" i="24"/>
  <c r="AH141" i="24"/>
  <c r="AH169" i="24"/>
  <c r="AH152" i="24"/>
  <c r="AH167" i="24"/>
  <c r="AH184" i="24"/>
  <c r="Z145" i="24"/>
  <c r="AI145" i="24" s="1"/>
  <c r="AI137" i="24"/>
  <c r="Z174" i="24"/>
  <c r="Z222" i="25"/>
  <c r="AI222" i="25" s="1"/>
  <c r="Z190" i="25"/>
  <c r="AI174" i="25"/>
  <c r="AI161" i="25"/>
  <c r="Z160" i="25"/>
  <c r="AI145" i="25"/>
  <c r="AI182" i="25"/>
  <c r="AH24" i="25"/>
  <c r="AH35" i="25"/>
  <c r="AH37" i="25"/>
  <c r="AH45" i="25"/>
  <c r="AH48" i="25"/>
  <c r="AH59" i="25"/>
  <c r="AH165" i="25"/>
  <c r="AH33" i="25"/>
  <c r="AI165" i="25"/>
  <c r="AI166" i="25"/>
  <c r="AI178" i="25"/>
  <c r="AI174" i="23"/>
  <c r="AI161" i="23"/>
  <c r="Z166" i="23"/>
  <c r="Z54" i="23"/>
  <c r="Z16" i="23"/>
  <c r="AH23" i="23"/>
  <c r="AH34" i="23"/>
  <c r="AH36" i="23"/>
  <c r="AH42" i="23"/>
  <c r="AH47" i="23"/>
  <c r="AH60" i="23"/>
  <c r="AH64" i="23"/>
  <c r="AH66" i="23"/>
  <c r="Z136" i="23"/>
  <c r="AI45" i="23"/>
  <c r="AI178" i="23"/>
  <c r="Z145" i="23"/>
  <c r="AI145" i="23" s="1"/>
  <c r="AH30" i="23"/>
  <c r="AH165" i="23"/>
  <c r="AI165" i="23"/>
  <c r="Z58" i="23"/>
  <c r="Z160" i="22"/>
  <c r="AI160" i="22" s="1"/>
  <c r="Z223" i="22"/>
  <c r="Z238" i="22"/>
  <c r="AI238" i="22" s="1"/>
  <c r="Z206" i="22"/>
  <c r="AI206" i="22" s="1"/>
  <c r="Z254" i="22"/>
  <c r="AI16" i="28"/>
  <c r="AI55" i="28"/>
  <c r="AI47" i="28"/>
  <c r="AI63" i="28"/>
  <c r="AI42" i="28"/>
  <c r="AI59" i="28"/>
  <c r="AI17" i="28"/>
  <c r="AH78" i="23"/>
  <c r="AH118" i="23"/>
  <c r="AH122" i="23"/>
  <c r="AH131" i="23"/>
  <c r="AH76" i="23"/>
  <c r="Z62" i="25"/>
  <c r="AI63" i="25"/>
  <c r="AI45" i="25"/>
  <c r="Z16" i="25"/>
  <c r="AI101" i="25"/>
  <c r="Z58" i="26"/>
  <c r="AI59" i="26"/>
  <c r="AH87" i="23"/>
  <c r="AH116" i="23"/>
  <c r="AI45" i="26"/>
  <c r="AI48" i="23"/>
  <c r="Z22" i="23"/>
  <c r="AI22" i="23" s="1"/>
  <c r="AI23" i="23"/>
  <c r="AH74" i="23"/>
  <c r="AI16" i="23"/>
  <c r="AH114" i="23"/>
  <c r="AH120" i="23"/>
  <c r="AH129" i="23"/>
  <c r="AH133" i="23"/>
  <c r="AH103" i="23"/>
  <c r="Z29" i="25"/>
  <c r="AI29" i="25" s="1"/>
  <c r="AH105" i="23"/>
  <c r="AH89" i="23"/>
  <c r="AH24" i="23"/>
  <c r="AH28" i="23"/>
  <c r="AH35" i="23"/>
  <c r="AH48" i="23"/>
  <c r="AH52" i="23"/>
  <c r="AH59" i="23"/>
  <c r="AH65" i="23"/>
  <c r="AH91" i="23"/>
  <c r="Z62" i="23"/>
  <c r="AI48" i="26"/>
  <c r="Z29" i="23"/>
  <c r="AI29" i="23" s="1"/>
  <c r="AH98" i="23"/>
  <c r="Z126" i="23"/>
  <c r="Z22" i="26"/>
  <c r="AI22" i="26" s="1"/>
  <c r="AI23" i="26"/>
  <c r="Z46" i="23"/>
  <c r="AH86" i="23"/>
  <c r="AH110" i="23"/>
  <c r="Z113" i="23"/>
  <c r="Z100" i="23"/>
  <c r="Z41" i="23"/>
  <c r="AI47" i="23"/>
  <c r="AI59" i="23"/>
  <c r="Z84" i="23"/>
  <c r="Z71" i="23"/>
  <c r="AI48" i="25"/>
  <c r="Z58" i="24"/>
  <c r="AI58" i="24" s="1"/>
  <c r="V54" i="26"/>
  <c r="Z126" i="26"/>
  <c r="AI126" i="26" s="1"/>
  <c r="AH31" i="24"/>
  <c r="AH33" i="24"/>
  <c r="AH43" i="24"/>
  <c r="AH45" i="24"/>
  <c r="AH56" i="24"/>
  <c r="AH24" i="24"/>
  <c r="AH26" i="24"/>
  <c r="AH28" i="24"/>
  <c r="AH35" i="24"/>
  <c r="AH37" i="24"/>
  <c r="AH39" i="24"/>
  <c r="AH48" i="24"/>
  <c r="AH50" i="24"/>
  <c r="AH52" i="24"/>
  <c r="AH59" i="24"/>
  <c r="AH63" i="24"/>
  <c r="AH65" i="24"/>
  <c r="AH55" i="26"/>
  <c r="Z41" i="28"/>
  <c r="AI41" i="28" s="1"/>
  <c r="Z71" i="28"/>
  <c r="AI71" i="28" s="1"/>
  <c r="AI72" i="28"/>
  <c r="Z164" i="28"/>
  <c r="Z194" i="28"/>
  <c r="AI194" i="28" s="1"/>
  <c r="AI195" i="28"/>
  <c r="Z226" i="28"/>
  <c r="AI226" i="28" s="1"/>
  <c r="AI227" i="28"/>
  <c r="Z100" i="28"/>
  <c r="AI101" i="28"/>
  <c r="AI171" i="24"/>
  <c r="Z166" i="24"/>
  <c r="AI206" i="24"/>
  <c r="AI212" i="24"/>
  <c r="Z191" i="24"/>
  <c r="AI191" i="24" s="1"/>
  <c r="AI136" i="24"/>
  <c r="AH154" i="24"/>
  <c r="AH149" i="24"/>
  <c r="AH179" i="24"/>
  <c r="Z223" i="24"/>
  <c r="Z182" i="21"/>
  <c r="Z136" i="21"/>
  <c r="Z206" i="21"/>
  <c r="Z191" i="21"/>
  <c r="Z174" i="21"/>
  <c r="Z254" i="21"/>
  <c r="Z178" i="21"/>
  <c r="Z223" i="21"/>
  <c r="Z238" i="21"/>
  <c r="Z161" i="21"/>
  <c r="Z145" i="21"/>
  <c r="Z166" i="21"/>
  <c r="AI190" i="25"/>
  <c r="Z262" i="23"/>
  <c r="AI223" i="22"/>
  <c r="AI16" i="26"/>
  <c r="AI17" i="26"/>
  <c r="Z41" i="26"/>
  <c r="Z62" i="26"/>
  <c r="Z29" i="26"/>
  <c r="AI29" i="26" s="1"/>
  <c r="Z84" i="26"/>
  <c r="AI84" i="26" s="1"/>
  <c r="Z71" i="26"/>
  <c r="AI71" i="26" s="1"/>
  <c r="Z113" i="26"/>
  <c r="AI113" i="26" s="1"/>
  <c r="Z54" i="26"/>
  <c r="Z100" i="26"/>
  <c r="AI100" i="26" s="1"/>
  <c r="Z17" i="26"/>
  <c r="AI17" i="24"/>
  <c r="AI16" i="24"/>
  <c r="Z62" i="24"/>
  <c r="Z29" i="24"/>
  <c r="AI29" i="24" s="1"/>
  <c r="Z100" i="24"/>
  <c r="AI100" i="24" s="1"/>
  <c r="Z71" i="24"/>
  <c r="AI71" i="24" s="1"/>
  <c r="Z54" i="24"/>
  <c r="Z17" i="24"/>
  <c r="Z126" i="24"/>
  <c r="Z84" i="24"/>
  <c r="Z22" i="24"/>
  <c r="AI22" i="24" s="1"/>
  <c r="Z16" i="24"/>
  <c r="Z46" i="24"/>
  <c r="AI46" i="24" s="1"/>
  <c r="Z113" i="24"/>
  <c r="AI113" i="24" s="1"/>
  <c r="Z41" i="24"/>
  <c r="AI41" i="24" s="1"/>
  <c r="Z126" i="25"/>
  <c r="AI126" i="25" s="1"/>
  <c r="Z84" i="25"/>
  <c r="AI84" i="25" s="1"/>
  <c r="Z71" i="25"/>
  <c r="Z46" i="25"/>
  <c r="Z113" i="25"/>
  <c r="AI113" i="25" s="1"/>
  <c r="Z54" i="25"/>
  <c r="Z22" i="25"/>
  <c r="Z41" i="25"/>
  <c r="Z58" i="25"/>
  <c r="Z100" i="25"/>
  <c r="Z17" i="25"/>
  <c r="Z262" i="25" l="1"/>
  <c r="Z190" i="26"/>
  <c r="AI62" i="24"/>
  <c r="AI54" i="24"/>
  <c r="AI8" i="28"/>
  <c r="AI164" i="28"/>
  <c r="AI17" i="25"/>
  <c r="Z160" i="24"/>
  <c r="AI160" i="24" s="1"/>
  <c r="Z190" i="22"/>
  <c r="Z222" i="22"/>
  <c r="AI222" i="22" s="1"/>
  <c r="Z99" i="23"/>
  <c r="Z262" i="26"/>
  <c r="AI41" i="26"/>
  <c r="Z160" i="26"/>
  <c r="AI136" i="26"/>
  <c r="AI166" i="26"/>
  <c r="AI62" i="26"/>
  <c r="AI174" i="24"/>
  <c r="AI166" i="24"/>
  <c r="AI46" i="25"/>
  <c r="Z173" i="25"/>
  <c r="AI160" i="25"/>
  <c r="AI41" i="25"/>
  <c r="AI41" i="23"/>
  <c r="AI46" i="23"/>
  <c r="Z70" i="23"/>
  <c r="AI58" i="23"/>
  <c r="Z160" i="23"/>
  <c r="AI136" i="23"/>
  <c r="AI54" i="23"/>
  <c r="AI166" i="23"/>
  <c r="Z173" i="22"/>
  <c r="AI17" i="23"/>
  <c r="AI16" i="25"/>
  <c r="Z70" i="25"/>
  <c r="AI70" i="25" s="1"/>
  <c r="AI71" i="25"/>
  <c r="AI62" i="23"/>
  <c r="Z99" i="25"/>
  <c r="AI100" i="25"/>
  <c r="AI58" i="26"/>
  <c r="AI58" i="25"/>
  <c r="Z40" i="26"/>
  <c r="AI40" i="26" s="1"/>
  <c r="Z40" i="23"/>
  <c r="Z99" i="26"/>
  <c r="AI99" i="26" s="1"/>
  <c r="AI54" i="26"/>
  <c r="AI62" i="25"/>
  <c r="Z40" i="25"/>
  <c r="AI40" i="25" s="1"/>
  <c r="AI22" i="25"/>
  <c r="AI54" i="25"/>
  <c r="Z70" i="26"/>
  <c r="AI70" i="26" s="1"/>
  <c r="AI9" i="28"/>
  <c r="Z9" i="28"/>
  <c r="Z8" i="28"/>
  <c r="Z54" i="28"/>
  <c r="AI54" i="28" s="1"/>
  <c r="Z137" i="28"/>
  <c r="AI137" i="28" s="1"/>
  <c r="AI100" i="28"/>
  <c r="Z268" i="28"/>
  <c r="AI268" i="28" s="1"/>
  <c r="Z177" i="28"/>
  <c r="AI177" i="28" s="1"/>
  <c r="Z190" i="24"/>
  <c r="Z40" i="24"/>
  <c r="Z9" i="24" s="1"/>
  <c r="Z70" i="24"/>
  <c r="AI70" i="24" s="1"/>
  <c r="AI84" i="24"/>
  <c r="Z99" i="24"/>
  <c r="AI99" i="24" s="1"/>
  <c r="AI126" i="24"/>
  <c r="Z222" i="24"/>
  <c r="AI222" i="24" s="1"/>
  <c r="AI223" i="24"/>
  <c r="Z160" i="21"/>
  <c r="Z190" i="21"/>
  <c r="AI190" i="21" s="1"/>
  <c r="Z222" i="21"/>
  <c r="Z262" i="22"/>
  <c r="AI190" i="22"/>
  <c r="AI10" i="28" l="1"/>
  <c r="Z173" i="24"/>
  <c r="Z9" i="25"/>
  <c r="Z12" i="25" s="1"/>
  <c r="Z53" i="25"/>
  <c r="Z181" i="22"/>
  <c r="AI173" i="22"/>
  <c r="Z53" i="24"/>
  <c r="AI53" i="24" s="1"/>
  <c r="AI40" i="24"/>
  <c r="Z173" i="26"/>
  <c r="AI160" i="26"/>
  <c r="Z181" i="25"/>
  <c r="AI173" i="25"/>
  <c r="Z8" i="25"/>
  <c r="Z173" i="23"/>
  <c r="AI160" i="23"/>
  <c r="AI182" i="23"/>
  <c r="Z134" i="23"/>
  <c r="Z173" i="21"/>
  <c r="Z181" i="21" s="1"/>
  <c r="Z187" i="21" s="1"/>
  <c r="Z62" i="28"/>
  <c r="AI62" i="28" s="1"/>
  <c r="Z10" i="28"/>
  <c r="Z53" i="23"/>
  <c r="AI40" i="23"/>
  <c r="Z8" i="23"/>
  <c r="Z9" i="23"/>
  <c r="AI9" i="25"/>
  <c r="AI8" i="25"/>
  <c r="Z8" i="26"/>
  <c r="Z134" i="25"/>
  <c r="AI99" i="25"/>
  <c r="Z61" i="25"/>
  <c r="AI53" i="25"/>
  <c r="Z9" i="26"/>
  <c r="AI8" i="26"/>
  <c r="AI9" i="26"/>
  <c r="Z53" i="26"/>
  <c r="Z134" i="26"/>
  <c r="Z12" i="28"/>
  <c r="AI12" i="28"/>
  <c r="AI13" i="28" s="1"/>
  <c r="Z185" i="28"/>
  <c r="AI185" i="28" s="1"/>
  <c r="Z181" i="24"/>
  <c r="AI173" i="24"/>
  <c r="Z8" i="24"/>
  <c r="Z134" i="24"/>
  <c r="Z262" i="24"/>
  <c r="AI190" i="24"/>
  <c r="Z262" i="21"/>
  <c r="Z12" i="24"/>
  <c r="Z61" i="24" l="1"/>
  <c r="AI61" i="24" s="1"/>
  <c r="Z187" i="22"/>
  <c r="AI187" i="22" s="1"/>
  <c r="AI181" i="22"/>
  <c r="Z12" i="26"/>
  <c r="Z181" i="26"/>
  <c r="AI173" i="26"/>
  <c r="Z187" i="25"/>
  <c r="AI181" i="25"/>
  <c r="Z10" i="25"/>
  <c r="Z181" i="23"/>
  <c r="AI173" i="23"/>
  <c r="Z68" i="28"/>
  <c r="Z14" i="28" s="1"/>
  <c r="Z13" i="28"/>
  <c r="AI12" i="26"/>
  <c r="AI10" i="26"/>
  <c r="AI10" i="25"/>
  <c r="Z12" i="23"/>
  <c r="Z10" i="23"/>
  <c r="Z13" i="25"/>
  <c r="Z61" i="26"/>
  <c r="AI53" i="26"/>
  <c r="Z10" i="26"/>
  <c r="Z13" i="26"/>
  <c r="Z67" i="25"/>
  <c r="AI61" i="25"/>
  <c r="AI9" i="23"/>
  <c r="AI8" i="23"/>
  <c r="Z61" i="23"/>
  <c r="AI53" i="23"/>
  <c r="Z191" i="28"/>
  <c r="AI191" i="28" s="1"/>
  <c r="AI9" i="24"/>
  <c r="AI8" i="24"/>
  <c r="Z187" i="24"/>
  <c r="AI181" i="24"/>
  <c r="Z10" i="24"/>
  <c r="Z67" i="24"/>
  <c r="AI67" i="24" s="1"/>
  <c r="Z13" i="24"/>
  <c r="AH186" i="22"/>
  <c r="AH185" i="22"/>
  <c r="AH184" i="22"/>
  <c r="AH183" i="22"/>
  <c r="AH180" i="22"/>
  <c r="AH179" i="22"/>
  <c r="AH177" i="22"/>
  <c r="AH176" i="22"/>
  <c r="AH175" i="22"/>
  <c r="AH172" i="22"/>
  <c r="AH171" i="22"/>
  <c r="AH170" i="22"/>
  <c r="AH169" i="22"/>
  <c r="AH168" i="22"/>
  <c r="AH167" i="22"/>
  <c r="AH165" i="22"/>
  <c r="AH164" i="22"/>
  <c r="AH163" i="22"/>
  <c r="AH162" i="22"/>
  <c r="AH159" i="22"/>
  <c r="AH158" i="22"/>
  <c r="AH157" i="22"/>
  <c r="AH156" i="22"/>
  <c r="AH155" i="22"/>
  <c r="AH154" i="22"/>
  <c r="AH153" i="22"/>
  <c r="AH152" i="22"/>
  <c r="AH151" i="22"/>
  <c r="AH150" i="22"/>
  <c r="AH149" i="22"/>
  <c r="AH148" i="22"/>
  <c r="AH147" i="22"/>
  <c r="AH146" i="22"/>
  <c r="AH144" i="22"/>
  <c r="AH143" i="22"/>
  <c r="AH142" i="22"/>
  <c r="AH141" i="22"/>
  <c r="AH140" i="22"/>
  <c r="AH139" i="22"/>
  <c r="AH138" i="22"/>
  <c r="AH137" i="22"/>
  <c r="AI129" i="22"/>
  <c r="AI127" i="22"/>
  <c r="AI103" i="22"/>
  <c r="AI93" i="22"/>
  <c r="AI92" i="22"/>
  <c r="AI91" i="22"/>
  <c r="AI81" i="22"/>
  <c r="AI80" i="22"/>
  <c r="AI79" i="22"/>
  <c r="AI72" i="22"/>
  <c r="AI73" i="22"/>
  <c r="AI74" i="22"/>
  <c r="AI75" i="22"/>
  <c r="AI76" i="22"/>
  <c r="AI77" i="22"/>
  <c r="AI78" i="22"/>
  <c r="AI82" i="22"/>
  <c r="AI83" i="22"/>
  <c r="AI85" i="22"/>
  <c r="AI86" i="22"/>
  <c r="AI87" i="22"/>
  <c r="AI88" i="22"/>
  <c r="AI89" i="22"/>
  <c r="AI90" i="22"/>
  <c r="AI94" i="22"/>
  <c r="AI95" i="22"/>
  <c r="AI96" i="22"/>
  <c r="AI97" i="22"/>
  <c r="AI98" i="22"/>
  <c r="AI101" i="22"/>
  <c r="AI102" i="22"/>
  <c r="AI104" i="22"/>
  <c r="AI105" i="22"/>
  <c r="AI106" i="22"/>
  <c r="AI107" i="22"/>
  <c r="AI108" i="22"/>
  <c r="AI109" i="22"/>
  <c r="AI110" i="22"/>
  <c r="AI111" i="22"/>
  <c r="AI112" i="22"/>
  <c r="AI114" i="22"/>
  <c r="AI115" i="22"/>
  <c r="AI116" i="22"/>
  <c r="AI118" i="22"/>
  <c r="AI119" i="22"/>
  <c r="AI120" i="22"/>
  <c r="AI121" i="22"/>
  <c r="AI122" i="22"/>
  <c r="AI123" i="22"/>
  <c r="AI124" i="22"/>
  <c r="AI125" i="22"/>
  <c r="AI128" i="22"/>
  <c r="AI130" i="22"/>
  <c r="AI131" i="22"/>
  <c r="AI132" i="22"/>
  <c r="AI133" i="22"/>
  <c r="AH133" i="22"/>
  <c r="AH132" i="22"/>
  <c r="AH131" i="22"/>
  <c r="AH130" i="22"/>
  <c r="AH129" i="22"/>
  <c r="AH128" i="22"/>
  <c r="AH127" i="22"/>
  <c r="AH125" i="22"/>
  <c r="AH124" i="22"/>
  <c r="AH123" i="22"/>
  <c r="AH122" i="22"/>
  <c r="AH121" i="22"/>
  <c r="AH120" i="22"/>
  <c r="AH119" i="22"/>
  <c r="AH118" i="22"/>
  <c r="AH117" i="22"/>
  <c r="AH116" i="22"/>
  <c r="AH115" i="22"/>
  <c r="AH114" i="22"/>
  <c r="AH112" i="22"/>
  <c r="AH111" i="22"/>
  <c r="AH110" i="22"/>
  <c r="AH109" i="22"/>
  <c r="AH108" i="22"/>
  <c r="AH107" i="22"/>
  <c r="AH106" i="22"/>
  <c r="AH105" i="22"/>
  <c r="AH104" i="22"/>
  <c r="AH103" i="22"/>
  <c r="AH102" i="22"/>
  <c r="AH101" i="22"/>
  <c r="AH98" i="22"/>
  <c r="AH97" i="22"/>
  <c r="AH96" i="22"/>
  <c r="AH95" i="22"/>
  <c r="AH94" i="22"/>
  <c r="AH93" i="22"/>
  <c r="AH92" i="22"/>
  <c r="AH91" i="22"/>
  <c r="AH90" i="22"/>
  <c r="AH89" i="22"/>
  <c r="AH88" i="22"/>
  <c r="AH87" i="22"/>
  <c r="AH86" i="22"/>
  <c r="AH85" i="22"/>
  <c r="AH83" i="22"/>
  <c r="AH82" i="22"/>
  <c r="AH81" i="22"/>
  <c r="AH80" i="22"/>
  <c r="AH79" i="22"/>
  <c r="AH78" i="22"/>
  <c r="AH77" i="22"/>
  <c r="AH76" i="22"/>
  <c r="AH75" i="22"/>
  <c r="AH74" i="22"/>
  <c r="AH73" i="22"/>
  <c r="AH72" i="22"/>
  <c r="AI66" i="22"/>
  <c r="AH66" i="22"/>
  <c r="AI65" i="22"/>
  <c r="AH65" i="22"/>
  <c r="AI63" i="22"/>
  <c r="AH63" i="22"/>
  <c r="AI60" i="22"/>
  <c r="AI59" i="22"/>
  <c r="AI57" i="22"/>
  <c r="AH56" i="22"/>
  <c r="AI55" i="22"/>
  <c r="AH55" i="22"/>
  <c r="AI52" i="22"/>
  <c r="AI51" i="22"/>
  <c r="AI50" i="22"/>
  <c r="AI49" i="22"/>
  <c r="AH49" i="22"/>
  <c r="AI43" i="22"/>
  <c r="AI42" i="22"/>
  <c r="AI39" i="22"/>
  <c r="AI38" i="22"/>
  <c r="AH38" i="22"/>
  <c r="AI37" i="22"/>
  <c r="AI36" i="22"/>
  <c r="AI35" i="22"/>
  <c r="AI34" i="22"/>
  <c r="AH34" i="22"/>
  <c r="AI33" i="22"/>
  <c r="AH33" i="22"/>
  <c r="AI32" i="22"/>
  <c r="AH32" i="22"/>
  <c r="AI31" i="22"/>
  <c r="AI28" i="22"/>
  <c r="AI27" i="22"/>
  <c r="AI26" i="22"/>
  <c r="AH26" i="22"/>
  <c r="AI25" i="22"/>
  <c r="AH25" i="22"/>
  <c r="AI23" i="22"/>
  <c r="AI11" i="21"/>
  <c r="AH11" i="21"/>
  <c r="AI261" i="21"/>
  <c r="AI260" i="21"/>
  <c r="AI259" i="21"/>
  <c r="AI258" i="21"/>
  <c r="AI257" i="21"/>
  <c r="AI256" i="21"/>
  <c r="AI255" i="21"/>
  <c r="AI254" i="21"/>
  <c r="AI253" i="21"/>
  <c r="AI252" i="21"/>
  <c r="AI251" i="21"/>
  <c r="AI250" i="21"/>
  <c r="AI249" i="21"/>
  <c r="AI248" i="21"/>
  <c r="AI247" i="21"/>
  <c r="AI246" i="21"/>
  <c r="AI245" i="21"/>
  <c r="AI244" i="21"/>
  <c r="AI243" i="21"/>
  <c r="AI242" i="21"/>
  <c r="AI241" i="21"/>
  <c r="AI240" i="21"/>
  <c r="AI239" i="21"/>
  <c r="AI238" i="21"/>
  <c r="AI237" i="21"/>
  <c r="AI236" i="21"/>
  <c r="AI235" i="21"/>
  <c r="AI234" i="21"/>
  <c r="AI233" i="21"/>
  <c r="AI232" i="21"/>
  <c r="AI231" i="21"/>
  <c r="AI230" i="21"/>
  <c r="AI229" i="21"/>
  <c r="AI228" i="21"/>
  <c r="AI227" i="21"/>
  <c r="AI226" i="21"/>
  <c r="AI225" i="21"/>
  <c r="AI224" i="21"/>
  <c r="AI223" i="21"/>
  <c r="AI222" i="21"/>
  <c r="AI221" i="21"/>
  <c r="AI220" i="21"/>
  <c r="AI219" i="21"/>
  <c r="AI218" i="21"/>
  <c r="AI217" i="21"/>
  <c r="AI216" i="21"/>
  <c r="AI215" i="21"/>
  <c r="AI214" i="21"/>
  <c r="AI213" i="21"/>
  <c r="AI212" i="21"/>
  <c r="AI211" i="21"/>
  <c r="AI210" i="21"/>
  <c r="AI209" i="21"/>
  <c r="AI208" i="21"/>
  <c r="AI207" i="21"/>
  <c r="AI206" i="21"/>
  <c r="AI205" i="21"/>
  <c r="AI204" i="21"/>
  <c r="AI203" i="21"/>
  <c r="AI202" i="21"/>
  <c r="AI201" i="21"/>
  <c r="AI200" i="21"/>
  <c r="AI199" i="21"/>
  <c r="AI198" i="21"/>
  <c r="AI197" i="21"/>
  <c r="AI196" i="21"/>
  <c r="AI195" i="21"/>
  <c r="AI194" i="21"/>
  <c r="AI193" i="21"/>
  <c r="AI192" i="21"/>
  <c r="AI191" i="21"/>
  <c r="AI187" i="21"/>
  <c r="AI186" i="21"/>
  <c r="AI185" i="21"/>
  <c r="AI184" i="21"/>
  <c r="AI183" i="21"/>
  <c r="AI182" i="21"/>
  <c r="AI181" i="21"/>
  <c r="AI180" i="21"/>
  <c r="AI179" i="21"/>
  <c r="AI178" i="21"/>
  <c r="AI177" i="21"/>
  <c r="AI176" i="21"/>
  <c r="AI175" i="21"/>
  <c r="AI174" i="21"/>
  <c r="AI173" i="21"/>
  <c r="AI172" i="21"/>
  <c r="AI171" i="21"/>
  <c r="AI170" i="21"/>
  <c r="AI169" i="21"/>
  <c r="AI168" i="21"/>
  <c r="AI167" i="21"/>
  <c r="AI166" i="21"/>
  <c r="AI165" i="21"/>
  <c r="AI164" i="21"/>
  <c r="AI163" i="21"/>
  <c r="AI162" i="21"/>
  <c r="AI161" i="21"/>
  <c r="AI160" i="21"/>
  <c r="AI159" i="21"/>
  <c r="AI158" i="21"/>
  <c r="AI157" i="21"/>
  <c r="AI156" i="21"/>
  <c r="AI155" i="21"/>
  <c r="AI154" i="21"/>
  <c r="AI153" i="21"/>
  <c r="AI152" i="21"/>
  <c r="AI151" i="21"/>
  <c r="AI150" i="21"/>
  <c r="AI149" i="21"/>
  <c r="AI148" i="21"/>
  <c r="AI147" i="21"/>
  <c r="AI146" i="21"/>
  <c r="AI145" i="21"/>
  <c r="AI144" i="21"/>
  <c r="AI143" i="21"/>
  <c r="AI142" i="21"/>
  <c r="AI141" i="21"/>
  <c r="AI140" i="21"/>
  <c r="AI139" i="21"/>
  <c r="AI138" i="21"/>
  <c r="AI137" i="21"/>
  <c r="AI136" i="21"/>
  <c r="AH186" i="21"/>
  <c r="AH185" i="21"/>
  <c r="AH184" i="21"/>
  <c r="AH183" i="21"/>
  <c r="AH180" i="21"/>
  <c r="AH179" i="21"/>
  <c r="AH177" i="21"/>
  <c r="AH176" i="21"/>
  <c r="AH175" i="21"/>
  <c r="AH172" i="21"/>
  <c r="AH171" i="21"/>
  <c r="AH170" i="21"/>
  <c r="AH169" i="21"/>
  <c r="AH168" i="21"/>
  <c r="AH167" i="21"/>
  <c r="AH165" i="21"/>
  <c r="AH164" i="21"/>
  <c r="AH163" i="21"/>
  <c r="AH162" i="21"/>
  <c r="AH159" i="21"/>
  <c r="AH158" i="21"/>
  <c r="AH157" i="21"/>
  <c r="AH156" i="21"/>
  <c r="AH155" i="21"/>
  <c r="AH154" i="21"/>
  <c r="AH153" i="21"/>
  <c r="AH152" i="21"/>
  <c r="AH151" i="21"/>
  <c r="AH150" i="21"/>
  <c r="AH149" i="21"/>
  <c r="AH148" i="21"/>
  <c r="AH147" i="21"/>
  <c r="AH146" i="21"/>
  <c r="AH144" i="21"/>
  <c r="AH143" i="21"/>
  <c r="AH142" i="21"/>
  <c r="AH141" i="21"/>
  <c r="AH140" i="21"/>
  <c r="AH139" i="21"/>
  <c r="AH138" i="21"/>
  <c r="AH137" i="21"/>
  <c r="AI72" i="21"/>
  <c r="AI73" i="21"/>
  <c r="AI74" i="21"/>
  <c r="AI75" i="21"/>
  <c r="AI76" i="21"/>
  <c r="AI77" i="21"/>
  <c r="AI78" i="21"/>
  <c r="AI79" i="21"/>
  <c r="AI80" i="21"/>
  <c r="AI81" i="21"/>
  <c r="AI82" i="21"/>
  <c r="AI83" i="21"/>
  <c r="AI85" i="21"/>
  <c r="AI86" i="21"/>
  <c r="AI87" i="21"/>
  <c r="AI88" i="21"/>
  <c r="AI89" i="21"/>
  <c r="AI90" i="21"/>
  <c r="AI91" i="21"/>
  <c r="AI92" i="21"/>
  <c r="AI93" i="21"/>
  <c r="AI94" i="21"/>
  <c r="AI95" i="21"/>
  <c r="AI96" i="21"/>
  <c r="AI97" i="21"/>
  <c r="AI98" i="21"/>
  <c r="AI101" i="21"/>
  <c r="AI102" i="21"/>
  <c r="AI103" i="21"/>
  <c r="AI104" i="21"/>
  <c r="AI105" i="21"/>
  <c r="AI106" i="21"/>
  <c r="AI107" i="21"/>
  <c r="AI108" i="21"/>
  <c r="AI109" i="21"/>
  <c r="AI110" i="21"/>
  <c r="AI111" i="21"/>
  <c r="AI112" i="21"/>
  <c r="AI114" i="21"/>
  <c r="AI115" i="21"/>
  <c r="AI116" i="21"/>
  <c r="AI117" i="21"/>
  <c r="AI118" i="21"/>
  <c r="AI119" i="21"/>
  <c r="AI120" i="21"/>
  <c r="AI121" i="21"/>
  <c r="AI122" i="21"/>
  <c r="AI123" i="21"/>
  <c r="AI124" i="21"/>
  <c r="AI125" i="21"/>
  <c r="AI127" i="21"/>
  <c r="AI128" i="21"/>
  <c r="AI129" i="21"/>
  <c r="AI130" i="21"/>
  <c r="AI131" i="21"/>
  <c r="AI132" i="21"/>
  <c r="AI133" i="21"/>
  <c r="AH133" i="21"/>
  <c r="AH132" i="21"/>
  <c r="AH131" i="21"/>
  <c r="AH130" i="21"/>
  <c r="AH129" i="21"/>
  <c r="AH128" i="21"/>
  <c r="AH127" i="21"/>
  <c r="AH125" i="21"/>
  <c r="AH124" i="21"/>
  <c r="AH123" i="21"/>
  <c r="AH122" i="21"/>
  <c r="AH121" i="21"/>
  <c r="AH120" i="21"/>
  <c r="AH119" i="21"/>
  <c r="AH118" i="21"/>
  <c r="AH117" i="21"/>
  <c r="AH116" i="21"/>
  <c r="AH115" i="21"/>
  <c r="AH114" i="21"/>
  <c r="AH112" i="21"/>
  <c r="AH111" i="21"/>
  <c r="AH110" i="21"/>
  <c r="AH109" i="21"/>
  <c r="AH108" i="21"/>
  <c r="AH107" i="21"/>
  <c r="AH106" i="21"/>
  <c r="AH105" i="21"/>
  <c r="AH104" i="21"/>
  <c r="AH103" i="21"/>
  <c r="AH102" i="21"/>
  <c r="AH101" i="21"/>
  <c r="AH98" i="21"/>
  <c r="AH97" i="21"/>
  <c r="AH96" i="21"/>
  <c r="AH95" i="21"/>
  <c r="AH94" i="21"/>
  <c r="AH93" i="21"/>
  <c r="AH92" i="21"/>
  <c r="AH91" i="21"/>
  <c r="AH90" i="21"/>
  <c r="AH89" i="21"/>
  <c r="AH88" i="21"/>
  <c r="AH87" i="21"/>
  <c r="AH86" i="21"/>
  <c r="AH85" i="21"/>
  <c r="AH83" i="21"/>
  <c r="AH82" i="21"/>
  <c r="AH81" i="21"/>
  <c r="AH80" i="21"/>
  <c r="AH79" i="21"/>
  <c r="AH78" i="21"/>
  <c r="AH77" i="21"/>
  <c r="AH76" i="21"/>
  <c r="AH75" i="21"/>
  <c r="AH74" i="21"/>
  <c r="AH73" i="21"/>
  <c r="AH72" i="21"/>
  <c r="AI66" i="21"/>
  <c r="AI65" i="21"/>
  <c r="AI64" i="21"/>
  <c r="AI63" i="21"/>
  <c r="AI60" i="21"/>
  <c r="AI59" i="21"/>
  <c r="AI57" i="21"/>
  <c r="AI56" i="21"/>
  <c r="AI55" i="21"/>
  <c r="AI52" i="21"/>
  <c r="AI51" i="21"/>
  <c r="AI50" i="21"/>
  <c r="AI49" i="21"/>
  <c r="AI47" i="21"/>
  <c r="AI44" i="21"/>
  <c r="AI43" i="21"/>
  <c r="AI42" i="21"/>
  <c r="AI39" i="21"/>
  <c r="AI38" i="21"/>
  <c r="AI37" i="21"/>
  <c r="AI36" i="21"/>
  <c r="AI35" i="21"/>
  <c r="AI34" i="21"/>
  <c r="AI33" i="21"/>
  <c r="AI32" i="21"/>
  <c r="AI31" i="21"/>
  <c r="AI30" i="21"/>
  <c r="AI28" i="21"/>
  <c r="AI27" i="21"/>
  <c r="AI26" i="21"/>
  <c r="AI25" i="21"/>
  <c r="AI24" i="21"/>
  <c r="AI68" i="28" l="1"/>
  <c r="AI14" i="28"/>
  <c r="AI13" i="26"/>
  <c r="Z187" i="26"/>
  <c r="AI181" i="26"/>
  <c r="AI10" i="24"/>
  <c r="AI12" i="24"/>
  <c r="AI187" i="25"/>
  <c r="Z187" i="23"/>
  <c r="AI181" i="23"/>
  <c r="AH45" i="22"/>
  <c r="AH27" i="22"/>
  <c r="AH42" i="22"/>
  <c r="AH57" i="22"/>
  <c r="AH51" i="22"/>
  <c r="AH48" i="22"/>
  <c r="AH35" i="22"/>
  <c r="AH50" i="22"/>
  <c r="AH30" i="22"/>
  <c r="AH44" i="22"/>
  <c r="AH60" i="22"/>
  <c r="AH24" i="22"/>
  <c r="AH37" i="22"/>
  <c r="AI45" i="22"/>
  <c r="Z14" i="25"/>
  <c r="AI67" i="25"/>
  <c r="Z84" i="22"/>
  <c r="AI84" i="22" s="1"/>
  <c r="Z67" i="26"/>
  <c r="AI61" i="26"/>
  <c r="Z16" i="22"/>
  <c r="AH39" i="22"/>
  <c r="AH47" i="22"/>
  <c r="AH52" i="22"/>
  <c r="AH64" i="22"/>
  <c r="AI48" i="22"/>
  <c r="Z41" i="22"/>
  <c r="Z22" i="22"/>
  <c r="AI22" i="22" s="1"/>
  <c r="AH28" i="22"/>
  <c r="AH43" i="22"/>
  <c r="AH59" i="22"/>
  <c r="Z100" i="22"/>
  <c r="AH23" i="22"/>
  <c r="AH36" i="22"/>
  <c r="Z62" i="22"/>
  <c r="Z113" i="22"/>
  <c r="AI113" i="22" s="1"/>
  <c r="Z67" i="23"/>
  <c r="AI61" i="23"/>
  <c r="Z13" i="23"/>
  <c r="AH31" i="22"/>
  <c r="Z54" i="22"/>
  <c r="Z126" i="22"/>
  <c r="AI126" i="22" s="1"/>
  <c r="AI117" i="22"/>
  <c r="AI10" i="23"/>
  <c r="AI187" i="24"/>
  <c r="Z14" i="24"/>
  <c r="AI14" i="24"/>
  <c r="AI48" i="21"/>
  <c r="AI45" i="21"/>
  <c r="AH64" i="21"/>
  <c r="AH44" i="21"/>
  <c r="AH34" i="21"/>
  <c r="AH39" i="21"/>
  <c r="AH28" i="21"/>
  <c r="AH43" i="21"/>
  <c r="AH59" i="21"/>
  <c r="AH36" i="21"/>
  <c r="AH38" i="21"/>
  <c r="AH63" i="21"/>
  <c r="AH51" i="21"/>
  <c r="AH33" i="21"/>
  <c r="AH48" i="21"/>
  <c r="AH65" i="21"/>
  <c r="AH45" i="21"/>
  <c r="AH27" i="21"/>
  <c r="AH42" i="21"/>
  <c r="AH57" i="21"/>
  <c r="AH35" i="21"/>
  <c r="AH31" i="21"/>
  <c r="AH25" i="21"/>
  <c r="AH55" i="21"/>
  <c r="AH30" i="21"/>
  <c r="AH60" i="21"/>
  <c r="AH24" i="21"/>
  <c r="AH37" i="21"/>
  <c r="AH50" i="21"/>
  <c r="AH47" i="21"/>
  <c r="AH26" i="21"/>
  <c r="AH52" i="21"/>
  <c r="AH49" i="21"/>
  <c r="AH66" i="21"/>
  <c r="AH32" i="21"/>
  <c r="AH56" i="21"/>
  <c r="AI100" i="22"/>
  <c r="Z17" i="22"/>
  <c r="Z71" i="22"/>
  <c r="AI44" i="22"/>
  <c r="AI56" i="22"/>
  <c r="Z46" i="22"/>
  <c r="AI64" i="22"/>
  <c r="AI47" i="22"/>
  <c r="Z58" i="22"/>
  <c r="Z29" i="22"/>
  <c r="AI24" i="22"/>
  <c r="AI30" i="22"/>
  <c r="AI17" i="22"/>
  <c r="AI16" i="22"/>
  <c r="AI17" i="21"/>
  <c r="AI16" i="21"/>
  <c r="Z84" i="21"/>
  <c r="AI84" i="21" s="1"/>
  <c r="Z17" i="21"/>
  <c r="Z126" i="21"/>
  <c r="AI126" i="21" s="1"/>
  <c r="Z113" i="21"/>
  <c r="AI113" i="21" s="1"/>
  <c r="Z100" i="21"/>
  <c r="AI100" i="21" s="1"/>
  <c r="Z71" i="21"/>
  <c r="AI71" i="21" s="1"/>
  <c r="Z16" i="21"/>
  <c r="Z62" i="21"/>
  <c r="AI14" i="25" l="1"/>
  <c r="AI13" i="24"/>
  <c r="Z99" i="22"/>
  <c r="AI99" i="22" s="1"/>
  <c r="AI187" i="26"/>
  <c r="AI187" i="23"/>
  <c r="AI46" i="22"/>
  <c r="AI41" i="22"/>
  <c r="Z14" i="26"/>
  <c r="AI67" i="26"/>
  <c r="Z14" i="23"/>
  <c r="AI67" i="23"/>
  <c r="AI58" i="22"/>
  <c r="AI62" i="22"/>
  <c r="AI54" i="22"/>
  <c r="Z99" i="21"/>
  <c r="AI99" i="21" s="1"/>
  <c r="Z70" i="21"/>
  <c r="Z40" i="22"/>
  <c r="AI29" i="22"/>
  <c r="Z22" i="21"/>
  <c r="AI22" i="21" s="1"/>
  <c r="AI23" i="21"/>
  <c r="AH23" i="21"/>
  <c r="Z70" i="22"/>
  <c r="AI71" i="22"/>
  <c r="Z46" i="21"/>
  <c r="Z29" i="21"/>
  <c r="Z41" i="21"/>
  <c r="Z58" i="21"/>
  <c r="Z54" i="21"/>
  <c r="AI14" i="26" l="1"/>
  <c r="AI14" i="23"/>
  <c r="AI46" i="21"/>
  <c r="Z134" i="21"/>
  <c r="AI70" i="21"/>
  <c r="Z40" i="21"/>
  <c r="AI29" i="21"/>
  <c r="AI70" i="22"/>
  <c r="Z134" i="22"/>
  <c r="AI40" i="22"/>
  <c r="Z8" i="22"/>
  <c r="Z9" i="22"/>
  <c r="Z53" i="22"/>
  <c r="Z9" i="21" l="1"/>
  <c r="Z53" i="21"/>
  <c r="Z8" i="21"/>
  <c r="Z10" i="22"/>
  <c r="Z12" i="22"/>
  <c r="Z61" i="22"/>
  <c r="AI53" i="22"/>
  <c r="AI9" i="22"/>
  <c r="AI8" i="22"/>
  <c r="Z13" i="22" l="1"/>
  <c r="Z12" i="21"/>
  <c r="Z10" i="21"/>
  <c r="Z61" i="21"/>
  <c r="AI10" i="22"/>
  <c r="Z67" i="22"/>
  <c r="AI61" i="22"/>
  <c r="AH19" i="21"/>
  <c r="Z13" i="21" l="1"/>
  <c r="Z67" i="21"/>
  <c r="Z14" i="22"/>
  <c r="AI67" i="22"/>
  <c r="AI14" i="22" l="1"/>
  <c r="Z14" i="21"/>
  <c r="Y260" i="28"/>
  <c r="AH260" i="28" s="1"/>
  <c r="Y186" i="28"/>
  <c r="Y182" i="28"/>
  <c r="Y170" i="28"/>
  <c r="Y165" i="28"/>
  <c r="Y17" i="28"/>
  <c r="Y85" i="28"/>
  <c r="AH85" i="28" s="1"/>
  <c r="Y63" i="28"/>
  <c r="Y59" i="28"/>
  <c r="Y47" i="28"/>
  <c r="Y17" i="26"/>
  <c r="Y54" i="26"/>
  <c r="Y46" i="26"/>
  <c r="Y182" i="24"/>
  <c r="Y16" i="24"/>
  <c r="Y58" i="24"/>
  <c r="Y54" i="24"/>
  <c r="AH19" i="24"/>
  <c r="Y182" i="25"/>
  <c r="Y17" i="25"/>
  <c r="AH19" i="22"/>
  <c r="AH19" i="23"/>
  <c r="Y178" i="23"/>
  <c r="Y58" i="23"/>
  <c r="Y126" i="22"/>
  <c r="AH126" i="22" s="1"/>
  <c r="Y166" i="24" l="1"/>
  <c r="Y166" i="25"/>
  <c r="Y58" i="22"/>
  <c r="Y16" i="25"/>
  <c r="Y46" i="25"/>
  <c r="Y58" i="26"/>
  <c r="Y166" i="26"/>
  <c r="Y182" i="23"/>
  <c r="Y22" i="23"/>
  <c r="Y16" i="26"/>
  <c r="Y84" i="26"/>
  <c r="AH84" i="26" s="1"/>
  <c r="Y41" i="23"/>
  <c r="Y58" i="25"/>
  <c r="Y178" i="22"/>
  <c r="Y182" i="22"/>
  <c r="Y254" i="23"/>
  <c r="AH254" i="23" s="1"/>
  <c r="Y17" i="22"/>
  <c r="Y62" i="24"/>
  <c r="Y71" i="22"/>
  <c r="AH71" i="22" s="1"/>
  <c r="Y71" i="23"/>
  <c r="Y22" i="26"/>
  <c r="Y46" i="23"/>
  <c r="Y22" i="24"/>
  <c r="Y41" i="26"/>
  <c r="Y46" i="24"/>
  <c r="Y46" i="22"/>
  <c r="Y126" i="23"/>
  <c r="Y54" i="25"/>
  <c r="Y22" i="25"/>
  <c r="Y41" i="25"/>
  <c r="Y174" i="24"/>
  <c r="Y254" i="22"/>
  <c r="AH254" i="22" s="1"/>
  <c r="Y178" i="26"/>
  <c r="Y166" i="22"/>
  <c r="Y178" i="24"/>
  <c r="Y254" i="24"/>
  <c r="AH254" i="24" s="1"/>
  <c r="Y161" i="25"/>
  <c r="Y174" i="23"/>
  <c r="Y206" i="22"/>
  <c r="AH206" i="22" s="1"/>
  <c r="Y178" i="25"/>
  <c r="Y182" i="26"/>
  <c r="Y254" i="25"/>
  <c r="AH254" i="25" s="1"/>
  <c r="Y191" i="25"/>
  <c r="AH191" i="25" s="1"/>
  <c r="Y254" i="26"/>
  <c r="AH254" i="26" s="1"/>
  <c r="Y191" i="26"/>
  <c r="AH191" i="26" s="1"/>
  <c r="Y191" i="24"/>
  <c r="AH191" i="24" s="1"/>
  <c r="Y174" i="25"/>
  <c r="Y145" i="22"/>
  <c r="Y238" i="22"/>
  <c r="AH238" i="22" s="1"/>
  <c r="Y136" i="23"/>
  <c r="Y145" i="25"/>
  <c r="Y161" i="24"/>
  <c r="X206" i="22"/>
  <c r="Y238" i="25"/>
  <c r="AH238" i="25" s="1"/>
  <c r="Y145" i="24"/>
  <c r="Y161" i="26"/>
  <c r="X191" i="22"/>
  <c r="Y191" i="23"/>
  <c r="AH191" i="23" s="1"/>
  <c r="Y238" i="24"/>
  <c r="AH238" i="24" s="1"/>
  <c r="Y223" i="22"/>
  <c r="AH223" i="22" s="1"/>
  <c r="Y206" i="25"/>
  <c r="AH206" i="25" s="1"/>
  <c r="Y136" i="26"/>
  <c r="Y238" i="26"/>
  <c r="AH238" i="26" s="1"/>
  <c r="Y145" i="23"/>
  <c r="Y136" i="25"/>
  <c r="Y206" i="23"/>
  <c r="AH206" i="23" s="1"/>
  <c r="Y223" i="25"/>
  <c r="AH223" i="25" s="1"/>
  <c r="Y136" i="24"/>
  <c r="Y223" i="24"/>
  <c r="AH223" i="24" s="1"/>
  <c r="Y145" i="26"/>
  <c r="Y191" i="22"/>
  <c r="AH191" i="22" s="1"/>
  <c r="Y206" i="24"/>
  <c r="AH206" i="24" s="1"/>
  <c r="Y223" i="26"/>
  <c r="AH223" i="26" s="1"/>
  <c r="Y136" i="22"/>
  <c r="Y174" i="22"/>
  <c r="X238" i="22"/>
  <c r="Y206" i="26"/>
  <c r="AH206" i="26" s="1"/>
  <c r="Y174" i="26"/>
  <c r="Y161" i="23"/>
  <c r="Y223" i="23"/>
  <c r="AH223" i="23" s="1"/>
  <c r="Y238" i="23"/>
  <c r="AH238" i="23" s="1"/>
  <c r="Y161" i="22"/>
  <c r="X223" i="22"/>
  <c r="Y166" i="23"/>
  <c r="Y41" i="22"/>
  <c r="Y62" i="23"/>
  <c r="Y84" i="25"/>
  <c r="AH84" i="25" s="1"/>
  <c r="Y71" i="26"/>
  <c r="AH71" i="26" s="1"/>
  <c r="Y71" i="25"/>
  <c r="AH71" i="25" s="1"/>
  <c r="Y41" i="24"/>
  <c r="Y29" i="22"/>
  <c r="Y126" i="24"/>
  <c r="AH126" i="24" s="1"/>
  <c r="Y113" i="23"/>
  <c r="Y29" i="23"/>
  <c r="Y17" i="24"/>
  <c r="Y84" i="24"/>
  <c r="AH84" i="24" s="1"/>
  <c r="Y22" i="22"/>
  <c r="Y100" i="23"/>
  <c r="Y113" i="22"/>
  <c r="AH113" i="22" s="1"/>
  <c r="Y16" i="22"/>
  <c r="Y126" i="25"/>
  <c r="AH126" i="25" s="1"/>
  <c r="Y71" i="24"/>
  <c r="AH71" i="24" s="1"/>
  <c r="Y126" i="26"/>
  <c r="AH126" i="26" s="1"/>
  <c r="Y29" i="24"/>
  <c r="Y113" i="24"/>
  <c r="AH113" i="24" s="1"/>
  <c r="Y62" i="26"/>
  <c r="Y62" i="22"/>
  <c r="Y54" i="23"/>
  <c r="Y62" i="25"/>
  <c r="Y100" i="24"/>
  <c r="AH100" i="24" s="1"/>
  <c r="Y100" i="22"/>
  <c r="Y113" i="25"/>
  <c r="AH113" i="25" s="1"/>
  <c r="Y29" i="26"/>
  <c r="Y113" i="26"/>
  <c r="AH113" i="26" s="1"/>
  <c r="Y54" i="22"/>
  <c r="Y16" i="23"/>
  <c r="Y29" i="25"/>
  <c r="Y100" i="26"/>
  <c r="AH100" i="26" s="1"/>
  <c r="Y84" i="22"/>
  <c r="AH84" i="22" s="1"/>
  <c r="Y17" i="23"/>
  <c r="Y84" i="23"/>
  <c r="Y100" i="25"/>
  <c r="AH100" i="25" s="1"/>
  <c r="Y42" i="28"/>
  <c r="Y243" i="28"/>
  <c r="AH243" i="28" s="1"/>
  <c r="Y148" i="28"/>
  <c r="Y227" i="28"/>
  <c r="AH227" i="28" s="1"/>
  <c r="Y128" i="28"/>
  <c r="AH128" i="28" s="1"/>
  <c r="Y139" i="28"/>
  <c r="Y210" i="28"/>
  <c r="AH210" i="28" s="1"/>
  <c r="Y29" i="28"/>
  <c r="Y195" i="28"/>
  <c r="AH195" i="28" s="1"/>
  <c r="Y22" i="28"/>
  <c r="Y114" i="28"/>
  <c r="AH114" i="28" s="1"/>
  <c r="Y101" i="28"/>
  <c r="AH101" i="28" s="1"/>
  <c r="Y72" i="28"/>
  <c r="Y178" i="28"/>
  <c r="Y55" i="28"/>
  <c r="Y16" i="28"/>
  <c r="Y145" i="21"/>
  <c r="Y254" i="21"/>
  <c r="AH254" i="21" s="1"/>
  <c r="Y191" i="21"/>
  <c r="AH191" i="21" s="1"/>
  <c r="Y182" i="21"/>
  <c r="Y178" i="21"/>
  <c r="Y166" i="21"/>
  <c r="Y16" i="21"/>
  <c r="Y4" i="26"/>
  <c r="Y4" i="25"/>
  <c r="Y40" i="23" l="1"/>
  <c r="Y9" i="23" s="1"/>
  <c r="AH100" i="23"/>
  <c r="AH84" i="23"/>
  <c r="AH126" i="23"/>
  <c r="AH71" i="23"/>
  <c r="AH113" i="23"/>
  <c r="Y71" i="28"/>
  <c r="AH71" i="28" s="1"/>
  <c r="AH72" i="28"/>
  <c r="Y190" i="25"/>
  <c r="AH190" i="25" s="1"/>
  <c r="Y70" i="25"/>
  <c r="AH70" i="25" s="1"/>
  <c r="Y70" i="23"/>
  <c r="Y99" i="22"/>
  <c r="AH99" i="22" s="1"/>
  <c r="AH100" i="22"/>
  <c r="Y40" i="25"/>
  <c r="Y8" i="25" s="1"/>
  <c r="Y70" i="26"/>
  <c r="AH70" i="26" s="1"/>
  <c r="Y70" i="22"/>
  <c r="AH70" i="22" s="1"/>
  <c r="Y54" i="21"/>
  <c r="Y190" i="26"/>
  <c r="AH190" i="26" s="1"/>
  <c r="X190" i="22"/>
  <c r="Y62" i="21"/>
  <c r="Y29" i="21"/>
  <c r="Y99" i="25"/>
  <c r="Y226" i="28"/>
  <c r="AH226" i="28" s="1"/>
  <c r="Y41" i="28"/>
  <c r="Y190" i="24"/>
  <c r="AH190" i="24" s="1"/>
  <c r="Y160" i="22"/>
  <c r="Y173" i="22" s="1"/>
  <c r="Y181" i="22" s="1"/>
  <c r="Y187" i="22" s="1"/>
  <c r="Y41" i="21"/>
  <c r="Y40" i="22"/>
  <c r="Y8" i="22" s="1"/>
  <c r="Y46" i="21"/>
  <c r="Y99" i="24"/>
  <c r="AH99" i="24" s="1"/>
  <c r="Y99" i="23"/>
  <c r="Y40" i="24"/>
  <c r="Y9" i="24" s="1"/>
  <c r="Y99" i="26"/>
  <c r="AH99" i="26" s="1"/>
  <c r="Y70" i="24"/>
  <c r="AH70" i="24" s="1"/>
  <c r="Y40" i="26"/>
  <c r="Y53" i="26" s="1"/>
  <c r="Y61" i="26" s="1"/>
  <c r="Y67" i="26" s="1"/>
  <c r="Y14" i="26" s="1"/>
  <c r="Y160" i="25"/>
  <c r="Y173" i="25" s="1"/>
  <c r="Y181" i="25" s="1"/>
  <c r="Y187" i="25" s="1"/>
  <c r="Y222" i="22"/>
  <c r="AH222" i="22" s="1"/>
  <c r="Y190" i="22"/>
  <c r="AH190" i="22" s="1"/>
  <c r="Y190" i="23"/>
  <c r="AH190" i="23" s="1"/>
  <c r="Y222" i="26"/>
  <c r="AH222" i="26" s="1"/>
  <c r="Y222" i="25"/>
  <c r="Y160" i="26"/>
  <c r="Y173" i="26" s="1"/>
  <c r="Y181" i="26" s="1"/>
  <c r="Y187" i="26" s="1"/>
  <c r="Y222" i="24"/>
  <c r="Y100" i="28"/>
  <c r="Y194" i="28"/>
  <c r="AH194" i="28" s="1"/>
  <c r="Y222" i="23"/>
  <c r="AH222" i="23" s="1"/>
  <c r="Y160" i="23"/>
  <c r="Y173" i="23" s="1"/>
  <c r="Y181" i="23" s="1"/>
  <c r="Y187" i="23" s="1"/>
  <c r="Y160" i="24"/>
  <c r="Y173" i="24" s="1"/>
  <c r="Y181" i="24" s="1"/>
  <c r="Y187" i="24" s="1"/>
  <c r="Y126" i="21"/>
  <c r="AH126" i="21" s="1"/>
  <c r="Y17" i="21"/>
  <c r="Y22" i="21"/>
  <c r="Y58" i="21"/>
  <c r="Y164" i="28"/>
  <c r="Y177" i="28" s="1"/>
  <c r="Y185" i="28" s="1"/>
  <c r="Y191" i="28" s="1"/>
  <c r="Y53" i="23"/>
  <c r="Y61" i="23" s="1"/>
  <c r="Y67" i="23" s="1"/>
  <c r="Y14" i="23" s="1"/>
  <c r="Y161" i="21"/>
  <c r="Y238" i="21"/>
  <c r="AH238" i="21" s="1"/>
  <c r="Y223" i="21"/>
  <c r="AH223" i="21" s="1"/>
  <c r="Y206" i="21"/>
  <c r="Y174" i="21"/>
  <c r="Y136" i="21"/>
  <c r="Y160" i="21" s="1"/>
  <c r="Y113" i="21"/>
  <c r="AH113" i="21" s="1"/>
  <c r="Y100" i="21"/>
  <c r="AH100" i="21" s="1"/>
  <c r="Y84" i="21"/>
  <c r="AH84" i="21" s="1"/>
  <c r="Y71" i="21"/>
  <c r="AH71" i="21" s="1"/>
  <c r="AH11" i="23"/>
  <c r="AG11" i="23"/>
  <c r="AF11" i="23"/>
  <c r="AH11" i="28"/>
  <c r="AF11" i="28"/>
  <c r="AG11" i="28"/>
  <c r="AF11" i="26"/>
  <c r="AH11" i="26"/>
  <c r="AG11" i="26"/>
  <c r="AG11" i="24"/>
  <c r="AH11" i="25"/>
  <c r="AG11" i="25"/>
  <c r="AG11" i="21"/>
  <c r="AG11" i="22"/>
  <c r="Y8" i="23" l="1"/>
  <c r="Y262" i="25"/>
  <c r="AH222" i="25"/>
  <c r="Y9" i="22"/>
  <c r="Y12" i="22" s="1"/>
  <c r="Y134" i="22"/>
  <c r="Y53" i="22"/>
  <c r="Y61" i="22" s="1"/>
  <c r="Y67" i="22" s="1"/>
  <c r="Y14" i="22" s="1"/>
  <c r="AH99" i="23"/>
  <c r="AH70" i="23"/>
  <c r="Y134" i="25"/>
  <c r="AH99" i="25"/>
  <c r="Y137" i="28"/>
  <c r="AH137" i="28" s="1"/>
  <c r="AH100" i="28"/>
  <c r="Y262" i="24"/>
  <c r="AH222" i="24"/>
  <c r="Y190" i="21"/>
  <c r="AH190" i="21" s="1"/>
  <c r="AH206" i="21"/>
  <c r="Y262" i="26"/>
  <c r="Y9" i="26"/>
  <c r="Y134" i="26"/>
  <c r="Y134" i="24"/>
  <c r="Y9" i="25"/>
  <c r="Y53" i="25"/>
  <c r="Y61" i="25" s="1"/>
  <c r="Y67" i="25" s="1"/>
  <c r="Y14" i="25" s="1"/>
  <c r="Y134" i="23"/>
  <c r="Y262" i="22"/>
  <c r="Y53" i="24"/>
  <c r="Y61" i="24" s="1"/>
  <c r="Y67" i="24" s="1"/>
  <c r="Y14" i="24" s="1"/>
  <c r="Y40" i="21"/>
  <c r="Y9" i="21" s="1"/>
  <c r="Y54" i="28"/>
  <c r="Y62" i="28" s="1"/>
  <c r="Y68" i="28" s="1"/>
  <c r="Y14" i="28" s="1"/>
  <c r="Y9" i="28"/>
  <c r="Y12" i="28" s="1"/>
  <c r="Y8" i="28"/>
  <c r="Y268" i="28"/>
  <c r="AH268" i="28" s="1"/>
  <c r="Y8" i="24"/>
  <c r="Y262" i="23"/>
  <c r="Y8" i="26"/>
  <c r="Y173" i="21"/>
  <c r="Y181" i="21" s="1"/>
  <c r="Y187" i="21" s="1"/>
  <c r="Y222" i="21"/>
  <c r="Y10" i="22"/>
  <c r="Y12" i="24"/>
  <c r="Y12" i="23"/>
  <c r="Y10" i="23"/>
  <c r="Y99" i="21"/>
  <c r="AH99" i="21" s="1"/>
  <c r="Y70" i="21"/>
  <c r="X227" i="28"/>
  <c r="X186" i="28"/>
  <c r="X195" i="28"/>
  <c r="X210" i="28"/>
  <c r="Y10" i="24" l="1"/>
  <c r="Y13" i="23"/>
  <c r="Y12" i="26"/>
  <c r="Y13" i="26" s="1"/>
  <c r="Y13" i="22"/>
  <c r="Y10" i="25"/>
  <c r="Y13" i="28"/>
  <c r="Y262" i="21"/>
  <c r="AH222" i="21"/>
  <c r="Y10" i="26"/>
  <c r="Y12" i="25"/>
  <c r="Y134" i="21"/>
  <c r="AH70" i="21"/>
  <c r="Y13" i="24"/>
  <c r="Y53" i="21"/>
  <c r="Y61" i="21" s="1"/>
  <c r="Y67" i="21" s="1"/>
  <c r="Y14" i="21" s="1"/>
  <c r="Y8" i="21"/>
  <c r="Y10" i="28"/>
  <c r="Y12" i="21"/>
  <c r="X55" i="28"/>
  <c r="X29" i="28"/>
  <c r="X47" i="28"/>
  <c r="X59" i="28"/>
  <c r="X63" i="28"/>
  <c r="X17" i="28"/>
  <c r="X114" i="28"/>
  <c r="X128" i="28"/>
  <c r="X148" i="28"/>
  <c r="X178" i="28"/>
  <c r="X182" i="28"/>
  <c r="X139" i="28"/>
  <c r="X22" i="28"/>
  <c r="X42" i="28"/>
  <c r="X72" i="28"/>
  <c r="X85" i="28"/>
  <c r="X165" i="28"/>
  <c r="X170" i="28"/>
  <c r="X243" i="28"/>
  <c r="X260" i="28"/>
  <c r="X101" i="28"/>
  <c r="X194" i="28"/>
  <c r="X16" i="28"/>
  <c r="Y10" i="21" l="1"/>
  <c r="Y13" i="25"/>
  <c r="Y13" i="21"/>
  <c r="X71" i="28"/>
  <c r="X100" i="28"/>
  <c r="X164" i="28"/>
  <c r="X177" i="28" s="1"/>
  <c r="X185" i="28" s="1"/>
  <c r="X191" i="28" s="1"/>
  <c r="X226" i="28"/>
  <c r="X268" i="28" s="1"/>
  <c r="X41" i="28"/>
  <c r="X137" i="28" l="1"/>
  <c r="X54" i="28"/>
  <c r="X62" i="28" s="1"/>
  <c r="X68" i="28" s="1"/>
  <c r="X14" i="28" s="1"/>
  <c r="X9" i="28"/>
  <c r="X8" i="28"/>
  <c r="X10" i="28" l="1"/>
  <c r="X12" i="28"/>
  <c r="X13" i="28" s="1"/>
  <c r="X174" i="26"/>
  <c r="X22" i="26"/>
  <c r="X29" i="26"/>
  <c r="X41" i="26"/>
  <c r="X46" i="26"/>
  <c r="X54" i="26"/>
  <c r="X58" i="26"/>
  <c r="X62" i="26"/>
  <c r="X16" i="26"/>
  <c r="X4" i="26"/>
  <c r="W16" i="26"/>
  <c r="W41" i="26"/>
  <c r="X166" i="24"/>
  <c r="X174" i="24"/>
  <c r="X178" i="24"/>
  <c r="X22" i="24"/>
  <c r="X29" i="24"/>
  <c r="X41" i="24"/>
  <c r="X46" i="24"/>
  <c r="X54" i="24"/>
  <c r="X58" i="24"/>
  <c r="X62" i="24"/>
  <c r="X182" i="25"/>
  <c r="X17" i="25"/>
  <c r="X22" i="25"/>
  <c r="X29" i="25"/>
  <c r="X41" i="25"/>
  <c r="X46" i="25"/>
  <c r="X54" i="25"/>
  <c r="X58" i="25"/>
  <c r="X62" i="25"/>
  <c r="X4" i="25"/>
  <c r="X16" i="22"/>
  <c r="X166" i="22"/>
  <c r="X22" i="22"/>
  <c r="X29" i="22"/>
  <c r="X41" i="22"/>
  <c r="X46" i="22"/>
  <c r="X54" i="22"/>
  <c r="X58" i="22"/>
  <c r="X62" i="22"/>
  <c r="X16" i="21"/>
  <c r="X84" i="21"/>
  <c r="W17" i="26"/>
  <c r="X58" i="21"/>
  <c r="X41" i="21"/>
  <c r="X40" i="25" l="1"/>
  <c r="X8" i="25" s="1"/>
  <c r="X40" i="26"/>
  <c r="X9" i="26" s="1"/>
  <c r="X166" i="25"/>
  <c r="X145" i="24"/>
  <c r="X254" i="22"/>
  <c r="X222" i="22" s="1"/>
  <c r="X136" i="25"/>
  <c r="X178" i="25"/>
  <c r="X254" i="24"/>
  <c r="X166" i="26"/>
  <c r="X161" i="25"/>
  <c r="X182" i="26"/>
  <c r="X182" i="22"/>
  <c r="X166" i="23"/>
  <c r="X136" i="23"/>
  <c r="X136" i="26"/>
  <c r="X182" i="23"/>
  <c r="X174" i="25"/>
  <c r="X182" i="24"/>
  <c r="X178" i="26"/>
  <c r="X178" i="22"/>
  <c r="X136" i="22"/>
  <c r="X161" i="23"/>
  <c r="X145" i="25"/>
  <c r="X160" i="25" s="1"/>
  <c r="X161" i="26"/>
  <c r="X145" i="22"/>
  <c r="X178" i="23"/>
  <c r="X136" i="24"/>
  <c r="X161" i="22"/>
  <c r="X174" i="23"/>
  <c r="X145" i="26"/>
  <c r="X174" i="22"/>
  <c r="X145" i="23"/>
  <c r="X161" i="24"/>
  <c r="X40" i="22"/>
  <c r="X8" i="22" s="1"/>
  <c r="X22" i="21"/>
  <c r="X254" i="21"/>
  <c r="X71" i="21"/>
  <c r="X70" i="21" s="1"/>
  <c r="X238" i="21"/>
  <c r="X191" i="21"/>
  <c r="X178" i="21"/>
  <c r="X161" i="21"/>
  <c r="X223" i="21"/>
  <c r="X46" i="21"/>
  <c r="X29" i="21"/>
  <c r="X206" i="21"/>
  <c r="X174" i="21"/>
  <c r="X126" i="22"/>
  <c r="X113" i="22"/>
  <c r="X100" i="22"/>
  <c r="X84" i="22"/>
  <c r="X71" i="22"/>
  <c r="X17" i="22"/>
  <c r="W46" i="26"/>
  <c r="W62" i="26"/>
  <c r="X126" i="26"/>
  <c r="X113" i="26"/>
  <c r="X17" i="26"/>
  <c r="X238" i="26"/>
  <c r="W29" i="26"/>
  <c r="X71" i="26"/>
  <c r="W58" i="26"/>
  <c r="X84" i="26"/>
  <c r="X223" i="26"/>
  <c r="W54" i="26"/>
  <c r="X254" i="26"/>
  <c r="X206" i="26"/>
  <c r="W22" i="26"/>
  <c r="X191" i="26"/>
  <c r="X40" i="24"/>
  <c r="X53" i="24" s="1"/>
  <c r="X61" i="24" s="1"/>
  <c r="X67" i="24" s="1"/>
  <c r="X14" i="24" s="1"/>
  <c r="X126" i="24"/>
  <c r="X113" i="24"/>
  <c r="X17" i="24"/>
  <c r="X71" i="24"/>
  <c r="X84" i="24"/>
  <c r="X223" i="24"/>
  <c r="X206" i="24"/>
  <c r="X191" i="24"/>
  <c r="X238" i="24"/>
  <c r="X206" i="25"/>
  <c r="X191" i="25"/>
  <c r="X254" i="25"/>
  <c r="X126" i="25"/>
  <c r="X113" i="25"/>
  <c r="X100" i="25"/>
  <c r="X238" i="25"/>
  <c r="X16" i="25"/>
  <c r="X84" i="25"/>
  <c r="X71" i="25"/>
  <c r="X223" i="25"/>
  <c r="X84" i="23"/>
  <c r="X46" i="23"/>
  <c r="X254" i="23"/>
  <c r="X62" i="23"/>
  <c r="X29" i="23"/>
  <c r="X238" i="23"/>
  <c r="X58" i="23"/>
  <c r="X126" i="23"/>
  <c r="X113" i="23"/>
  <c r="X16" i="23"/>
  <c r="X41" i="23"/>
  <c r="X191" i="23"/>
  <c r="X223" i="23"/>
  <c r="X71" i="23"/>
  <c r="X54" i="23"/>
  <c r="X22" i="23"/>
  <c r="X206" i="23"/>
  <c r="X145" i="21"/>
  <c r="X62" i="21"/>
  <c r="X136" i="21"/>
  <c r="X100" i="21"/>
  <c r="X182" i="21"/>
  <c r="X126" i="21"/>
  <c r="X17" i="21"/>
  <c r="X54" i="21"/>
  <c r="X166" i="21"/>
  <c r="X113" i="21"/>
  <c r="X100" i="26"/>
  <c r="X53" i="26"/>
  <c r="X61" i="26" s="1"/>
  <c r="X67" i="26" s="1"/>
  <c r="X14" i="26" s="1"/>
  <c r="X8" i="26"/>
  <c r="X16" i="24"/>
  <c r="X100" i="24"/>
  <c r="X100" i="23"/>
  <c r="X17" i="23"/>
  <c r="X190" i="25" l="1"/>
  <c r="AH54" i="26"/>
  <c r="X70" i="25"/>
  <c r="X53" i="22"/>
  <c r="X61" i="22" s="1"/>
  <c r="X67" i="22" s="1"/>
  <c r="X14" i="22" s="1"/>
  <c r="X9" i="25"/>
  <c r="X53" i="25"/>
  <c r="X61" i="25" s="1"/>
  <c r="X67" i="25" s="1"/>
  <c r="X14" i="25" s="1"/>
  <c r="X160" i="22"/>
  <c r="X173" i="22" s="1"/>
  <c r="X181" i="22" s="1"/>
  <c r="X187" i="22" s="1"/>
  <c r="X99" i="22"/>
  <c r="X190" i="26"/>
  <c r="W40" i="26"/>
  <c r="W8" i="26" s="1"/>
  <c r="X99" i="24"/>
  <c r="X99" i="25"/>
  <c r="X70" i="22"/>
  <c r="X173" i="25"/>
  <c r="X181" i="25" s="1"/>
  <c r="X187" i="25" s="1"/>
  <c r="X222" i="23"/>
  <c r="X160" i="24"/>
  <c r="X173" i="24" s="1"/>
  <c r="X181" i="24" s="1"/>
  <c r="X187" i="24" s="1"/>
  <c r="X222" i="24"/>
  <c r="X190" i="23"/>
  <c r="X222" i="21"/>
  <c r="X160" i="23"/>
  <c r="X173" i="23" s="1"/>
  <c r="X181" i="23" s="1"/>
  <c r="X187" i="23" s="1"/>
  <c r="X9" i="22"/>
  <c r="X99" i="21"/>
  <c r="X134" i="21" s="1"/>
  <c r="X160" i="26"/>
  <c r="X173" i="26" s="1"/>
  <c r="X181" i="26" s="1"/>
  <c r="X187" i="26" s="1"/>
  <c r="X222" i="26"/>
  <c r="X222" i="25"/>
  <c r="X262" i="25" s="1"/>
  <c r="X160" i="21"/>
  <c r="X173" i="21" s="1"/>
  <c r="X181" i="21" s="1"/>
  <c r="X187" i="21" s="1"/>
  <c r="X190" i="24"/>
  <c r="X8" i="24"/>
  <c r="X9" i="24"/>
  <c r="X40" i="21"/>
  <c r="X9" i="21" s="1"/>
  <c r="X70" i="23"/>
  <c r="X190" i="21"/>
  <c r="X262" i="22"/>
  <c r="X70" i="26"/>
  <c r="X99" i="26"/>
  <c r="X70" i="24"/>
  <c r="X40" i="23"/>
  <c r="X99" i="23"/>
  <c r="X10" i="26"/>
  <c r="X12" i="26"/>
  <c r="U139" i="28"/>
  <c r="X13" i="26" l="1"/>
  <c r="X12" i="22"/>
  <c r="X12" i="25"/>
  <c r="X262" i="26"/>
  <c r="X10" i="25"/>
  <c r="X134" i="25"/>
  <c r="X134" i="22"/>
  <c r="X134" i="24"/>
  <c r="X134" i="23"/>
  <c r="X8" i="21"/>
  <c r="X53" i="21"/>
  <c r="X61" i="21" s="1"/>
  <c r="X67" i="21" s="1"/>
  <c r="X14" i="21" s="1"/>
  <c r="X262" i="24"/>
  <c r="W53" i="26"/>
  <c r="W61" i="26" s="1"/>
  <c r="W9" i="26"/>
  <c r="X10" i="22"/>
  <c r="X262" i="23"/>
  <c r="X262" i="21"/>
  <c r="X12" i="24"/>
  <c r="X10" i="24"/>
  <c r="X134" i="26"/>
  <c r="X53" i="23"/>
  <c r="X61" i="23" s="1"/>
  <c r="X67" i="23" s="1"/>
  <c r="X14" i="23" s="1"/>
  <c r="X8" i="23"/>
  <c r="X9" i="23"/>
  <c r="X12" i="21"/>
  <c r="S139" i="28"/>
  <c r="W139" i="28"/>
  <c r="V139" i="28"/>
  <c r="T139" i="28"/>
  <c r="W10" i="26" l="1"/>
  <c r="X13" i="25"/>
  <c r="X13" i="24"/>
  <c r="X13" i="21"/>
  <c r="X13" i="22"/>
  <c r="X10" i="21"/>
  <c r="AH139" i="28"/>
  <c r="W12" i="26"/>
  <c r="X10" i="23"/>
  <c r="X12" i="23"/>
  <c r="X13" i="23" l="1"/>
  <c r="W13" i="26"/>
  <c r="J9" i="5"/>
  <c r="AH70" i="28" l="1"/>
  <c r="AH193" i="28"/>
  <c r="F21" i="18" l="1"/>
  <c r="V210" i="28"/>
  <c r="W227" i="28"/>
  <c r="W243" i="28"/>
  <c r="W182" i="28"/>
  <c r="W186" i="28"/>
  <c r="V59" i="28" l="1"/>
  <c r="W128" i="28"/>
  <c r="W47" i="28"/>
  <c r="W42" i="28"/>
  <c r="W22" i="28"/>
  <c r="V170" i="28"/>
  <c r="V85" i="28"/>
  <c r="V72" i="28"/>
  <c r="V186" i="28"/>
  <c r="V47" i="28"/>
  <c r="V42" i="28"/>
  <c r="V22" i="28"/>
  <c r="V128" i="28"/>
  <c r="V114" i="28"/>
  <c r="V243" i="28"/>
  <c r="V227" i="28"/>
  <c r="V195" i="28"/>
  <c r="W114" i="28"/>
  <c r="W101" i="28"/>
  <c r="W178" i="28"/>
  <c r="W260" i="28"/>
  <c r="W226" i="28" s="1"/>
  <c r="V101" i="28"/>
  <c r="V178" i="28"/>
  <c r="V260" i="28"/>
  <c r="W63" i="28"/>
  <c r="W55" i="28"/>
  <c r="W170" i="28"/>
  <c r="W148" i="28"/>
  <c r="W17" i="28"/>
  <c r="W195" i="28"/>
  <c r="V63" i="28"/>
  <c r="V55" i="28"/>
  <c r="V182" i="28"/>
  <c r="V165" i="28"/>
  <c r="V148" i="28"/>
  <c r="W16" i="28"/>
  <c r="V29" i="28"/>
  <c r="W59" i="28"/>
  <c r="W29" i="28"/>
  <c r="W85" i="28"/>
  <c r="W72" i="28"/>
  <c r="W165" i="28"/>
  <c r="W210" i="28"/>
  <c r="AH170" i="28" l="1"/>
  <c r="AH186" i="28"/>
  <c r="AH182" i="28"/>
  <c r="AH165" i="28"/>
  <c r="AH55" i="28"/>
  <c r="AH47" i="28"/>
  <c r="AH22" i="28"/>
  <c r="AH59" i="28"/>
  <c r="AH148" i="28"/>
  <c r="AH178" i="28"/>
  <c r="AH42" i="28"/>
  <c r="AH29" i="28"/>
  <c r="AH63" i="28"/>
  <c r="V71" i="28"/>
  <c r="V194" i="28"/>
  <c r="W41" i="28"/>
  <c r="W9" i="28" s="1"/>
  <c r="V100" i="28"/>
  <c r="W71" i="28"/>
  <c r="W100" i="28"/>
  <c r="V41" i="28"/>
  <c r="V226" i="28"/>
  <c r="W194" i="28"/>
  <c r="V164" i="28"/>
  <c r="W164" i="28"/>
  <c r="W136" i="26"/>
  <c r="W145" i="26"/>
  <c r="W178" i="26"/>
  <c r="W4" i="26"/>
  <c r="W166" i="24"/>
  <c r="W178" i="24"/>
  <c r="W223" i="25"/>
  <c r="W161" i="25"/>
  <c r="W182" i="25"/>
  <c r="W16" i="25"/>
  <c r="W46" i="25"/>
  <c r="W58" i="25"/>
  <c r="W4" i="25"/>
  <c r="W191" i="23"/>
  <c r="W161" i="23"/>
  <c r="W178" i="23"/>
  <c r="W182" i="23"/>
  <c r="W16" i="23"/>
  <c r="W54" i="23"/>
  <c r="W58" i="23"/>
  <c r="W161" i="22"/>
  <c r="W166" i="22"/>
  <c r="W178" i="22"/>
  <c r="W182" i="22"/>
  <c r="W22" i="22"/>
  <c r="W58" i="22"/>
  <c r="W62" i="21"/>
  <c r="W58" i="21"/>
  <c r="W178" i="21"/>
  <c r="AH164" i="28" l="1"/>
  <c r="V9" i="28"/>
  <c r="AH41" i="28"/>
  <c r="W8" i="28"/>
  <c r="W54" i="28"/>
  <c r="W62" i="28" s="1"/>
  <c r="V137" i="28"/>
  <c r="V268" i="28"/>
  <c r="W177" i="28"/>
  <c r="W137" i="28"/>
  <c r="W41" i="21"/>
  <c r="W71" i="21"/>
  <c r="W84" i="21"/>
  <c r="W223" i="21"/>
  <c r="W22" i="21"/>
  <c r="W46" i="21"/>
  <c r="W145" i="21"/>
  <c r="W174" i="21"/>
  <c r="W206" i="21"/>
  <c r="W12" i="28"/>
  <c r="V54" i="28"/>
  <c r="W174" i="22"/>
  <c r="W238" i="22"/>
  <c r="W166" i="23"/>
  <c r="W254" i="23"/>
  <c r="W62" i="25"/>
  <c r="W178" i="25"/>
  <c r="W145" i="25"/>
  <c r="W17" i="24"/>
  <c r="W254" i="24"/>
  <c r="W174" i="26"/>
  <c r="W254" i="26"/>
  <c r="W254" i="22"/>
  <c r="W174" i="23"/>
  <c r="W166" i="25"/>
  <c r="W136" i="25"/>
  <c r="W238" i="25"/>
  <c r="W174" i="24"/>
  <c r="W136" i="24"/>
  <c r="W161" i="26"/>
  <c r="W161" i="21"/>
  <c r="W182" i="21"/>
  <c r="W136" i="22"/>
  <c r="W145" i="23"/>
  <c r="W136" i="23"/>
  <c r="W254" i="25"/>
  <c r="W191" i="25"/>
  <c r="W58" i="24"/>
  <c r="W182" i="24"/>
  <c r="W191" i="24"/>
  <c r="W191" i="26"/>
  <c r="W191" i="21"/>
  <c r="W238" i="21"/>
  <c r="W191" i="22"/>
  <c r="W174" i="25"/>
  <c r="W22" i="24"/>
  <c r="W161" i="24"/>
  <c r="W182" i="26"/>
  <c r="W136" i="21"/>
  <c r="W206" i="23"/>
  <c r="W190" i="23" s="1"/>
  <c r="W206" i="24"/>
  <c r="W238" i="26"/>
  <c r="W206" i="26"/>
  <c r="W145" i="22"/>
  <c r="W238" i="23"/>
  <c r="W206" i="22"/>
  <c r="W223" i="23"/>
  <c r="W100" i="25"/>
  <c r="W71" i="25"/>
  <c r="W145" i="24"/>
  <c r="W223" i="24"/>
  <c r="W223" i="26"/>
  <c r="V177" i="28"/>
  <c r="W160" i="26"/>
  <c r="W166" i="21"/>
  <c r="W254" i="21"/>
  <c r="W17" i="21"/>
  <c r="W126" i="22"/>
  <c r="W100" i="22"/>
  <c r="W223" i="22"/>
  <c r="W206" i="25"/>
  <c r="W16" i="24"/>
  <c r="W238" i="24"/>
  <c r="W166" i="26"/>
  <c r="W268" i="28"/>
  <c r="W62" i="22"/>
  <c r="W71" i="22"/>
  <c r="W41" i="23"/>
  <c r="W22" i="23"/>
  <c r="W54" i="25"/>
  <c r="W54" i="24"/>
  <c r="W126" i="26"/>
  <c r="W84" i="26"/>
  <c r="W41" i="22"/>
  <c r="W29" i="22"/>
  <c r="W40" i="22" s="1"/>
  <c r="W17" i="22"/>
  <c r="W17" i="23"/>
  <c r="W126" i="25"/>
  <c r="W126" i="24"/>
  <c r="W29" i="21"/>
  <c r="W54" i="21"/>
  <c r="W100" i="21"/>
  <c r="W113" i="21"/>
  <c r="W126" i="21"/>
  <c r="W113" i="22"/>
  <c r="W29" i="23"/>
  <c r="W113" i="23"/>
  <c r="W41" i="25"/>
  <c r="W22" i="25"/>
  <c r="W62" i="24"/>
  <c r="W46" i="24"/>
  <c r="W41" i="24"/>
  <c r="W100" i="26"/>
  <c r="W100" i="24"/>
  <c r="W16" i="21"/>
  <c r="W46" i="22"/>
  <c r="W113" i="26"/>
  <c r="W126" i="23"/>
  <c r="W84" i="24"/>
  <c r="W84" i="22"/>
  <c r="W46" i="23"/>
  <c r="W100" i="23"/>
  <c r="W29" i="25"/>
  <c r="W17" i="25"/>
  <c r="W29" i="24"/>
  <c r="W113" i="24"/>
  <c r="W71" i="26"/>
  <c r="W62" i="23"/>
  <c r="W84" i="25"/>
  <c r="W54" i="22"/>
  <c r="W16" i="22"/>
  <c r="W84" i="23"/>
  <c r="W113" i="25"/>
  <c r="W71" i="24"/>
  <c r="W71" i="23"/>
  <c r="AG193" i="28"/>
  <c r="AG138" i="28"/>
  <c r="AG137" i="28"/>
  <c r="AG70" i="28"/>
  <c r="W10" i="28" l="1"/>
  <c r="W222" i="23"/>
  <c r="AH54" i="28"/>
  <c r="AH9" i="28"/>
  <c r="AH177" i="28"/>
  <c r="W222" i="21"/>
  <c r="W70" i="21"/>
  <c r="W160" i="21"/>
  <c r="W222" i="22"/>
  <c r="W190" i="24"/>
  <c r="W222" i="25"/>
  <c r="W70" i="25"/>
  <c r="W40" i="21"/>
  <c r="W53" i="21" s="1"/>
  <c r="W61" i="21" s="1"/>
  <c r="W67" i="21" s="1"/>
  <c r="W14" i="21" s="1"/>
  <c r="W70" i="26"/>
  <c r="W173" i="26"/>
  <c r="W181" i="26" s="1"/>
  <c r="W187" i="26" s="1"/>
  <c r="W222" i="24"/>
  <c r="W185" i="28"/>
  <c r="W13" i="28"/>
  <c r="W68" i="28"/>
  <c r="W222" i="26"/>
  <c r="W40" i="24"/>
  <c r="W53" i="24" s="1"/>
  <c r="W61" i="24" s="1"/>
  <c r="W67" i="24" s="1"/>
  <c r="W14" i="24" s="1"/>
  <c r="W160" i="25"/>
  <c r="W40" i="25"/>
  <c r="W53" i="25" s="1"/>
  <c r="W61" i="25" s="1"/>
  <c r="W67" i="25" s="1"/>
  <c r="W14" i="25" s="1"/>
  <c r="W99" i="22"/>
  <c r="W190" i="25"/>
  <c r="W160" i="24"/>
  <c r="W160" i="23"/>
  <c r="W70" i="22"/>
  <c r="W190" i="21"/>
  <c r="V185" i="28"/>
  <c r="W70" i="24"/>
  <c r="W190" i="22"/>
  <c r="W99" i="25"/>
  <c r="W99" i="24"/>
  <c r="W99" i="23"/>
  <c r="W40" i="23"/>
  <c r="W53" i="23" s="1"/>
  <c r="W61" i="23" s="1"/>
  <c r="W67" i="23" s="1"/>
  <c r="W14" i="23" s="1"/>
  <c r="W99" i="21"/>
  <c r="W190" i="26"/>
  <c r="W160" i="22"/>
  <c r="V62" i="28"/>
  <c r="AH62" i="28" s="1"/>
  <c r="W9" i="22"/>
  <c r="W8" i="22"/>
  <c r="W53" i="22"/>
  <c r="W61" i="22" s="1"/>
  <c r="W67" i="22" s="1"/>
  <c r="W14" i="22" s="1"/>
  <c r="W99" i="26"/>
  <c r="W70" i="23"/>
  <c r="W67" i="26"/>
  <c r="W262" i="23"/>
  <c r="V17" i="28"/>
  <c r="V16" i="28"/>
  <c r="W173" i="23" l="1"/>
  <c r="W181" i="23" s="1"/>
  <c r="W187" i="23" s="1"/>
  <c r="W173" i="25"/>
  <c r="W181" i="25" s="1"/>
  <c r="W187" i="25" s="1"/>
  <c r="W173" i="24"/>
  <c r="W181" i="24" s="1"/>
  <c r="W187" i="24" s="1"/>
  <c r="W173" i="22"/>
  <c r="W181" i="22" s="1"/>
  <c r="W187" i="22" s="1"/>
  <c r="W173" i="21"/>
  <c r="W181" i="21" s="1"/>
  <c r="W187" i="21" s="1"/>
  <c r="W262" i="21"/>
  <c r="AH185" i="28"/>
  <c r="W8" i="25"/>
  <c r="W134" i="21"/>
  <c r="W134" i="26"/>
  <c r="W134" i="24"/>
  <c r="W134" i="25"/>
  <c r="W262" i="24"/>
  <c r="W262" i="22"/>
  <c r="W262" i="25"/>
  <c r="W262" i="26"/>
  <c r="W8" i="21"/>
  <c r="W9" i="21"/>
  <c r="W134" i="22"/>
  <c r="W9" i="24"/>
  <c r="W8" i="24"/>
  <c r="W9" i="25"/>
  <c r="W14" i="28"/>
  <c r="W191" i="28"/>
  <c r="W14" i="26"/>
  <c r="W12" i="22"/>
  <c r="W10" i="22"/>
  <c r="W134" i="23"/>
  <c r="W8" i="23"/>
  <c r="V68" i="28"/>
  <c r="AH68" i="28" s="1"/>
  <c r="W9" i="23"/>
  <c r="V191" i="28"/>
  <c r="AH17" i="28"/>
  <c r="AH16" i="28"/>
  <c r="W12" i="24" l="1"/>
  <c r="W13" i="24" s="1"/>
  <c r="W13" i="22"/>
  <c r="W10" i="25"/>
  <c r="W12" i="21"/>
  <c r="AH191" i="28"/>
  <c r="W10" i="24"/>
  <c r="W12" i="25"/>
  <c r="W10" i="21"/>
  <c r="W10" i="23"/>
  <c r="W12" i="23"/>
  <c r="V8" i="28"/>
  <c r="AH12" i="28"/>
  <c r="AH8" i="28"/>
  <c r="W13" i="23" l="1"/>
  <c r="W13" i="21"/>
  <c r="W13" i="25"/>
  <c r="V12" i="28"/>
  <c r="V13" i="28" s="1"/>
  <c r="AH10" i="28"/>
  <c r="V10" i="28"/>
  <c r="AH13" i="28"/>
  <c r="V14" i="28" l="1"/>
  <c r="AH14" i="28" l="1"/>
  <c r="AG192" i="22" l="1"/>
  <c r="AG193" i="22"/>
  <c r="AG194" i="22"/>
  <c r="AG195" i="22"/>
  <c r="AG196" i="22"/>
  <c r="AG197" i="22"/>
  <c r="AG198" i="22"/>
  <c r="AG199" i="22"/>
  <c r="AG200" i="22"/>
  <c r="AG201" i="22"/>
  <c r="AG202" i="22"/>
  <c r="AG203" i="22"/>
  <c r="AG204" i="22"/>
  <c r="AG205" i="22"/>
  <c r="AG207" i="22"/>
  <c r="AG208" i="22"/>
  <c r="AG209" i="22"/>
  <c r="AG210" i="22"/>
  <c r="AG211" i="22"/>
  <c r="AG212" i="22"/>
  <c r="AG213" i="22"/>
  <c r="AG214" i="22"/>
  <c r="AG215" i="22"/>
  <c r="AG216" i="22"/>
  <c r="AG217" i="22"/>
  <c r="AG218" i="22"/>
  <c r="AG219" i="22"/>
  <c r="AG220" i="22"/>
  <c r="AG221" i="22"/>
  <c r="AG224" i="22"/>
  <c r="AG225" i="22"/>
  <c r="AG226" i="22"/>
  <c r="AG227" i="22"/>
  <c r="AG228" i="22"/>
  <c r="AG229" i="22"/>
  <c r="AG230" i="22"/>
  <c r="AG231" i="22"/>
  <c r="AG232" i="22"/>
  <c r="AG233" i="22"/>
  <c r="AG234" i="22"/>
  <c r="AG235" i="22"/>
  <c r="AG236" i="22"/>
  <c r="AG237" i="22"/>
  <c r="AG239" i="22"/>
  <c r="AG240" i="22"/>
  <c r="AG241" i="22"/>
  <c r="AG242" i="22"/>
  <c r="AG243" i="22"/>
  <c r="AG244" i="22"/>
  <c r="AG245" i="22"/>
  <c r="AG246" i="22"/>
  <c r="AG247" i="22"/>
  <c r="AG248" i="22"/>
  <c r="AG249" i="22"/>
  <c r="AG250" i="22"/>
  <c r="AG251" i="22"/>
  <c r="AG252" i="22"/>
  <c r="AG253" i="22"/>
  <c r="AG255" i="22"/>
  <c r="AG256" i="22"/>
  <c r="AG257" i="22"/>
  <c r="AG258" i="22"/>
  <c r="AG259" i="22"/>
  <c r="AG260" i="22"/>
  <c r="AG261" i="22"/>
  <c r="AG192" i="25"/>
  <c r="AG193" i="25"/>
  <c r="AG194" i="25"/>
  <c r="AG195" i="25"/>
  <c r="AG196" i="25"/>
  <c r="AG197" i="25"/>
  <c r="AG198" i="25"/>
  <c r="AG199" i="25"/>
  <c r="AG200" i="25"/>
  <c r="AG201" i="25"/>
  <c r="AG202" i="25"/>
  <c r="AG203" i="25"/>
  <c r="AG204" i="25"/>
  <c r="AG205" i="25"/>
  <c r="AG207" i="25"/>
  <c r="AG208" i="25"/>
  <c r="AG209" i="25"/>
  <c r="AG210" i="25"/>
  <c r="AG211" i="25"/>
  <c r="AG212" i="25"/>
  <c r="AG213" i="25"/>
  <c r="AG214" i="25"/>
  <c r="AG215" i="25"/>
  <c r="AG216" i="25"/>
  <c r="AG217" i="25"/>
  <c r="AG218" i="25"/>
  <c r="AG219" i="25"/>
  <c r="AG220" i="25"/>
  <c r="AG221" i="25"/>
  <c r="AG224" i="25"/>
  <c r="AG225" i="25"/>
  <c r="AG226" i="25"/>
  <c r="AG227" i="25"/>
  <c r="AG228" i="25"/>
  <c r="AG229" i="25"/>
  <c r="AG230" i="25"/>
  <c r="AG231" i="25"/>
  <c r="AG232" i="25"/>
  <c r="AG233" i="25"/>
  <c r="AG234" i="25"/>
  <c r="AG235" i="25"/>
  <c r="AG236" i="25"/>
  <c r="AG237" i="25"/>
  <c r="AG239" i="25"/>
  <c r="AG240" i="25"/>
  <c r="AG241" i="25"/>
  <c r="AG242" i="25"/>
  <c r="AG243" i="25"/>
  <c r="AG244" i="25"/>
  <c r="AG245" i="25"/>
  <c r="AG246" i="25"/>
  <c r="AG247" i="25"/>
  <c r="AG248" i="25"/>
  <c r="AG249" i="25"/>
  <c r="AG250" i="25"/>
  <c r="AG251" i="25"/>
  <c r="AG252" i="25"/>
  <c r="AG253" i="25"/>
  <c r="AG255" i="25"/>
  <c r="AG256" i="25"/>
  <c r="AG257" i="25"/>
  <c r="AG258" i="25"/>
  <c r="AG259" i="25"/>
  <c r="AG260" i="25"/>
  <c r="AG261" i="25"/>
  <c r="AG192" i="24"/>
  <c r="AG193" i="24"/>
  <c r="AG194" i="24"/>
  <c r="AG195" i="24"/>
  <c r="AG196" i="24"/>
  <c r="AG197" i="24"/>
  <c r="AG198" i="24"/>
  <c r="AG199" i="24"/>
  <c r="AG200" i="24"/>
  <c r="AG201" i="24"/>
  <c r="AG202" i="24"/>
  <c r="AG203" i="24"/>
  <c r="AG204" i="24"/>
  <c r="AG205" i="24"/>
  <c r="AG207" i="24"/>
  <c r="AG208" i="24"/>
  <c r="AG209" i="24"/>
  <c r="AG210" i="24"/>
  <c r="AG211" i="24"/>
  <c r="AG212" i="24"/>
  <c r="AG213" i="24"/>
  <c r="AG214" i="24"/>
  <c r="AG215" i="24"/>
  <c r="AG216" i="24"/>
  <c r="AG217" i="24"/>
  <c r="AG218" i="24"/>
  <c r="AG219" i="24"/>
  <c r="AG220" i="24"/>
  <c r="AG221" i="24"/>
  <c r="AG224" i="24"/>
  <c r="AG225" i="24"/>
  <c r="AG226" i="24"/>
  <c r="AG227" i="24"/>
  <c r="AG228" i="24"/>
  <c r="AG229" i="24"/>
  <c r="AG230" i="24"/>
  <c r="AG231" i="24"/>
  <c r="AG232" i="24"/>
  <c r="AG233" i="24"/>
  <c r="AG234" i="24"/>
  <c r="AG235" i="24"/>
  <c r="AG236" i="24"/>
  <c r="AG237" i="24"/>
  <c r="AG239" i="24"/>
  <c r="AG240" i="24"/>
  <c r="AG241" i="24"/>
  <c r="AG242" i="24"/>
  <c r="AG243" i="24"/>
  <c r="AG244" i="24"/>
  <c r="AG245" i="24"/>
  <c r="AG246" i="24"/>
  <c r="AG247" i="24"/>
  <c r="AG248" i="24"/>
  <c r="AG249" i="24"/>
  <c r="AG250" i="24"/>
  <c r="AG251" i="24"/>
  <c r="AG252" i="24"/>
  <c r="AG253" i="24"/>
  <c r="AG255" i="24"/>
  <c r="AG256" i="24"/>
  <c r="AG257" i="24"/>
  <c r="AG258" i="24"/>
  <c r="AG259" i="24"/>
  <c r="AG260" i="24"/>
  <c r="AG261" i="24"/>
  <c r="AG192" i="26"/>
  <c r="AG193" i="26"/>
  <c r="AG194" i="26"/>
  <c r="AG195" i="26"/>
  <c r="AG196" i="26"/>
  <c r="AG197" i="26"/>
  <c r="AG198" i="26"/>
  <c r="AG199" i="26"/>
  <c r="AG200" i="26"/>
  <c r="AG201" i="26"/>
  <c r="AG202" i="26"/>
  <c r="AG203" i="26"/>
  <c r="AG204" i="26"/>
  <c r="AG205" i="26"/>
  <c r="AG207" i="26"/>
  <c r="AG208" i="26"/>
  <c r="AG209" i="26"/>
  <c r="AG210" i="26"/>
  <c r="AG211" i="26"/>
  <c r="AG212" i="26"/>
  <c r="AG213" i="26"/>
  <c r="AG214" i="26"/>
  <c r="AG215" i="26"/>
  <c r="AG216" i="26"/>
  <c r="AG217" i="26"/>
  <c r="AG218" i="26"/>
  <c r="AG219" i="26"/>
  <c r="AG220" i="26"/>
  <c r="AG221" i="26"/>
  <c r="AG224" i="26"/>
  <c r="AG225" i="26"/>
  <c r="AG226" i="26"/>
  <c r="AG227" i="26"/>
  <c r="AG228" i="26"/>
  <c r="AG229" i="26"/>
  <c r="AG230" i="26"/>
  <c r="AG231" i="26"/>
  <c r="AG232" i="26"/>
  <c r="AG233" i="26"/>
  <c r="AG234" i="26"/>
  <c r="AG235" i="26"/>
  <c r="AG236" i="26"/>
  <c r="AG237" i="26"/>
  <c r="AG239" i="26"/>
  <c r="AG240" i="26"/>
  <c r="AG241" i="26"/>
  <c r="AG242" i="26"/>
  <c r="AG243" i="26"/>
  <c r="AG244" i="26"/>
  <c r="AG245" i="26"/>
  <c r="AG246" i="26"/>
  <c r="AG247" i="26"/>
  <c r="AG248" i="26"/>
  <c r="AG249" i="26"/>
  <c r="AG250" i="26"/>
  <c r="AG251" i="26"/>
  <c r="AG252" i="26"/>
  <c r="AG253" i="26"/>
  <c r="AG255" i="26"/>
  <c r="AG256" i="26"/>
  <c r="AG257" i="26"/>
  <c r="AG258" i="26"/>
  <c r="AG259" i="26"/>
  <c r="AG260" i="26"/>
  <c r="AG261" i="26"/>
  <c r="AG193" i="21"/>
  <c r="AG194" i="21"/>
  <c r="AG195" i="21"/>
  <c r="AG196" i="21"/>
  <c r="AG197" i="21"/>
  <c r="AG198" i="21"/>
  <c r="AG202" i="21"/>
  <c r="AG205" i="21"/>
  <c r="AG207" i="21"/>
  <c r="AG209" i="21"/>
  <c r="AG210" i="21"/>
  <c r="AG211" i="21"/>
  <c r="AG215" i="21"/>
  <c r="AG218" i="21"/>
  <c r="AG219" i="21"/>
  <c r="AG220" i="21"/>
  <c r="AG221" i="21"/>
  <c r="AG224" i="21"/>
  <c r="AG225" i="21"/>
  <c r="AG229" i="21"/>
  <c r="AG232" i="21"/>
  <c r="AG233" i="21"/>
  <c r="AG235" i="21"/>
  <c r="AG236" i="21"/>
  <c r="AG237" i="21"/>
  <c r="AG242" i="21"/>
  <c r="AG245" i="21"/>
  <c r="AG246" i="21"/>
  <c r="AG247" i="21"/>
  <c r="AG249" i="21"/>
  <c r="AG250" i="21"/>
  <c r="AG255" i="21"/>
  <c r="AG258" i="21"/>
  <c r="AG259" i="21"/>
  <c r="AG260" i="21"/>
  <c r="AG261" i="21"/>
  <c r="AG192" i="23"/>
  <c r="AG193" i="23"/>
  <c r="AG194" i="23"/>
  <c r="AG195" i="23"/>
  <c r="AG196" i="23"/>
  <c r="AG197" i="23"/>
  <c r="AG198" i="23"/>
  <c r="AG199" i="23"/>
  <c r="AG200" i="23"/>
  <c r="AG201" i="23"/>
  <c r="AG202" i="23"/>
  <c r="AG203" i="23"/>
  <c r="AG204" i="23"/>
  <c r="AG205" i="23"/>
  <c r="AG207" i="23"/>
  <c r="AG208" i="23"/>
  <c r="AG209" i="23"/>
  <c r="AG210" i="23"/>
  <c r="AG211" i="23"/>
  <c r="AG212" i="23"/>
  <c r="AG213" i="23"/>
  <c r="AG214" i="23"/>
  <c r="AG215" i="23"/>
  <c r="AG216" i="23"/>
  <c r="AG217" i="23"/>
  <c r="AG218" i="23"/>
  <c r="AG219" i="23"/>
  <c r="AG220" i="23"/>
  <c r="AG221" i="23"/>
  <c r="AG224" i="23"/>
  <c r="AG225" i="23"/>
  <c r="AG226" i="23"/>
  <c r="AG227" i="23"/>
  <c r="AG228" i="23"/>
  <c r="AG229" i="23"/>
  <c r="AG230" i="23"/>
  <c r="AG231" i="23"/>
  <c r="AG232" i="23"/>
  <c r="AG233" i="23"/>
  <c r="AG234" i="23"/>
  <c r="AG235" i="23"/>
  <c r="AG236" i="23"/>
  <c r="AG237" i="23"/>
  <c r="AG239" i="23"/>
  <c r="AG240" i="23"/>
  <c r="AG241" i="23"/>
  <c r="AG242" i="23"/>
  <c r="AG243" i="23"/>
  <c r="AG244" i="23"/>
  <c r="AG245" i="23"/>
  <c r="AG246" i="23"/>
  <c r="AG247" i="23"/>
  <c r="AG248" i="23"/>
  <c r="AG249" i="23"/>
  <c r="AG250" i="23"/>
  <c r="AG251" i="23"/>
  <c r="AG252" i="23"/>
  <c r="AG253" i="23"/>
  <c r="AG255" i="23"/>
  <c r="AG256" i="23"/>
  <c r="AG257" i="23"/>
  <c r="AG258" i="23"/>
  <c r="AG259" i="23"/>
  <c r="AG260" i="23"/>
  <c r="AG261" i="23"/>
  <c r="AG72" i="22"/>
  <c r="AG73" i="22"/>
  <c r="AG74" i="22"/>
  <c r="AG75" i="22"/>
  <c r="AG76" i="22"/>
  <c r="AG77" i="22"/>
  <c r="AG78" i="22"/>
  <c r="AG79" i="22"/>
  <c r="AG80" i="22"/>
  <c r="AG81" i="22"/>
  <c r="AG82" i="22"/>
  <c r="AG83" i="22"/>
  <c r="AG85" i="22"/>
  <c r="AG86" i="22"/>
  <c r="AG87" i="22"/>
  <c r="AG88" i="22"/>
  <c r="AG89" i="22"/>
  <c r="AG90" i="22"/>
  <c r="AG91" i="22"/>
  <c r="AG92" i="22"/>
  <c r="AG93" i="22"/>
  <c r="AG94" i="22"/>
  <c r="AG95" i="22"/>
  <c r="AG96" i="22"/>
  <c r="AG97" i="22"/>
  <c r="AG98" i="22"/>
  <c r="AG101" i="22"/>
  <c r="AG102" i="22"/>
  <c r="AG103" i="22"/>
  <c r="AG104" i="22"/>
  <c r="AG105" i="22"/>
  <c r="AG106" i="22"/>
  <c r="AG107" i="22"/>
  <c r="AG108" i="22"/>
  <c r="AG109" i="22"/>
  <c r="AG110" i="22"/>
  <c r="AG111" i="22"/>
  <c r="AG112" i="22"/>
  <c r="AG114" i="22"/>
  <c r="AG115" i="22"/>
  <c r="AG116" i="22"/>
  <c r="AG117" i="22"/>
  <c r="AG118" i="22"/>
  <c r="AG119" i="22"/>
  <c r="AG120" i="22"/>
  <c r="AG121" i="22"/>
  <c r="AG122" i="22"/>
  <c r="AG123" i="22"/>
  <c r="AG124" i="22"/>
  <c r="AG125" i="22"/>
  <c r="AG127" i="22"/>
  <c r="AG128" i="22"/>
  <c r="AG129" i="22"/>
  <c r="AG130" i="22"/>
  <c r="AG131" i="22"/>
  <c r="AG132" i="22"/>
  <c r="AG133" i="22"/>
  <c r="AG72" i="25"/>
  <c r="AG73" i="25"/>
  <c r="AG74" i="25"/>
  <c r="AG75" i="25"/>
  <c r="AG76" i="25"/>
  <c r="AG77" i="25"/>
  <c r="AG78" i="25"/>
  <c r="AG79" i="25"/>
  <c r="AG80" i="25"/>
  <c r="AG81" i="25"/>
  <c r="AG82" i="25"/>
  <c r="AG83" i="25"/>
  <c r="AG85" i="25"/>
  <c r="AG86" i="25"/>
  <c r="AG87" i="25"/>
  <c r="AG88" i="25"/>
  <c r="AG89" i="25"/>
  <c r="AG90" i="25"/>
  <c r="AG91" i="25"/>
  <c r="AG92" i="25"/>
  <c r="AG93" i="25"/>
  <c r="AG94" i="25"/>
  <c r="AG95" i="25"/>
  <c r="AG96" i="25"/>
  <c r="AG97" i="25"/>
  <c r="AG98" i="25"/>
  <c r="AG101" i="25"/>
  <c r="AG102" i="25"/>
  <c r="AG103" i="25"/>
  <c r="AG104" i="25"/>
  <c r="AG105" i="25"/>
  <c r="AG106" i="25"/>
  <c r="AG107" i="25"/>
  <c r="AG108" i="25"/>
  <c r="AG109" i="25"/>
  <c r="AG110" i="25"/>
  <c r="AG111" i="25"/>
  <c r="AG112" i="25"/>
  <c r="AG114" i="25"/>
  <c r="AG115" i="25"/>
  <c r="AG116" i="25"/>
  <c r="AG117" i="25"/>
  <c r="AG118" i="25"/>
  <c r="AG119" i="25"/>
  <c r="AG120" i="25"/>
  <c r="AG121" i="25"/>
  <c r="AG122" i="25"/>
  <c r="AG123" i="25"/>
  <c r="AG124" i="25"/>
  <c r="AG125" i="25"/>
  <c r="AG127" i="25"/>
  <c r="AG128" i="25"/>
  <c r="AG129" i="25"/>
  <c r="AG130" i="25"/>
  <c r="AG131" i="25"/>
  <c r="AG132" i="25"/>
  <c r="AG133" i="25"/>
  <c r="AG72" i="24"/>
  <c r="AG73" i="24"/>
  <c r="AG74" i="24"/>
  <c r="AG75" i="24"/>
  <c r="AG76" i="24"/>
  <c r="AG77" i="24"/>
  <c r="AG78" i="24"/>
  <c r="AG79" i="24"/>
  <c r="AG80" i="24"/>
  <c r="AG81" i="24"/>
  <c r="AG82" i="24"/>
  <c r="AG83" i="24"/>
  <c r="AG85" i="24"/>
  <c r="AG86" i="24"/>
  <c r="AG87" i="24"/>
  <c r="AG88" i="24"/>
  <c r="AG89" i="24"/>
  <c r="AG90" i="24"/>
  <c r="AG91" i="24"/>
  <c r="AG92" i="24"/>
  <c r="AG93" i="24"/>
  <c r="AG94" i="24"/>
  <c r="AG95" i="24"/>
  <c r="AG96" i="24"/>
  <c r="AG97" i="24"/>
  <c r="AG98" i="24"/>
  <c r="AG101" i="24"/>
  <c r="AG102" i="24"/>
  <c r="AG103" i="24"/>
  <c r="AG104" i="24"/>
  <c r="AG105" i="24"/>
  <c r="AG106" i="24"/>
  <c r="AG107" i="24"/>
  <c r="AG108" i="24"/>
  <c r="AG109" i="24"/>
  <c r="AG110" i="24"/>
  <c r="AG111" i="24"/>
  <c r="AG112" i="24"/>
  <c r="AG114" i="24"/>
  <c r="AG115" i="24"/>
  <c r="AG116" i="24"/>
  <c r="AG117" i="24"/>
  <c r="AG118" i="24"/>
  <c r="AG119" i="24"/>
  <c r="AG120" i="24"/>
  <c r="AG121" i="24"/>
  <c r="AG122" i="24"/>
  <c r="AG123" i="24"/>
  <c r="AG124" i="24"/>
  <c r="AG125" i="24"/>
  <c r="AG127" i="24"/>
  <c r="AG128" i="24"/>
  <c r="AG129" i="24"/>
  <c r="AG130" i="24"/>
  <c r="AG131" i="24"/>
  <c r="AG132" i="24"/>
  <c r="AG133" i="24"/>
  <c r="AG72" i="26"/>
  <c r="AG73" i="26"/>
  <c r="AG74" i="26"/>
  <c r="AG75" i="26"/>
  <c r="AG76" i="26"/>
  <c r="AG77" i="26"/>
  <c r="AG78" i="26"/>
  <c r="AG79" i="26"/>
  <c r="AG80" i="26"/>
  <c r="AG81" i="26"/>
  <c r="AG82" i="26"/>
  <c r="AG83" i="26"/>
  <c r="AG85" i="26"/>
  <c r="AG86" i="26"/>
  <c r="AG87" i="26"/>
  <c r="AG88" i="26"/>
  <c r="AG89" i="26"/>
  <c r="AG90" i="26"/>
  <c r="AG91" i="26"/>
  <c r="AG92" i="26"/>
  <c r="AG93" i="26"/>
  <c r="AG94" i="26"/>
  <c r="AG95" i="26"/>
  <c r="AG96" i="26"/>
  <c r="AG97" i="26"/>
  <c r="AG98" i="26"/>
  <c r="AG101" i="26"/>
  <c r="AG102" i="26"/>
  <c r="AG103" i="26"/>
  <c r="AG104" i="26"/>
  <c r="AG105" i="26"/>
  <c r="AG106" i="26"/>
  <c r="AG107" i="26"/>
  <c r="AG108" i="26"/>
  <c r="AG109" i="26"/>
  <c r="AG110" i="26"/>
  <c r="AG111" i="26"/>
  <c r="AG112" i="26"/>
  <c r="AG114" i="26"/>
  <c r="AG115" i="26"/>
  <c r="AG116" i="26"/>
  <c r="AG117" i="26"/>
  <c r="AG118" i="26"/>
  <c r="AG119" i="26"/>
  <c r="AG120" i="26"/>
  <c r="AG121" i="26"/>
  <c r="AG122" i="26"/>
  <c r="AG123" i="26"/>
  <c r="AG124" i="26"/>
  <c r="AG125" i="26"/>
  <c r="AG127" i="26"/>
  <c r="AG128" i="26"/>
  <c r="AG129" i="26"/>
  <c r="AG130" i="26"/>
  <c r="AG131" i="26"/>
  <c r="AG132" i="26"/>
  <c r="AG133" i="26"/>
  <c r="AG72" i="21"/>
  <c r="AG76" i="21"/>
  <c r="AG77" i="21"/>
  <c r="AG78" i="21"/>
  <c r="AG81" i="21"/>
  <c r="AG82" i="21"/>
  <c r="AG85" i="21"/>
  <c r="AG89" i="21"/>
  <c r="AG90" i="21"/>
  <c r="AG91" i="21"/>
  <c r="AG92" i="21"/>
  <c r="AG93" i="21"/>
  <c r="AG94" i="21"/>
  <c r="AG95" i="21"/>
  <c r="AG97" i="21"/>
  <c r="AG103" i="21"/>
  <c r="AG104" i="21"/>
  <c r="AG105" i="21"/>
  <c r="AG107" i="21"/>
  <c r="AG108" i="21"/>
  <c r="AG109" i="21"/>
  <c r="AG111" i="21"/>
  <c r="AG116" i="21"/>
  <c r="AG117" i="21"/>
  <c r="AG118" i="21"/>
  <c r="AG121" i="21"/>
  <c r="AG122" i="21"/>
  <c r="AG124" i="21"/>
  <c r="AG129" i="21"/>
  <c r="AG130" i="21"/>
  <c r="AG131" i="21"/>
  <c r="AG132" i="21"/>
  <c r="AG133" i="21"/>
  <c r="AG72" i="23"/>
  <c r="AG73" i="23"/>
  <c r="AG74" i="23"/>
  <c r="AG75" i="23"/>
  <c r="AG76" i="23"/>
  <c r="AG77" i="23"/>
  <c r="AG78" i="23"/>
  <c r="AG79" i="23"/>
  <c r="AG80" i="23"/>
  <c r="AG81" i="23"/>
  <c r="AG82" i="23"/>
  <c r="AG83" i="23"/>
  <c r="AG85" i="23"/>
  <c r="AG86" i="23"/>
  <c r="AG87" i="23"/>
  <c r="AG88" i="23"/>
  <c r="AG89" i="23"/>
  <c r="AG90" i="23"/>
  <c r="AG91" i="23"/>
  <c r="AG92" i="23"/>
  <c r="AG93" i="23"/>
  <c r="AG94" i="23"/>
  <c r="AG95" i="23"/>
  <c r="AG96" i="23"/>
  <c r="AG97" i="23"/>
  <c r="AG98" i="23"/>
  <c r="AG101" i="23"/>
  <c r="AG102" i="23"/>
  <c r="AG103" i="23"/>
  <c r="AG104" i="23"/>
  <c r="AG105" i="23"/>
  <c r="AG106" i="23"/>
  <c r="AG107" i="23"/>
  <c r="AG108" i="23"/>
  <c r="AG109" i="23"/>
  <c r="AG110" i="23"/>
  <c r="AG111" i="23"/>
  <c r="AG112" i="23"/>
  <c r="AG114" i="23"/>
  <c r="AG115" i="23"/>
  <c r="AG116" i="23"/>
  <c r="AG117" i="23"/>
  <c r="AG118" i="23"/>
  <c r="AG119" i="23"/>
  <c r="AG120" i="23"/>
  <c r="AG121" i="23"/>
  <c r="AG122" i="23"/>
  <c r="AG123" i="23"/>
  <c r="AG124" i="23"/>
  <c r="AG125" i="23"/>
  <c r="AG127" i="23"/>
  <c r="AG128" i="23"/>
  <c r="AG129" i="23"/>
  <c r="AG130" i="23"/>
  <c r="AG131" i="23"/>
  <c r="AG132" i="23"/>
  <c r="AG133" i="23"/>
  <c r="AH11" i="22"/>
  <c r="V223" i="22"/>
  <c r="V191" i="22"/>
  <c r="V182" i="22"/>
  <c r="V178" i="22"/>
  <c r="V174" i="22"/>
  <c r="V166" i="22"/>
  <c r="V161" i="22"/>
  <c r="V100" i="22"/>
  <c r="V84" i="22"/>
  <c r="V71" i="22"/>
  <c r="V58" i="22"/>
  <c r="V54" i="22"/>
  <c r="V206" i="23"/>
  <c r="V178" i="23"/>
  <c r="V174" i="23"/>
  <c r="V166" i="23"/>
  <c r="V161" i="23"/>
  <c r="V145" i="23"/>
  <c r="AH145" i="23" s="1"/>
  <c r="V84" i="23"/>
  <c r="V62" i="23"/>
  <c r="V58" i="23"/>
  <c r="V54" i="23"/>
  <c r="V46" i="23"/>
  <c r="V41" i="23"/>
  <c r="V22" i="23"/>
  <c r="AH22" i="23" s="1"/>
  <c r="V223" i="25"/>
  <c r="V191" i="25"/>
  <c r="V182" i="25"/>
  <c r="V178" i="25"/>
  <c r="V174" i="25"/>
  <c r="V166" i="25"/>
  <c r="V126" i="25"/>
  <c r="V100" i="25"/>
  <c r="V84" i="25"/>
  <c r="V58" i="25"/>
  <c r="V54" i="25"/>
  <c r="V41" i="25"/>
  <c r="V191" i="24"/>
  <c r="V178" i="24"/>
  <c r="V161" i="24"/>
  <c r="V145" i="24"/>
  <c r="AH145" i="24" s="1"/>
  <c r="V62" i="24"/>
  <c r="V54" i="24"/>
  <c r="V46" i="24"/>
  <c r="V41" i="24"/>
  <c r="V22" i="24"/>
  <c r="V191" i="26"/>
  <c r="V182" i="26"/>
  <c r="V178" i="26"/>
  <c r="V174" i="26"/>
  <c r="V166" i="26"/>
  <c r="V136" i="26"/>
  <c r="AH136" i="26" s="1"/>
  <c r="V100" i="26"/>
  <c r="V84" i="26"/>
  <c r="V58" i="26"/>
  <c r="V161" i="21"/>
  <c r="V58" i="21"/>
  <c r="AG257" i="21"/>
  <c r="AG256" i="21"/>
  <c r="AG253" i="21"/>
  <c r="AG252" i="21"/>
  <c r="AG251" i="21"/>
  <c r="AG248" i="21"/>
  <c r="AG244" i="21"/>
  <c r="AG243" i="21"/>
  <c r="AG241" i="21"/>
  <c r="AG240" i="21"/>
  <c r="AG239" i="21"/>
  <c r="AG234" i="21"/>
  <c r="AG231" i="21"/>
  <c r="AG230" i="21"/>
  <c r="AG228" i="21"/>
  <c r="AG227" i="21"/>
  <c r="AG226" i="21"/>
  <c r="AG217" i="21"/>
  <c r="AG216" i="21"/>
  <c r="AG214" i="21"/>
  <c r="AG213" i="21"/>
  <c r="AG212" i="21"/>
  <c r="AG208" i="21"/>
  <c r="AG204" i="21"/>
  <c r="AG203" i="21"/>
  <c r="AG201" i="21"/>
  <c r="AG200" i="21"/>
  <c r="AG199" i="21"/>
  <c r="AG192" i="21"/>
  <c r="AG128" i="21"/>
  <c r="AG127" i="21"/>
  <c r="AG125" i="21"/>
  <c r="AG123" i="21"/>
  <c r="AG120" i="21"/>
  <c r="AG119" i="21"/>
  <c r="AG115" i="21"/>
  <c r="AG114" i="21"/>
  <c r="AG112" i="21"/>
  <c r="AG110" i="21"/>
  <c r="AG106" i="21"/>
  <c r="AG102" i="21"/>
  <c r="AG101" i="21"/>
  <c r="AG98" i="21"/>
  <c r="AG96" i="21"/>
  <c r="AG88" i="21"/>
  <c r="AG87" i="21"/>
  <c r="AG86" i="21"/>
  <c r="AG83" i="21"/>
  <c r="AG80" i="21"/>
  <c r="AG79" i="21"/>
  <c r="AG75" i="21"/>
  <c r="AG74" i="21"/>
  <c r="AG73" i="21"/>
  <c r="AH178" i="26" l="1"/>
  <c r="AH182" i="26"/>
  <c r="AH58" i="26"/>
  <c r="AH166" i="26"/>
  <c r="AH174" i="26"/>
  <c r="AH46" i="24"/>
  <c r="AH62" i="24"/>
  <c r="AH41" i="24"/>
  <c r="AH178" i="24"/>
  <c r="AH161" i="24"/>
  <c r="AH54" i="25"/>
  <c r="AH166" i="25"/>
  <c r="AH174" i="25"/>
  <c r="AH178" i="25"/>
  <c r="AH182" i="25"/>
  <c r="AH41" i="25"/>
  <c r="AH41" i="23"/>
  <c r="AH46" i="23"/>
  <c r="AH161" i="23"/>
  <c r="AH166" i="23"/>
  <c r="AH62" i="23"/>
  <c r="AH174" i="23"/>
  <c r="AH58" i="23"/>
  <c r="AH178" i="23"/>
  <c r="AH54" i="22"/>
  <c r="AH58" i="22"/>
  <c r="AH178" i="22"/>
  <c r="AH182" i="22"/>
  <c r="AI58" i="21"/>
  <c r="AH58" i="25"/>
  <c r="AH54" i="23"/>
  <c r="AH22" i="24"/>
  <c r="AH54" i="24"/>
  <c r="AH58" i="21"/>
  <c r="AH174" i="22"/>
  <c r="AH161" i="22"/>
  <c r="AH166" i="22"/>
  <c r="AH161" i="21"/>
  <c r="V70" i="22"/>
  <c r="V22" i="21"/>
  <c r="V145" i="21"/>
  <c r="V191" i="21"/>
  <c r="V174" i="21"/>
  <c r="V62" i="21"/>
  <c r="V46" i="21"/>
  <c r="V178" i="21"/>
  <c r="V238" i="21"/>
  <c r="V71" i="21"/>
  <c r="V54" i="21"/>
  <c r="AH17" i="23"/>
  <c r="AH16" i="23"/>
  <c r="AH17" i="21"/>
  <c r="AH17" i="22"/>
  <c r="AH17" i="24"/>
  <c r="AH16" i="21"/>
  <c r="AH17" i="26"/>
  <c r="AH16" i="24"/>
  <c r="AH17" i="25"/>
  <c r="AH16" i="26"/>
  <c r="AH16" i="25"/>
  <c r="AH16" i="22"/>
  <c r="V62" i="26"/>
  <c r="V113" i="24"/>
  <c r="V238" i="24"/>
  <c r="V100" i="23"/>
  <c r="V223" i="23"/>
  <c r="V46" i="22"/>
  <c r="V113" i="22"/>
  <c r="V41" i="21"/>
  <c r="V136" i="21"/>
  <c r="V22" i="26"/>
  <c r="AH22" i="26" s="1"/>
  <c r="V206" i="26"/>
  <c r="V84" i="24"/>
  <c r="V166" i="24"/>
  <c r="V46" i="25"/>
  <c r="V113" i="25"/>
  <c r="V29" i="23"/>
  <c r="AH29" i="23" s="1"/>
  <c r="V41" i="22"/>
  <c r="V254" i="22"/>
  <c r="V126" i="21"/>
  <c r="V182" i="21"/>
  <c r="V206" i="21"/>
  <c r="V113" i="26"/>
  <c r="V29" i="24"/>
  <c r="AH29" i="24" s="1"/>
  <c r="V206" i="24"/>
  <c r="V71" i="25"/>
  <c r="V161" i="25"/>
  <c r="V254" i="25"/>
  <c r="V71" i="23"/>
  <c r="V191" i="23"/>
  <c r="V29" i="22"/>
  <c r="V113" i="21"/>
  <c r="V29" i="26"/>
  <c r="AH29" i="26" s="1"/>
  <c r="V126" i="26"/>
  <c r="V161" i="26"/>
  <c r="V71" i="24"/>
  <c r="V29" i="25"/>
  <c r="AH29" i="25" s="1"/>
  <c r="V238" i="25"/>
  <c r="V136" i="23"/>
  <c r="AH136" i="23" s="1"/>
  <c r="V22" i="22"/>
  <c r="V145" i="22"/>
  <c r="V206" i="22"/>
  <c r="V100" i="21"/>
  <c r="V223" i="21"/>
  <c r="V46" i="26"/>
  <c r="V254" i="26"/>
  <c r="V136" i="24"/>
  <c r="AH136" i="24" s="1"/>
  <c r="V182" i="24"/>
  <c r="V22" i="25"/>
  <c r="AH22" i="25" s="1"/>
  <c r="V145" i="25"/>
  <c r="AH145" i="25" s="1"/>
  <c r="V62" i="22"/>
  <c r="V136" i="22"/>
  <c r="AH136" i="22" s="1"/>
  <c r="V41" i="26"/>
  <c r="V145" i="26"/>
  <c r="AH145" i="26" s="1"/>
  <c r="V238" i="26"/>
  <c r="V58" i="24"/>
  <c r="V62" i="25"/>
  <c r="V136" i="25"/>
  <c r="AH136" i="25" s="1"/>
  <c r="V206" i="25"/>
  <c r="V126" i="23"/>
  <c r="V182" i="23"/>
  <c r="V254" i="23"/>
  <c r="V238" i="22"/>
  <c r="V29" i="21"/>
  <c r="V84" i="21"/>
  <c r="V166" i="21"/>
  <c r="V254" i="21"/>
  <c r="V71" i="26"/>
  <c r="V223" i="26"/>
  <c r="V100" i="24"/>
  <c r="V126" i="24"/>
  <c r="V174" i="24"/>
  <c r="V223" i="24"/>
  <c r="V254" i="24"/>
  <c r="V113" i="23"/>
  <c r="V238" i="23"/>
  <c r="V126" i="22"/>
  <c r="AH161" i="26" l="1"/>
  <c r="AH41" i="26"/>
  <c r="AH62" i="26"/>
  <c r="AH46" i="26"/>
  <c r="AH166" i="24"/>
  <c r="AH174" i="24"/>
  <c r="AH182" i="24"/>
  <c r="AH46" i="25"/>
  <c r="AH62" i="25"/>
  <c r="AH161" i="25"/>
  <c r="AH182" i="23"/>
  <c r="AH62" i="22"/>
  <c r="AI41" i="21"/>
  <c r="AI54" i="21"/>
  <c r="AI62" i="21"/>
  <c r="AH58" i="24"/>
  <c r="AH166" i="21"/>
  <c r="AH62" i="21"/>
  <c r="AH54" i="21"/>
  <c r="AH136" i="21"/>
  <c r="AH145" i="22"/>
  <c r="AH174" i="21"/>
  <c r="AH145" i="21"/>
  <c r="AH182" i="21"/>
  <c r="AH178" i="21"/>
  <c r="AH22" i="21"/>
  <c r="AH29" i="22"/>
  <c r="AH46" i="22"/>
  <c r="AH46" i="21"/>
  <c r="AH41" i="22"/>
  <c r="AH41" i="21"/>
  <c r="AH29" i="21"/>
  <c r="AH22" i="22"/>
  <c r="V222" i="26"/>
  <c r="V99" i="26"/>
  <c r="V190" i="25"/>
  <c r="V40" i="22"/>
  <c r="AH40" i="22" s="1"/>
  <c r="V70" i="23"/>
  <c r="V99" i="22"/>
  <c r="V40" i="26"/>
  <c r="AH40" i="26" s="1"/>
  <c r="V40" i="23"/>
  <c r="AH40" i="23" s="1"/>
  <c r="V99" i="25"/>
  <c r="V40" i="25"/>
  <c r="AH40" i="25" s="1"/>
  <c r="V70" i="25"/>
  <c r="V99" i="24"/>
  <c r="V70" i="24"/>
  <c r="V40" i="24"/>
  <c r="V9" i="24" s="1"/>
  <c r="V70" i="26"/>
  <c r="V160" i="22"/>
  <c r="V190" i="23"/>
  <c r="V222" i="24"/>
  <c r="V190" i="22"/>
  <c r="V160" i="23"/>
  <c r="V222" i="25"/>
  <c r="V160" i="24"/>
  <c r="V160" i="25"/>
  <c r="V190" i="26"/>
  <c r="V222" i="22"/>
  <c r="V160" i="26"/>
  <c r="V190" i="24"/>
  <c r="V40" i="21"/>
  <c r="AI40" i="21" s="1"/>
  <c r="V222" i="21"/>
  <c r="V190" i="21"/>
  <c r="V160" i="21"/>
  <c r="V99" i="21"/>
  <c r="V70" i="21"/>
  <c r="V222" i="23"/>
  <c r="V99" i="23"/>
  <c r="AH160" i="26" l="1"/>
  <c r="AH160" i="24"/>
  <c r="AH160" i="25"/>
  <c r="AH160" i="23"/>
  <c r="AH160" i="22"/>
  <c r="AI9" i="21"/>
  <c r="AI8" i="21"/>
  <c r="AH40" i="24"/>
  <c r="AH160" i="21"/>
  <c r="V53" i="21"/>
  <c r="AH40" i="21"/>
  <c r="V262" i="26"/>
  <c r="V53" i="22"/>
  <c r="AH53" i="22" s="1"/>
  <c r="V134" i="23"/>
  <c r="V53" i="25"/>
  <c r="AH53" i="25" s="1"/>
  <c r="V53" i="24"/>
  <c r="AH53" i="24" s="1"/>
  <c r="V134" i="25"/>
  <c r="V53" i="23"/>
  <c r="AH53" i="23" s="1"/>
  <c r="V134" i="26"/>
  <c r="V53" i="26"/>
  <c r="AH53" i="26" s="1"/>
  <c r="V134" i="24"/>
  <c r="V134" i="22"/>
  <c r="V173" i="24"/>
  <c r="AH173" i="24" s="1"/>
  <c r="V173" i="23"/>
  <c r="AH173" i="23" s="1"/>
  <c r="V262" i="22"/>
  <c r="V173" i="26"/>
  <c r="AH173" i="26" s="1"/>
  <c r="V262" i="25"/>
  <c r="V262" i="23"/>
  <c r="V173" i="25"/>
  <c r="AH173" i="25" s="1"/>
  <c r="V173" i="22"/>
  <c r="AH173" i="22" s="1"/>
  <c r="V262" i="24"/>
  <c r="V134" i="21"/>
  <c r="V262" i="21"/>
  <c r="V173" i="21"/>
  <c r="V17" i="22"/>
  <c r="V17" i="25"/>
  <c r="V17" i="24"/>
  <c r="V17" i="26"/>
  <c r="V17" i="21"/>
  <c r="V17" i="23"/>
  <c r="V16" i="22"/>
  <c r="V16" i="25"/>
  <c r="V16" i="24"/>
  <c r="V16" i="26"/>
  <c r="V16" i="21"/>
  <c r="V16" i="23"/>
  <c r="V9" i="22"/>
  <c r="V9" i="25"/>
  <c r="V9" i="26"/>
  <c r="V9" i="21"/>
  <c r="V9" i="23"/>
  <c r="V8" i="22"/>
  <c r="V8" i="25"/>
  <c r="V8" i="24"/>
  <c r="V8" i="26"/>
  <c r="V8" i="21"/>
  <c r="V8" i="23"/>
  <c r="V4" i="25"/>
  <c r="V4" i="26"/>
  <c r="AG186" i="22"/>
  <c r="AG185" i="22"/>
  <c r="AG184" i="22"/>
  <c r="AG183" i="22"/>
  <c r="AG180" i="22"/>
  <c r="AG179" i="22"/>
  <c r="AG177" i="22"/>
  <c r="AG176" i="22"/>
  <c r="AG175" i="22"/>
  <c r="AG172" i="22"/>
  <c r="AG171" i="22"/>
  <c r="AG170" i="22"/>
  <c r="AG169" i="22"/>
  <c r="AG168" i="22"/>
  <c r="AG167" i="22"/>
  <c r="AG165" i="22"/>
  <c r="AG164" i="22"/>
  <c r="AG163" i="22"/>
  <c r="AG162" i="22"/>
  <c r="AG159" i="22"/>
  <c r="AG158" i="22"/>
  <c r="AG157" i="22"/>
  <c r="AG156" i="22"/>
  <c r="AG155" i="22"/>
  <c r="AG154" i="22"/>
  <c r="AG153" i="22"/>
  <c r="AG152" i="22"/>
  <c r="AG151" i="22"/>
  <c r="AG150" i="22"/>
  <c r="AG149" i="22"/>
  <c r="AG148" i="22"/>
  <c r="AG147" i="22"/>
  <c r="AG146" i="22"/>
  <c r="AG144" i="22"/>
  <c r="AG143" i="22"/>
  <c r="AG142" i="22"/>
  <c r="AG141" i="22"/>
  <c r="AG140" i="22"/>
  <c r="AG139" i="22"/>
  <c r="AG138" i="22"/>
  <c r="AG137" i="22"/>
  <c r="AG19" i="22"/>
  <c r="AG186" i="23"/>
  <c r="AG185" i="23"/>
  <c r="AG184" i="23"/>
  <c r="AG183" i="23"/>
  <c r="AG180" i="23"/>
  <c r="AG179" i="23"/>
  <c r="AG177" i="23"/>
  <c r="AG176" i="23"/>
  <c r="AG175" i="23"/>
  <c r="AG172" i="23"/>
  <c r="AG171" i="23"/>
  <c r="AG170" i="23"/>
  <c r="AG169" i="23"/>
  <c r="AG168" i="23"/>
  <c r="AG167" i="23"/>
  <c r="AG165" i="23"/>
  <c r="AG164" i="23"/>
  <c r="AG163" i="23"/>
  <c r="AG162" i="23"/>
  <c r="AG159" i="23"/>
  <c r="AG158" i="23"/>
  <c r="AG157" i="23"/>
  <c r="AG156" i="23"/>
  <c r="AG155" i="23"/>
  <c r="AG154" i="23"/>
  <c r="AG153" i="23"/>
  <c r="AG152" i="23"/>
  <c r="AG151" i="23"/>
  <c r="AG150" i="23"/>
  <c r="AG149" i="23"/>
  <c r="AG148" i="23"/>
  <c r="AG147" i="23"/>
  <c r="AG146" i="23"/>
  <c r="AG144" i="23"/>
  <c r="AG143" i="23"/>
  <c r="AG142" i="23"/>
  <c r="AG141" i="23"/>
  <c r="AG140" i="23"/>
  <c r="AG139" i="23"/>
  <c r="AG138" i="23"/>
  <c r="AG137" i="23"/>
  <c r="AG19" i="23"/>
  <c r="AG186" i="25"/>
  <c r="AG185" i="25"/>
  <c r="AG184" i="25"/>
  <c r="AG183" i="25"/>
  <c r="AG180" i="25"/>
  <c r="AG179" i="25"/>
  <c r="AG177" i="25"/>
  <c r="AG176" i="25"/>
  <c r="AG175" i="25"/>
  <c r="AG172" i="25"/>
  <c r="AG171" i="25"/>
  <c r="AG170" i="25"/>
  <c r="AG169" i="25"/>
  <c r="AG168" i="25"/>
  <c r="AG167" i="25"/>
  <c r="AG165" i="25"/>
  <c r="AG164" i="25"/>
  <c r="AG163" i="25"/>
  <c r="AG162" i="25"/>
  <c r="AG159" i="25"/>
  <c r="AG158" i="25"/>
  <c r="AG157" i="25"/>
  <c r="AG156" i="25"/>
  <c r="AG155" i="25"/>
  <c r="AG154" i="25"/>
  <c r="AG153" i="25"/>
  <c r="AG152" i="25"/>
  <c r="AG151" i="25"/>
  <c r="AG150" i="25"/>
  <c r="AG149" i="25"/>
  <c r="AG148" i="25"/>
  <c r="AG147" i="25"/>
  <c r="AG146" i="25"/>
  <c r="AG144" i="25"/>
  <c r="AG143" i="25"/>
  <c r="AG142" i="25"/>
  <c r="AG141" i="25"/>
  <c r="AG140" i="25"/>
  <c r="AG139" i="25"/>
  <c r="AG138" i="25"/>
  <c r="AG137" i="25"/>
  <c r="AG19" i="25"/>
  <c r="AG186" i="24"/>
  <c r="AG185" i="24"/>
  <c r="AG184" i="24"/>
  <c r="AG183" i="24"/>
  <c r="AG180" i="24"/>
  <c r="AG179" i="24"/>
  <c r="AG177" i="24"/>
  <c r="AG176" i="24"/>
  <c r="AG175" i="24"/>
  <c r="AG172" i="24"/>
  <c r="AG171" i="24"/>
  <c r="AG170" i="24"/>
  <c r="AG169" i="24"/>
  <c r="AG168" i="24"/>
  <c r="AG167" i="24"/>
  <c r="AG165" i="24"/>
  <c r="AG164" i="24"/>
  <c r="AG163" i="24"/>
  <c r="AG162" i="24"/>
  <c r="AG159" i="24"/>
  <c r="AG158" i="24"/>
  <c r="AG157" i="24"/>
  <c r="AG156" i="24"/>
  <c r="AG155" i="24"/>
  <c r="AG154" i="24"/>
  <c r="AG153" i="24"/>
  <c r="AG152" i="24"/>
  <c r="AG151" i="24"/>
  <c r="AG150" i="24"/>
  <c r="AG149" i="24"/>
  <c r="AG148" i="24"/>
  <c r="AG147" i="24"/>
  <c r="AG146" i="24"/>
  <c r="AG144" i="24"/>
  <c r="AG143" i="24"/>
  <c r="AG142" i="24"/>
  <c r="AG141" i="24"/>
  <c r="AG140" i="24"/>
  <c r="AG139" i="24"/>
  <c r="AG138" i="24"/>
  <c r="AG137" i="24"/>
  <c r="AG19" i="24"/>
  <c r="AG186" i="26"/>
  <c r="AG185" i="26"/>
  <c r="AG184" i="26"/>
  <c r="AG183" i="26"/>
  <c r="AG180" i="26"/>
  <c r="AG179" i="26"/>
  <c r="AG177" i="26"/>
  <c r="AG176" i="26"/>
  <c r="AG175" i="26"/>
  <c r="AG172" i="26"/>
  <c r="AG171" i="26"/>
  <c r="AG170" i="26"/>
  <c r="AG169" i="26"/>
  <c r="AG168" i="26"/>
  <c r="AG167" i="26"/>
  <c r="AG165" i="26"/>
  <c r="AG164" i="26"/>
  <c r="AG163" i="26"/>
  <c r="AG162" i="26"/>
  <c r="AG159" i="26"/>
  <c r="AG158" i="26"/>
  <c r="AG157" i="26"/>
  <c r="AG156" i="26"/>
  <c r="AG155" i="26"/>
  <c r="AG154" i="26"/>
  <c r="AG153" i="26"/>
  <c r="AG152" i="26"/>
  <c r="AG151" i="26"/>
  <c r="AG150" i="26"/>
  <c r="AG149" i="26"/>
  <c r="AG148" i="26"/>
  <c r="AG147" i="26"/>
  <c r="AG146" i="26"/>
  <c r="AG144" i="26"/>
  <c r="AG143" i="26"/>
  <c r="AG142" i="26"/>
  <c r="AG141" i="26"/>
  <c r="AG140" i="26"/>
  <c r="AG139" i="26"/>
  <c r="AG138" i="26"/>
  <c r="AG137" i="26"/>
  <c r="AG19" i="26"/>
  <c r="AG186" i="21"/>
  <c r="AG185" i="21"/>
  <c r="AG184" i="21"/>
  <c r="AG183" i="21"/>
  <c r="AG180" i="21"/>
  <c r="AG179" i="21"/>
  <c r="AG177" i="21"/>
  <c r="AG176" i="21"/>
  <c r="AG175" i="21"/>
  <c r="AG172" i="21"/>
  <c r="AG171" i="21"/>
  <c r="AG170" i="21"/>
  <c r="AG169" i="21"/>
  <c r="AG168" i="21"/>
  <c r="AG167" i="21"/>
  <c r="AG165" i="21"/>
  <c r="AG164" i="21"/>
  <c r="AG163" i="21"/>
  <c r="AG162" i="21"/>
  <c r="AG159" i="21"/>
  <c r="AG158" i="21"/>
  <c r="AG157" i="21"/>
  <c r="AG156" i="21"/>
  <c r="AG155" i="21"/>
  <c r="AG154" i="21"/>
  <c r="AG153" i="21"/>
  <c r="AG152" i="21"/>
  <c r="AG151" i="21"/>
  <c r="AG150" i="21"/>
  <c r="AG149" i="21"/>
  <c r="AG148" i="21"/>
  <c r="AG147" i="21"/>
  <c r="AG146" i="21"/>
  <c r="AG144" i="21"/>
  <c r="AG143" i="21"/>
  <c r="AG142" i="21"/>
  <c r="AG141" i="21"/>
  <c r="AG140" i="21"/>
  <c r="AG139" i="21"/>
  <c r="AG138" i="21"/>
  <c r="AG137" i="21"/>
  <c r="AG134" i="28"/>
  <c r="V61" i="21" l="1"/>
  <c r="AI61" i="21" s="1"/>
  <c r="AI53" i="21"/>
  <c r="AI10" i="21"/>
  <c r="AI12" i="21"/>
  <c r="AH53" i="21"/>
  <c r="AH173" i="21"/>
  <c r="AH9" i="21"/>
  <c r="AH8" i="21"/>
  <c r="AG19" i="28"/>
  <c r="AH9" i="26"/>
  <c r="AH8" i="26"/>
  <c r="V61" i="26"/>
  <c r="AH61" i="26" s="1"/>
  <c r="AH9" i="22"/>
  <c r="AH8" i="22"/>
  <c r="V61" i="22"/>
  <c r="AH61" i="22" s="1"/>
  <c r="V12" i="25"/>
  <c r="AH8" i="23"/>
  <c r="AH9" i="23"/>
  <c r="V10" i="22"/>
  <c r="V61" i="23"/>
  <c r="AH61" i="23" s="1"/>
  <c r="AH9" i="24"/>
  <c r="AH8" i="24"/>
  <c r="V61" i="24"/>
  <c r="AH9" i="25"/>
  <c r="AH8" i="25"/>
  <c r="V61" i="25"/>
  <c r="AH61" i="25" s="1"/>
  <c r="V10" i="23"/>
  <c r="V181" i="26"/>
  <c r="AH181" i="26" s="1"/>
  <c r="V181" i="22"/>
  <c r="AH181" i="22" s="1"/>
  <c r="V181" i="25"/>
  <c r="AH181" i="25" s="1"/>
  <c r="V181" i="23"/>
  <c r="AH181" i="23" s="1"/>
  <c r="V181" i="24"/>
  <c r="AH181" i="24" s="1"/>
  <c r="V181" i="21"/>
  <c r="V12" i="22"/>
  <c r="V10" i="21"/>
  <c r="V10" i="26"/>
  <c r="V10" i="24"/>
  <c r="V10" i="25"/>
  <c r="V12" i="23"/>
  <c r="V12" i="21"/>
  <c r="V12" i="26"/>
  <c r="V12" i="24"/>
  <c r="AG267" i="28"/>
  <c r="AG266" i="28"/>
  <c r="AG265" i="28"/>
  <c r="AG264" i="28"/>
  <c r="AG263" i="28"/>
  <c r="AG262" i="28"/>
  <c r="AG261" i="28"/>
  <c r="AG259" i="28"/>
  <c r="AG258" i="28"/>
  <c r="AG257" i="28"/>
  <c r="AG256" i="28"/>
  <c r="AG255" i="28"/>
  <c r="AG254" i="28"/>
  <c r="AG253" i="28"/>
  <c r="AG252" i="28"/>
  <c r="AG251" i="28"/>
  <c r="AG250" i="28"/>
  <c r="AG249" i="28"/>
  <c r="AG248" i="28"/>
  <c r="AG247" i="28"/>
  <c r="AG246" i="28"/>
  <c r="AG245" i="28"/>
  <c r="AG244" i="28"/>
  <c r="AG242" i="28"/>
  <c r="AG241" i="28"/>
  <c r="AG240" i="28"/>
  <c r="AG239" i="28"/>
  <c r="AG238" i="28"/>
  <c r="AG237" i="28"/>
  <c r="AG236" i="28"/>
  <c r="AG235" i="28"/>
  <c r="AG234" i="28"/>
  <c r="AG233" i="28"/>
  <c r="AG232" i="28"/>
  <c r="AG231" i="28"/>
  <c r="AG230" i="28"/>
  <c r="AG229" i="28"/>
  <c r="AG228" i="28"/>
  <c r="AG225" i="28"/>
  <c r="AG224" i="28"/>
  <c r="AG223" i="28"/>
  <c r="AG222" i="28"/>
  <c r="AG221" i="28"/>
  <c r="AG220" i="28"/>
  <c r="AG219" i="28"/>
  <c r="AG218" i="28"/>
  <c r="AG217" i="28"/>
  <c r="AG216" i="28"/>
  <c r="AG215" i="28"/>
  <c r="AG214" i="28"/>
  <c r="AG213" i="28"/>
  <c r="AG212" i="28"/>
  <c r="AG211" i="28"/>
  <c r="AG209" i="28"/>
  <c r="AG208" i="28"/>
  <c r="AG207" i="28"/>
  <c r="AG206" i="28"/>
  <c r="AG205" i="28"/>
  <c r="AG204" i="28"/>
  <c r="AG203" i="28"/>
  <c r="AG202" i="28"/>
  <c r="AG201" i="28"/>
  <c r="AG200" i="28"/>
  <c r="AG199" i="28"/>
  <c r="AG198" i="28"/>
  <c r="AG197" i="28"/>
  <c r="AG196" i="28"/>
  <c r="AG135" i="28"/>
  <c r="AG133" i="28"/>
  <c r="AG132" i="28"/>
  <c r="AG131" i="28"/>
  <c r="AG130" i="28"/>
  <c r="AG129" i="28"/>
  <c r="AG127" i="28"/>
  <c r="AG126" i="28"/>
  <c r="AG125" i="28"/>
  <c r="AG124" i="28"/>
  <c r="AG123" i="28"/>
  <c r="AG122" i="28"/>
  <c r="AG121" i="28"/>
  <c r="AG120" i="28"/>
  <c r="AG119" i="28"/>
  <c r="AG118" i="28"/>
  <c r="AG117" i="28"/>
  <c r="AG116" i="28"/>
  <c r="AG115" i="28"/>
  <c r="AG113" i="28"/>
  <c r="AG112" i="28"/>
  <c r="AG111" i="28"/>
  <c r="AG110" i="28"/>
  <c r="AG109" i="28"/>
  <c r="AG108" i="28"/>
  <c r="AG107" i="28"/>
  <c r="AG106" i="28"/>
  <c r="AG105" i="28"/>
  <c r="AG104" i="28"/>
  <c r="AG103" i="28"/>
  <c r="AG102" i="28"/>
  <c r="AG99" i="28"/>
  <c r="AG98" i="28"/>
  <c r="AG97" i="28"/>
  <c r="AG96" i="28"/>
  <c r="AG95" i="28"/>
  <c r="AG94" i="28"/>
  <c r="AG93" i="28"/>
  <c r="AG92" i="28"/>
  <c r="AG91" i="28"/>
  <c r="AG90" i="28"/>
  <c r="AG89" i="28"/>
  <c r="AG88" i="28"/>
  <c r="AG87" i="28"/>
  <c r="AG86" i="28"/>
  <c r="AG84" i="28"/>
  <c r="AG83" i="28"/>
  <c r="AG82" i="28"/>
  <c r="AG81" i="28"/>
  <c r="AG80" i="28"/>
  <c r="AG79" i="28"/>
  <c r="AG78" i="28"/>
  <c r="AG77" i="28"/>
  <c r="AG76" i="28"/>
  <c r="AG75" i="28"/>
  <c r="AG74" i="28"/>
  <c r="AG73" i="28"/>
  <c r="AG174" i="28"/>
  <c r="AG159" i="28"/>
  <c r="AG146" i="28"/>
  <c r="U19" i="21"/>
  <c r="AI13" i="21" l="1"/>
  <c r="V13" i="22"/>
  <c r="V67" i="21"/>
  <c r="AI67" i="21" s="1"/>
  <c r="V13" i="26"/>
  <c r="V13" i="24"/>
  <c r="V13" i="23"/>
  <c r="V13" i="25"/>
  <c r="AH61" i="21"/>
  <c r="AH61" i="24"/>
  <c r="V13" i="21"/>
  <c r="AH181" i="21"/>
  <c r="AH12" i="21"/>
  <c r="AH10" i="21"/>
  <c r="U186" i="28"/>
  <c r="AG140" i="28"/>
  <c r="AG153" i="28"/>
  <c r="AG167" i="28"/>
  <c r="AG183" i="28"/>
  <c r="U22" i="28"/>
  <c r="AG144" i="28"/>
  <c r="AG157" i="28"/>
  <c r="AG172" i="28"/>
  <c r="AG189" i="28"/>
  <c r="AG145" i="28"/>
  <c r="AG152" i="28"/>
  <c r="AG158" i="28"/>
  <c r="AG166" i="28"/>
  <c r="AG173" i="28"/>
  <c r="AG181" i="28"/>
  <c r="AG190" i="28"/>
  <c r="AG147" i="28"/>
  <c r="AG160" i="28"/>
  <c r="U170" i="28"/>
  <c r="AG149" i="28"/>
  <c r="AG161" i="28"/>
  <c r="AG175" i="28"/>
  <c r="AG176" i="28"/>
  <c r="AG150" i="28"/>
  <c r="AG162" i="28"/>
  <c r="AG179" i="28"/>
  <c r="AG188" i="28"/>
  <c r="AG151" i="28"/>
  <c r="AG163" i="28"/>
  <c r="AG180" i="28"/>
  <c r="V67" i="22"/>
  <c r="AH67" i="22" s="1"/>
  <c r="V67" i="25"/>
  <c r="AH67" i="25" s="1"/>
  <c r="AH10" i="22"/>
  <c r="AH10" i="25"/>
  <c r="AH10" i="23"/>
  <c r="AH12" i="23"/>
  <c r="AH12" i="22"/>
  <c r="AH12" i="25"/>
  <c r="V67" i="26"/>
  <c r="AH67" i="26" s="1"/>
  <c r="V67" i="24"/>
  <c r="AH10" i="26"/>
  <c r="AH10" i="24"/>
  <c r="AH12" i="24"/>
  <c r="V67" i="23"/>
  <c r="AH67" i="23" s="1"/>
  <c r="AH12" i="26"/>
  <c r="V187" i="23"/>
  <c r="V187" i="25"/>
  <c r="V187" i="22"/>
  <c r="V187" i="26"/>
  <c r="V187" i="24"/>
  <c r="V187" i="21"/>
  <c r="AG34" i="28"/>
  <c r="AG187" i="28"/>
  <c r="AG43" i="28"/>
  <c r="AG168" i="28"/>
  <c r="AG142" i="28"/>
  <c r="AG17" i="28"/>
  <c r="AG16" i="28"/>
  <c r="AG40" i="28"/>
  <c r="AG154" i="28"/>
  <c r="AG44" i="28"/>
  <c r="AG61" i="28"/>
  <c r="AG143" i="28"/>
  <c r="AG156" i="28"/>
  <c r="AG171" i="28"/>
  <c r="AG28" i="28"/>
  <c r="AG184" i="28"/>
  <c r="AG24" i="28"/>
  <c r="AG52" i="28"/>
  <c r="AG50" i="28"/>
  <c r="AG51" i="28"/>
  <c r="AG155" i="28"/>
  <c r="AG25" i="28"/>
  <c r="AG46" i="28"/>
  <c r="AG64" i="28"/>
  <c r="AG27" i="28"/>
  <c r="AG141" i="28"/>
  <c r="AG30" i="28"/>
  <c r="AG60" i="28"/>
  <c r="AG37" i="28"/>
  <c r="AG38" i="28"/>
  <c r="AG53" i="28"/>
  <c r="AG57" i="28"/>
  <c r="AG67" i="28"/>
  <c r="AG36" i="28"/>
  <c r="AG169" i="28"/>
  <c r="AG33" i="28"/>
  <c r="AG56" i="28"/>
  <c r="U178" i="28"/>
  <c r="AG49" i="28"/>
  <c r="AG66" i="28"/>
  <c r="AG35" i="28"/>
  <c r="AG58" i="28"/>
  <c r="AG23" i="28"/>
  <c r="AG31" i="28"/>
  <c r="AG45" i="28"/>
  <c r="AG32" i="28"/>
  <c r="AG26" i="28"/>
  <c r="AG39" i="28"/>
  <c r="AG48" i="28"/>
  <c r="AG65" i="28"/>
  <c r="U227" i="28"/>
  <c r="AG227" i="28" s="1"/>
  <c r="U148" i="28"/>
  <c r="U195" i="28"/>
  <c r="AG195" i="28" s="1"/>
  <c r="U243" i="28"/>
  <c r="AG243" i="28" s="1"/>
  <c r="U29" i="28"/>
  <c r="U17" i="28"/>
  <c r="U55" i="28"/>
  <c r="U47" i="28"/>
  <c r="U182" i="28"/>
  <c r="AG19" i="21"/>
  <c r="U16" i="28"/>
  <c r="U165" i="28"/>
  <c r="U59" i="28"/>
  <c r="U63" i="28"/>
  <c r="U85" i="28"/>
  <c r="AG85" i="28" s="1"/>
  <c r="U260" i="28"/>
  <c r="U42" i="28"/>
  <c r="U210" i="28"/>
  <c r="AG210" i="28" s="1"/>
  <c r="U114" i="28"/>
  <c r="AG114" i="28" s="1"/>
  <c r="U72" i="28"/>
  <c r="AG72" i="28" s="1"/>
  <c r="U128" i="28"/>
  <c r="U101" i="28"/>
  <c r="AG101" i="28" s="1"/>
  <c r="AI14" i="21" l="1"/>
  <c r="AH187" i="26"/>
  <c r="AH187" i="24"/>
  <c r="AH187" i="25"/>
  <c r="AH187" i="23"/>
  <c r="AH187" i="22"/>
  <c r="V14" i="21"/>
  <c r="AH67" i="21"/>
  <c r="AH14" i="21" s="1"/>
  <c r="AH67" i="24"/>
  <c r="AH187" i="21"/>
  <c r="AH13" i="21"/>
  <c r="AG128" i="28"/>
  <c r="U41" i="28"/>
  <c r="U9" i="28" s="1"/>
  <c r="AH13" i="26"/>
  <c r="V14" i="26"/>
  <c r="AH13" i="25"/>
  <c r="V14" i="23"/>
  <c r="AH13" i="22"/>
  <c r="V14" i="22"/>
  <c r="V14" i="24"/>
  <c r="V14" i="25"/>
  <c r="AH13" i="24"/>
  <c r="AH13" i="23"/>
  <c r="U226" i="28"/>
  <c r="AG226" i="28" s="1"/>
  <c r="AG260" i="28"/>
  <c r="U194" i="28"/>
  <c r="AG194" i="28" s="1"/>
  <c r="U164" i="28"/>
  <c r="U177" i="28" s="1"/>
  <c r="U185" i="28" s="1"/>
  <c r="U191" i="28" s="1"/>
  <c r="U100" i="28"/>
  <c r="AG100" i="28" s="1"/>
  <c r="U71" i="28"/>
  <c r="AG71" i="28" s="1"/>
  <c r="U12" i="28" l="1"/>
  <c r="U54" i="28"/>
  <c r="U62" i="28" s="1"/>
  <c r="U68" i="28" s="1"/>
  <c r="U14" i="28" s="1"/>
  <c r="U8" i="28"/>
  <c r="AG268" i="28"/>
  <c r="U268" i="28"/>
  <c r="AH14" i="24"/>
  <c r="AH14" i="22"/>
  <c r="AH14" i="23"/>
  <c r="AH14" i="25"/>
  <c r="AH14" i="26"/>
  <c r="U137" i="28"/>
  <c r="U223" i="22"/>
  <c r="AG223" i="22" s="1"/>
  <c r="U178" i="22"/>
  <c r="U174" i="22"/>
  <c r="U58" i="22"/>
  <c r="U22" i="22"/>
  <c r="U178" i="23"/>
  <c r="U58" i="23"/>
  <c r="U46" i="23"/>
  <c r="U41" i="23"/>
  <c r="U22" i="23"/>
  <c r="U178" i="25"/>
  <c r="U166" i="25"/>
  <c r="U161" i="25"/>
  <c r="U145" i="25"/>
  <c r="U58" i="25"/>
  <c r="U54" i="25"/>
  <c r="U4" i="25"/>
  <c r="U178" i="24"/>
  <c r="U58" i="24"/>
  <c r="U41" i="24"/>
  <c r="U178" i="26"/>
  <c r="U174" i="26"/>
  <c r="U126" i="26"/>
  <c r="AG126" i="26" s="1"/>
  <c r="U113" i="26"/>
  <c r="AG113" i="26" s="1"/>
  <c r="U58" i="26"/>
  <c r="U46" i="26"/>
  <c r="U4" i="26"/>
  <c r="U178" i="21"/>
  <c r="U58" i="21"/>
  <c r="U10" i="28" l="1"/>
  <c r="U13" i="28"/>
  <c r="U100" i="22"/>
  <c r="AG100" i="22" s="1"/>
  <c r="U100" i="25"/>
  <c r="AG100" i="25" s="1"/>
  <c r="U84" i="22"/>
  <c r="AG84" i="22" s="1"/>
  <c r="U62" i="26"/>
  <c r="U62" i="24"/>
  <c r="U84" i="25"/>
  <c r="AG84" i="25" s="1"/>
  <c r="U54" i="22"/>
  <c r="U16" i="22"/>
  <c r="U29" i="25"/>
  <c r="U41" i="21"/>
  <c r="U41" i="26"/>
  <c r="U113" i="24"/>
  <c r="AG113" i="24" s="1"/>
  <c r="U62" i="21"/>
  <c r="U62" i="23"/>
  <c r="U84" i="23"/>
  <c r="AG84" i="23" s="1"/>
  <c r="U46" i="24"/>
  <c r="U71" i="24"/>
  <c r="AG71" i="24" s="1"/>
  <c r="U84" i="24"/>
  <c r="AG84" i="24" s="1"/>
  <c r="U54" i="23"/>
  <c r="U17" i="21"/>
  <c r="U84" i="26"/>
  <c r="AG84" i="26" s="1"/>
  <c r="U166" i="26"/>
  <c r="U22" i="24"/>
  <c r="U126" i="24"/>
  <c r="AG126" i="24" s="1"/>
  <c r="U29" i="22"/>
  <c r="U40" i="22" s="1"/>
  <c r="U126" i="22"/>
  <c r="AG126" i="22" s="1"/>
  <c r="U71" i="21"/>
  <c r="AG71" i="21" s="1"/>
  <c r="U62" i="25"/>
  <c r="U29" i="21"/>
  <c r="U223" i="21"/>
  <c r="AG223" i="21" s="1"/>
  <c r="U254" i="21"/>
  <c r="AG254" i="21" s="1"/>
  <c r="U22" i="26"/>
  <c r="U71" i="26"/>
  <c r="AG71" i="26" s="1"/>
  <c r="U113" i="25"/>
  <c r="AG113" i="25" s="1"/>
  <c r="U126" i="25"/>
  <c r="AG126" i="25" s="1"/>
  <c r="U223" i="25"/>
  <c r="AG223" i="25" s="1"/>
  <c r="U126" i="23"/>
  <c r="AG126" i="23" s="1"/>
  <c r="U174" i="23"/>
  <c r="U46" i="22"/>
  <c r="U113" i="22"/>
  <c r="U161" i="23"/>
  <c r="U191" i="22"/>
  <c r="AG191" i="22" s="1"/>
  <c r="U145" i="23"/>
  <c r="U22" i="21"/>
  <c r="U126" i="21"/>
  <c r="AG126" i="21" s="1"/>
  <c r="U16" i="25"/>
  <c r="U46" i="25"/>
  <c r="U41" i="22"/>
  <c r="U84" i="21"/>
  <c r="AG84" i="21" s="1"/>
  <c r="U22" i="25"/>
  <c r="U113" i="21"/>
  <c r="AG113" i="21" s="1"/>
  <c r="U54" i="26"/>
  <c r="U182" i="26"/>
  <c r="U54" i="24"/>
  <c r="U100" i="24"/>
  <c r="AG100" i="24" s="1"/>
  <c r="U41" i="25"/>
  <c r="U100" i="23"/>
  <c r="AG100" i="23" s="1"/>
  <c r="U62" i="22"/>
  <c r="U71" i="22"/>
  <c r="U17" i="22"/>
  <c r="U46" i="21"/>
  <c r="U100" i="26"/>
  <c r="U206" i="26"/>
  <c r="AG206" i="26" s="1"/>
  <c r="U71" i="23"/>
  <c r="AG71" i="23" s="1"/>
  <c r="U29" i="24"/>
  <c r="U54" i="21"/>
  <c r="U100" i="21"/>
  <c r="AG100" i="21" s="1"/>
  <c r="U29" i="26"/>
  <c r="U17" i="24"/>
  <c r="U71" i="25"/>
  <c r="U17" i="25"/>
  <c r="U191" i="25"/>
  <c r="AG191" i="25" s="1"/>
  <c r="U29" i="23"/>
  <c r="U40" i="23" s="1"/>
  <c r="U17" i="23"/>
  <c r="U223" i="26"/>
  <c r="AG223" i="26" s="1"/>
  <c r="U206" i="24"/>
  <c r="AG206" i="24" s="1"/>
  <c r="U136" i="25"/>
  <c r="U160" i="25" s="1"/>
  <c r="U173" i="25" s="1"/>
  <c r="U174" i="25"/>
  <c r="U206" i="25"/>
  <c r="AG206" i="25" s="1"/>
  <c r="U238" i="23"/>
  <c r="AG238" i="23" s="1"/>
  <c r="U182" i="22"/>
  <c r="U254" i="22"/>
  <c r="AG254" i="22" s="1"/>
  <c r="U166" i="21"/>
  <c r="U161" i="24"/>
  <c r="U182" i="24"/>
  <c r="U191" i="24"/>
  <c r="AG191" i="24" s="1"/>
  <c r="U223" i="23"/>
  <c r="AG223" i="23" s="1"/>
  <c r="U161" i="22"/>
  <c r="U238" i="22"/>
  <c r="AG238" i="22" s="1"/>
  <c r="U136" i="24"/>
  <c r="U206" i="23"/>
  <c r="AG206" i="23" s="1"/>
  <c r="U182" i="21"/>
  <c r="U161" i="26"/>
  <c r="U254" i="24"/>
  <c r="AG254" i="24" s="1"/>
  <c r="U166" i="23"/>
  <c r="U191" i="23"/>
  <c r="AG191" i="23" s="1"/>
  <c r="U136" i="26"/>
  <c r="U206" i="22"/>
  <c r="AG206" i="22" s="1"/>
  <c r="U161" i="21"/>
  <c r="U191" i="21"/>
  <c r="AG191" i="21" s="1"/>
  <c r="U174" i="24"/>
  <c r="U238" i="24"/>
  <c r="AG238" i="24" s="1"/>
  <c r="U182" i="25"/>
  <c r="U254" i="25"/>
  <c r="U166" i="22"/>
  <c r="U145" i="22"/>
  <c r="U206" i="21"/>
  <c r="AG206" i="21" s="1"/>
  <c r="U145" i="26"/>
  <c r="U254" i="26"/>
  <c r="AG254" i="26" s="1"/>
  <c r="U223" i="24"/>
  <c r="AG223" i="24" s="1"/>
  <c r="U238" i="25"/>
  <c r="AG238" i="25" s="1"/>
  <c r="U136" i="23"/>
  <c r="U238" i="21"/>
  <c r="AG238" i="21" s="1"/>
  <c r="U191" i="26"/>
  <c r="AG191" i="26" s="1"/>
  <c r="U145" i="24"/>
  <c r="U136" i="21"/>
  <c r="U145" i="21"/>
  <c r="U174" i="21"/>
  <c r="U238" i="26"/>
  <c r="AG238" i="26" s="1"/>
  <c r="U166" i="24"/>
  <c r="U182" i="23"/>
  <c r="U254" i="23"/>
  <c r="AG254" i="23" s="1"/>
  <c r="U136" i="22"/>
  <c r="U16" i="26"/>
  <c r="U113" i="23"/>
  <c r="AG113" i="23" s="1"/>
  <c r="U17" i="26"/>
  <c r="U16" i="21"/>
  <c r="U16" i="24"/>
  <c r="U16" i="23"/>
  <c r="U9" i="22" l="1"/>
  <c r="U70" i="22"/>
  <c r="AG70" i="22" s="1"/>
  <c r="AG71" i="22"/>
  <c r="U70" i="25"/>
  <c r="AG70" i="25" s="1"/>
  <c r="AG71" i="25"/>
  <c r="U70" i="24"/>
  <c r="AG70" i="24" s="1"/>
  <c r="U99" i="22"/>
  <c r="AG113" i="22"/>
  <c r="U99" i="26"/>
  <c r="AG99" i="26" s="1"/>
  <c r="AG100" i="26"/>
  <c r="U222" i="25"/>
  <c r="AG222" i="25" s="1"/>
  <c r="AG254" i="25"/>
  <c r="U181" i="25"/>
  <c r="U187" i="25" s="1"/>
  <c r="U160" i="22"/>
  <c r="U173" i="22" s="1"/>
  <c r="U181" i="22" s="1"/>
  <c r="U187" i="22" s="1"/>
  <c r="U222" i="21"/>
  <c r="AG222" i="21" s="1"/>
  <c r="U190" i="21"/>
  <c r="U190" i="26"/>
  <c r="AG190" i="26" s="1"/>
  <c r="U160" i="24"/>
  <c r="U173" i="24" s="1"/>
  <c r="U181" i="24" s="1"/>
  <c r="U187" i="24" s="1"/>
  <c r="U190" i="22"/>
  <c r="AG190" i="22" s="1"/>
  <c r="U160" i="26"/>
  <c r="U173" i="26" s="1"/>
  <c r="U181" i="26" s="1"/>
  <c r="U187" i="26" s="1"/>
  <c r="U99" i="25"/>
  <c r="U99" i="21"/>
  <c r="AG99" i="21" s="1"/>
  <c r="U70" i="21"/>
  <c r="AG70" i="21" s="1"/>
  <c r="U99" i="23"/>
  <c r="AG99" i="23" s="1"/>
  <c r="U70" i="26"/>
  <c r="U70" i="23"/>
  <c r="U99" i="24"/>
  <c r="U40" i="21"/>
  <c r="U40" i="25"/>
  <c r="U40" i="24"/>
  <c r="U8" i="24" s="1"/>
  <c r="U40" i="26"/>
  <c r="U53" i="26" s="1"/>
  <c r="U222" i="26"/>
  <c r="AG222" i="26" s="1"/>
  <c r="U190" i="25"/>
  <c r="U160" i="23"/>
  <c r="U173" i="23" s="1"/>
  <c r="U181" i="23" s="1"/>
  <c r="U187" i="23" s="1"/>
  <c r="U190" i="24"/>
  <c r="U190" i="23"/>
  <c r="AG190" i="23" s="1"/>
  <c r="U222" i="22"/>
  <c r="AG222" i="22" s="1"/>
  <c r="U160" i="21"/>
  <c r="U173" i="21" s="1"/>
  <c r="U181" i="21" s="1"/>
  <c r="U187" i="21" s="1"/>
  <c r="U222" i="24"/>
  <c r="AG222" i="24" s="1"/>
  <c r="U222" i="23"/>
  <c r="AG222" i="23" s="1"/>
  <c r="U8" i="22"/>
  <c r="U53" i="22"/>
  <c r="U53" i="23"/>
  <c r="U8" i="23"/>
  <c r="U9" i="23"/>
  <c r="U134" i="26" l="1"/>
  <c r="AG70" i="26"/>
  <c r="U134" i="25"/>
  <c r="AG99" i="25"/>
  <c r="U134" i="22"/>
  <c r="AG99" i="22"/>
  <c r="U134" i="24"/>
  <c r="AG99" i="24"/>
  <c r="U134" i="23"/>
  <c r="AG70" i="23"/>
  <c r="U262" i="24"/>
  <c r="AG190" i="24"/>
  <c r="U262" i="25"/>
  <c r="AG190" i="25"/>
  <c r="U262" i="21"/>
  <c r="AG190" i="21"/>
  <c r="U262" i="22"/>
  <c r="U53" i="24"/>
  <c r="U61" i="24" s="1"/>
  <c r="U134" i="21"/>
  <c r="U262" i="26"/>
  <c r="U262" i="23"/>
  <c r="U9" i="24"/>
  <c r="U9" i="26"/>
  <c r="U53" i="25"/>
  <c r="U9" i="25"/>
  <c r="U8" i="25"/>
  <c r="U61" i="26"/>
  <c r="U61" i="23"/>
  <c r="U8" i="26"/>
  <c r="U9" i="21"/>
  <c r="U8" i="21"/>
  <c r="U53" i="21"/>
  <c r="U61" i="22"/>
  <c r="U10" i="23"/>
  <c r="U12" i="23"/>
  <c r="U12" i="22"/>
  <c r="U10" i="22"/>
  <c r="U13" i="22" l="1"/>
  <c r="U13" i="23"/>
  <c r="U12" i="24"/>
  <c r="U10" i="24"/>
  <c r="U10" i="21"/>
  <c r="U12" i="21"/>
  <c r="U12" i="25"/>
  <c r="U10" i="25"/>
  <c r="U61" i="21"/>
  <c r="U67" i="26"/>
  <c r="U67" i="22"/>
  <c r="U67" i="23"/>
  <c r="U61" i="25"/>
  <c r="U67" i="24"/>
  <c r="U12" i="26"/>
  <c r="U10" i="26"/>
  <c r="AG25" i="26"/>
  <c r="AG25" i="24"/>
  <c r="AG25" i="25"/>
  <c r="AG25" i="21"/>
  <c r="T260" i="28"/>
  <c r="T243" i="28"/>
  <c r="T210" i="28"/>
  <c r="T195" i="28"/>
  <c r="T186" i="28"/>
  <c r="T170" i="28"/>
  <c r="T165" i="28"/>
  <c r="T128" i="28"/>
  <c r="T114" i="28"/>
  <c r="T101" i="28"/>
  <c r="T72" i="28"/>
  <c r="T63" i="28"/>
  <c r="T55" i="28"/>
  <c r="T47" i="28"/>
  <c r="T42" i="28"/>
  <c r="T29" i="28"/>
  <c r="T227" i="28"/>
  <c r="T182" i="28"/>
  <c r="T178" i="28"/>
  <c r="T148" i="28"/>
  <c r="T85" i="28"/>
  <c r="T59" i="28"/>
  <c r="T22" i="28"/>
  <c r="U13" i="24" l="1"/>
  <c r="U13" i="21"/>
  <c r="U13" i="25"/>
  <c r="AG34" i="21"/>
  <c r="AG38" i="26"/>
  <c r="AG60" i="26"/>
  <c r="AG26" i="21"/>
  <c r="AG56" i="21"/>
  <c r="AG39" i="22"/>
  <c r="AG26" i="23"/>
  <c r="AG45" i="23"/>
  <c r="AG31" i="25"/>
  <c r="AG50" i="25"/>
  <c r="AG56" i="24"/>
  <c r="AG50" i="26"/>
  <c r="AG27" i="21"/>
  <c r="AG47" i="21"/>
  <c r="AG23" i="22"/>
  <c r="AG32" i="22"/>
  <c r="AG42" i="22"/>
  <c r="AG51" i="22"/>
  <c r="AG64" i="22"/>
  <c r="AG27" i="23"/>
  <c r="AG36" i="23"/>
  <c r="AG47" i="23"/>
  <c r="AG57" i="23"/>
  <c r="AG23" i="25"/>
  <c r="AG32" i="25"/>
  <c r="AG42" i="25"/>
  <c r="AG51" i="25"/>
  <c r="AG64" i="25"/>
  <c r="AG27" i="24"/>
  <c r="AG36" i="24"/>
  <c r="AG47" i="24"/>
  <c r="AG57" i="24"/>
  <c r="AG23" i="26"/>
  <c r="AG32" i="26"/>
  <c r="AG42" i="26"/>
  <c r="AG51" i="26"/>
  <c r="AG64" i="26"/>
  <c r="AG44" i="21"/>
  <c r="AG38" i="22"/>
  <c r="AG49" i="22"/>
  <c r="AG34" i="23"/>
  <c r="AG44" i="23"/>
  <c r="AG55" i="23"/>
  <c r="AG66" i="23"/>
  <c r="AG38" i="25"/>
  <c r="AG49" i="25"/>
  <c r="AG34" i="24"/>
  <c r="AG66" i="24"/>
  <c r="AG30" i="26"/>
  <c r="AG45" i="21"/>
  <c r="AG31" i="26"/>
  <c r="AG36" i="21"/>
  <c r="AG57" i="21"/>
  <c r="AG28" i="21"/>
  <c r="AG37" i="21"/>
  <c r="AG48" i="21"/>
  <c r="AG59" i="21"/>
  <c r="AG24" i="22"/>
  <c r="AG33" i="22"/>
  <c r="AG43" i="22"/>
  <c r="AG52" i="22"/>
  <c r="AG65" i="22"/>
  <c r="AG28" i="23"/>
  <c r="AG37" i="23"/>
  <c r="AG48" i="23"/>
  <c r="AG59" i="23"/>
  <c r="AG24" i="25"/>
  <c r="AG33" i="25"/>
  <c r="AG43" i="25"/>
  <c r="AG52" i="25"/>
  <c r="AG65" i="25"/>
  <c r="AG28" i="24"/>
  <c r="AG37" i="24"/>
  <c r="AG48" i="24"/>
  <c r="AG59" i="24"/>
  <c r="AG24" i="26"/>
  <c r="AG33" i="26"/>
  <c r="AG43" i="26"/>
  <c r="AG52" i="26"/>
  <c r="AG65" i="26"/>
  <c r="AG30" i="25"/>
  <c r="AG60" i="25"/>
  <c r="AG44" i="24"/>
  <c r="AG49" i="26"/>
  <c r="AG26" i="24"/>
  <c r="AG39" i="26"/>
  <c r="AG63" i="26"/>
  <c r="AG30" i="21"/>
  <c r="AG25" i="22"/>
  <c r="AG34" i="22"/>
  <c r="AG44" i="22"/>
  <c r="AG55" i="22"/>
  <c r="AG66" i="22"/>
  <c r="AG30" i="23"/>
  <c r="AG38" i="23"/>
  <c r="AG49" i="23"/>
  <c r="AG60" i="23"/>
  <c r="AG34" i="25"/>
  <c r="AG44" i="25"/>
  <c r="AG55" i="25"/>
  <c r="AG66" i="25"/>
  <c r="AG30" i="24"/>
  <c r="AG38" i="24"/>
  <c r="AG49" i="24"/>
  <c r="AG60" i="24"/>
  <c r="AG34" i="26"/>
  <c r="AG44" i="26"/>
  <c r="AG55" i="26"/>
  <c r="AG66" i="26"/>
  <c r="AG30" i="22"/>
  <c r="AG60" i="22"/>
  <c r="AG31" i="22"/>
  <c r="AG63" i="22"/>
  <c r="AG35" i="23"/>
  <c r="AG56" i="23"/>
  <c r="AG39" i="25"/>
  <c r="AG45" i="24"/>
  <c r="AG38" i="21"/>
  <c r="AG31" i="21"/>
  <c r="AG39" i="21"/>
  <c r="AG63" i="21"/>
  <c r="AG26" i="22"/>
  <c r="AG35" i="22"/>
  <c r="AG45" i="22"/>
  <c r="AG56" i="22"/>
  <c r="AG31" i="23"/>
  <c r="AG39" i="23"/>
  <c r="AG50" i="23"/>
  <c r="AG63" i="23"/>
  <c r="AG26" i="25"/>
  <c r="AG35" i="25"/>
  <c r="AG45" i="25"/>
  <c r="AG56" i="25"/>
  <c r="AG31" i="24"/>
  <c r="AG39" i="24"/>
  <c r="AG50" i="24"/>
  <c r="AG63" i="24"/>
  <c r="AG26" i="26"/>
  <c r="AG35" i="26"/>
  <c r="AG45" i="26"/>
  <c r="AG56" i="26"/>
  <c r="AG66" i="21"/>
  <c r="AG55" i="24"/>
  <c r="AG35" i="21"/>
  <c r="AG50" i="22"/>
  <c r="AG63" i="25"/>
  <c r="AG60" i="21"/>
  <c r="AG32" i="21"/>
  <c r="AG64" i="21"/>
  <c r="AG27" i="22"/>
  <c r="AG36" i="22"/>
  <c r="AG47" i="22"/>
  <c r="AG57" i="22"/>
  <c r="AG23" i="23"/>
  <c r="AG32" i="23"/>
  <c r="AG42" i="23"/>
  <c r="AG51" i="23"/>
  <c r="AG64" i="23"/>
  <c r="AG27" i="25"/>
  <c r="AG36" i="25"/>
  <c r="AG47" i="25"/>
  <c r="AG57" i="25"/>
  <c r="AG23" i="24"/>
  <c r="AG32" i="24"/>
  <c r="AG42" i="24"/>
  <c r="AG51" i="24"/>
  <c r="AG64" i="24"/>
  <c r="AG27" i="26"/>
  <c r="AG36" i="26"/>
  <c r="AG47" i="26"/>
  <c r="AG57" i="26"/>
  <c r="AG55" i="21"/>
  <c r="AG25" i="23"/>
  <c r="AG35" i="24"/>
  <c r="AG49" i="21"/>
  <c r="AG50" i="21"/>
  <c r="AG23" i="21"/>
  <c r="AG42" i="21"/>
  <c r="AG51" i="21"/>
  <c r="AG24" i="21"/>
  <c r="AG33" i="21"/>
  <c r="AG43" i="21"/>
  <c r="AG52" i="21"/>
  <c r="AG65" i="21"/>
  <c r="AG28" i="22"/>
  <c r="AG37" i="22"/>
  <c r="AG48" i="22"/>
  <c r="AG59" i="22"/>
  <c r="AG24" i="23"/>
  <c r="AG33" i="23"/>
  <c r="AG43" i="23"/>
  <c r="AG52" i="23"/>
  <c r="AG65" i="23"/>
  <c r="AG28" i="25"/>
  <c r="AG37" i="25"/>
  <c r="AG48" i="25"/>
  <c r="AG59" i="25"/>
  <c r="AG24" i="24"/>
  <c r="AG33" i="24"/>
  <c r="AG43" i="24"/>
  <c r="AG52" i="24"/>
  <c r="AG65" i="24"/>
  <c r="AG28" i="26"/>
  <c r="AG37" i="26"/>
  <c r="AG48" i="26"/>
  <c r="AG59" i="26"/>
  <c r="U67" i="21"/>
  <c r="U14" i="22"/>
  <c r="U67" i="25"/>
  <c r="U13" i="26"/>
  <c r="U14" i="24"/>
  <c r="U14" i="26"/>
  <c r="U14" i="23"/>
  <c r="T194" i="28"/>
  <c r="T16" i="28"/>
  <c r="T17" i="28"/>
  <c r="T41" i="28"/>
  <c r="T226" i="28"/>
  <c r="T71" i="28"/>
  <c r="T164" i="28"/>
  <c r="T177" i="28" s="1"/>
  <c r="T185" i="28" s="1"/>
  <c r="T191" i="28" s="1"/>
  <c r="T100" i="28"/>
  <c r="T113" i="26"/>
  <c r="T62" i="26"/>
  <c r="T58" i="26"/>
  <c r="T22" i="26"/>
  <c r="T254" i="25"/>
  <c r="T206" i="25"/>
  <c r="T71" i="25"/>
  <c r="T62" i="25"/>
  <c r="T54" i="25"/>
  <c r="T41" i="25"/>
  <c r="T254" i="23"/>
  <c r="T178" i="23"/>
  <c r="T166" i="23"/>
  <c r="T161" i="23"/>
  <c r="T58" i="23"/>
  <c r="T54" i="23"/>
  <c r="T254" i="22"/>
  <c r="T182" i="22"/>
  <c r="T178" i="22"/>
  <c r="T174" i="22"/>
  <c r="T161" i="22"/>
  <c r="T113" i="22"/>
  <c r="T84" i="22"/>
  <c r="T62" i="22"/>
  <c r="T58" i="22"/>
  <c r="T41" i="22"/>
  <c r="T22" i="22"/>
  <c r="T182" i="26"/>
  <c r="T161" i="26"/>
  <c r="T41" i="26"/>
  <c r="T178" i="25"/>
  <c r="T166" i="25"/>
  <c r="T136" i="25"/>
  <c r="T174" i="23"/>
  <c r="T71" i="23"/>
  <c r="T54" i="22"/>
  <c r="T238" i="21"/>
  <c r="T182" i="21"/>
  <c r="T178" i="21"/>
  <c r="T174" i="21"/>
  <c r="T62" i="21"/>
  <c r="T58" i="21"/>
  <c r="T46" i="21"/>
  <c r="T22" i="21"/>
  <c r="T161" i="21"/>
  <c r="T54" i="21"/>
  <c r="T54" i="28" l="1"/>
  <c r="T62" i="28" s="1"/>
  <c r="T68" i="28" s="1"/>
  <c r="T14" i="28" s="1"/>
  <c r="T9" i="28"/>
  <c r="T268" i="28"/>
  <c r="T8" i="28"/>
  <c r="U14" i="25"/>
  <c r="U14" i="21"/>
  <c r="T137" i="28"/>
  <c r="T174" i="25"/>
  <c r="T145" i="21"/>
  <c r="T166" i="21"/>
  <c r="T191" i="21"/>
  <c r="T206" i="21"/>
  <c r="T223" i="21"/>
  <c r="T136" i="23"/>
  <c r="T145" i="23"/>
  <c r="T166" i="26"/>
  <c r="T178" i="26"/>
  <c r="T191" i="26"/>
  <c r="T238" i="26"/>
  <c r="T254" i="26"/>
  <c r="T145" i="25"/>
  <c r="T160" i="25" s="1"/>
  <c r="T136" i="21"/>
  <c r="T254" i="21"/>
  <c r="T238" i="22"/>
  <c r="T223" i="23"/>
  <c r="T206" i="23"/>
  <c r="T136" i="22"/>
  <c r="T145" i="22"/>
  <c r="T191" i="22"/>
  <c r="T206" i="22"/>
  <c r="T223" i="22"/>
  <c r="T166" i="22"/>
  <c r="T191" i="23"/>
  <c r="T238" i="23"/>
  <c r="T161" i="25"/>
  <c r="T182" i="25"/>
  <c r="T223" i="25"/>
  <c r="T238" i="25"/>
  <c r="T136" i="26"/>
  <c r="T145" i="26"/>
  <c r="T174" i="26"/>
  <c r="T206" i="26"/>
  <c r="T223" i="26"/>
  <c r="T191" i="25"/>
  <c r="T190" i="25" s="1"/>
  <c r="T182" i="23"/>
  <c r="T22" i="25"/>
  <c r="T46" i="25"/>
  <c r="T58" i="25"/>
  <c r="T84" i="25"/>
  <c r="T70" i="25" s="1"/>
  <c r="T100" i="25"/>
  <c r="T126" i="25"/>
  <c r="T29" i="25"/>
  <c r="T29" i="26"/>
  <c r="T46" i="26"/>
  <c r="T84" i="26"/>
  <c r="T126" i="26"/>
  <c r="T17" i="21"/>
  <c r="T16" i="21"/>
  <c r="T29" i="21"/>
  <c r="T40" i="21" s="1"/>
  <c r="T71" i="21"/>
  <c r="T84" i="21"/>
  <c r="T100" i="21"/>
  <c r="T113" i="21"/>
  <c r="T126" i="21"/>
  <c r="T46" i="22"/>
  <c r="T71" i="22"/>
  <c r="T70" i="22" s="1"/>
  <c r="T100" i="22"/>
  <c r="T126" i="22"/>
  <c r="T41" i="21"/>
  <c r="T29" i="22"/>
  <c r="T22" i="23"/>
  <c r="T29" i="23"/>
  <c r="T41" i="23"/>
  <c r="T46" i="23"/>
  <c r="T62" i="23"/>
  <c r="T84" i="23"/>
  <c r="T70" i="23" s="1"/>
  <c r="T100" i="23"/>
  <c r="T126" i="23"/>
  <c r="T113" i="25"/>
  <c r="T54" i="26"/>
  <c r="T71" i="26"/>
  <c r="T113" i="23"/>
  <c r="T100" i="26"/>
  <c r="T190" i="23" l="1"/>
  <c r="T12" i="28"/>
  <c r="T13" i="28" s="1"/>
  <c r="T10" i="28"/>
  <c r="T40" i="22"/>
  <c r="T9" i="22" s="1"/>
  <c r="T40" i="26"/>
  <c r="T53" i="26" s="1"/>
  <c r="T61" i="26" s="1"/>
  <c r="T67" i="26" s="1"/>
  <c r="T14" i="26" s="1"/>
  <c r="T222" i="23"/>
  <c r="T190" i="26"/>
  <c r="T222" i="25"/>
  <c r="T262" i="25" s="1"/>
  <c r="T190" i="22"/>
  <c r="T70" i="21"/>
  <c r="T40" i="25"/>
  <c r="T8" i="25" s="1"/>
  <c r="T99" i="26"/>
  <c r="T40" i="23"/>
  <c r="T53" i="23" s="1"/>
  <c r="T99" i="21"/>
  <c r="T222" i="22"/>
  <c r="T99" i="25"/>
  <c r="T134" i="25" s="1"/>
  <c r="T99" i="23"/>
  <c r="T134" i="23" s="1"/>
  <c r="T99" i="22"/>
  <c r="T134" i="22" s="1"/>
  <c r="T222" i="26"/>
  <c r="T160" i="26"/>
  <c r="T173" i="26" s="1"/>
  <c r="T181" i="26" s="1"/>
  <c r="T187" i="26" s="1"/>
  <c r="T173" i="25"/>
  <c r="T181" i="25" s="1"/>
  <c r="T187" i="25" s="1"/>
  <c r="T160" i="21"/>
  <c r="T173" i="21" s="1"/>
  <c r="T181" i="21" s="1"/>
  <c r="T187" i="21" s="1"/>
  <c r="T53" i="21"/>
  <c r="T61" i="21" s="1"/>
  <c r="T67" i="21" s="1"/>
  <c r="T14" i="21" s="1"/>
  <c r="T70" i="26"/>
  <c r="T160" i="23"/>
  <c r="T173" i="23" s="1"/>
  <c r="T181" i="23" s="1"/>
  <c r="T187" i="23" s="1"/>
  <c r="T222" i="21"/>
  <c r="T160" i="22"/>
  <c r="T173" i="22" s="1"/>
  <c r="T181" i="22" s="1"/>
  <c r="T187" i="22" s="1"/>
  <c r="T190" i="21"/>
  <c r="T126" i="24"/>
  <c r="T113" i="24"/>
  <c r="T100" i="24"/>
  <c r="T84" i="24"/>
  <c r="T71" i="24"/>
  <c r="T62" i="24"/>
  <c r="T58" i="24"/>
  <c r="T54" i="24"/>
  <c r="T46" i="24"/>
  <c r="T41" i="24"/>
  <c r="T29" i="24"/>
  <c r="T22" i="24"/>
  <c r="T223" i="24"/>
  <c r="T191" i="24"/>
  <c r="T182" i="24"/>
  <c r="T178" i="24"/>
  <c r="T174" i="24"/>
  <c r="T166" i="24"/>
  <c r="T161" i="24"/>
  <c r="T17" i="22"/>
  <c r="T16" i="22"/>
  <c r="T17" i="23"/>
  <c r="T16" i="23"/>
  <c r="T17" i="25"/>
  <c r="T16" i="25"/>
  <c r="T4" i="25"/>
  <c r="T17" i="24"/>
  <c r="T16" i="24"/>
  <c r="T17" i="26"/>
  <c r="T16" i="26"/>
  <c r="T4" i="26"/>
  <c r="T9" i="21"/>
  <c r="T8" i="21"/>
  <c r="T262" i="23" l="1"/>
  <c r="T134" i="26"/>
  <c r="T8" i="26"/>
  <c r="T12" i="22"/>
  <c r="T9" i="26"/>
  <c r="T8" i="22"/>
  <c r="T8" i="23"/>
  <c r="T9" i="23"/>
  <c r="T134" i="21"/>
  <c r="T262" i="22"/>
  <c r="T262" i="26"/>
  <c r="T61" i="23"/>
  <c r="T53" i="25"/>
  <c r="T9" i="25"/>
  <c r="T53" i="22"/>
  <c r="T262" i="21"/>
  <c r="T254" i="24"/>
  <c r="T145" i="24"/>
  <c r="T238" i="24"/>
  <c r="T136" i="24"/>
  <c r="T206" i="24"/>
  <c r="T190" i="24" s="1"/>
  <c r="T12" i="21"/>
  <c r="T10" i="21"/>
  <c r="T99" i="24"/>
  <c r="T70" i="24"/>
  <c r="T40" i="24"/>
  <c r="T8" i="24" s="1"/>
  <c r="T13" i="21" l="1"/>
  <c r="T10" i="22"/>
  <c r="T12" i="26"/>
  <c r="T12" i="25"/>
  <c r="T12" i="23"/>
  <c r="T10" i="26"/>
  <c r="T13" i="22"/>
  <c r="T10" i="23"/>
  <c r="T160" i="24"/>
  <c r="T173" i="24" s="1"/>
  <c r="T181" i="24" s="1"/>
  <c r="T187" i="24" s="1"/>
  <c r="T222" i="24"/>
  <c r="T262" i="24" s="1"/>
  <c r="T10" i="25"/>
  <c r="T61" i="22"/>
  <c r="T61" i="25"/>
  <c r="T67" i="23"/>
  <c r="T134" i="24"/>
  <c r="T9" i="24"/>
  <c r="T53" i="24"/>
  <c r="T61" i="24" s="1"/>
  <c r="T67" i="24" s="1"/>
  <c r="T14" i="24" s="1"/>
  <c r="T13" i="25" l="1"/>
  <c r="T13" i="26"/>
  <c r="T13" i="23"/>
  <c r="T10" i="24"/>
  <c r="T14" i="23"/>
  <c r="T67" i="25"/>
  <c r="T67" i="22"/>
  <c r="T12" i="24"/>
  <c r="T13" i="24" l="1"/>
  <c r="T14" i="25"/>
  <c r="T14" i="22"/>
  <c r="I9" i="5"/>
  <c r="AF19" i="22" l="1"/>
  <c r="AF19" i="23"/>
  <c r="AF19" i="25"/>
  <c r="AF19" i="21"/>
  <c r="AF11" i="21"/>
  <c r="AF11" i="22"/>
  <c r="AF11" i="25"/>
  <c r="AF11" i="24"/>
  <c r="AF19" i="24"/>
  <c r="AF19" i="26"/>
  <c r="S165" i="28" l="1"/>
  <c r="S72" i="28"/>
  <c r="S59" i="28"/>
  <c r="S47" i="28" l="1"/>
  <c r="S85" i="28"/>
  <c r="S71" i="28" s="1"/>
  <c r="S16" i="28"/>
  <c r="S182" i="28"/>
  <c r="S227" i="28"/>
  <c r="S114" i="28"/>
  <c r="S42" i="28"/>
  <c r="S55" i="28"/>
  <c r="S186" i="28"/>
  <c r="S170" i="28"/>
  <c r="S243" i="28"/>
  <c r="S29" i="28"/>
  <c r="S148" i="28"/>
  <c r="S63" i="28"/>
  <c r="S128" i="28"/>
  <c r="S195" i="28"/>
  <c r="S210" i="28"/>
  <c r="S101" i="28"/>
  <c r="S178" i="28"/>
  <c r="S17" i="28"/>
  <c r="S22" i="28"/>
  <c r="S164" i="28" l="1"/>
  <c r="S177" i="28" s="1"/>
  <c r="S185" i="28" s="1"/>
  <c r="S191" i="28" s="1"/>
  <c r="S260" i="28" s="1"/>
  <c r="S226" i="28" s="1"/>
  <c r="S194" i="28"/>
  <c r="S100" i="28"/>
  <c r="S137" i="28" s="1"/>
  <c r="S41" i="28"/>
  <c r="S54" i="28" s="1"/>
  <c r="S62" i="28" s="1"/>
  <c r="S68" i="28" s="1"/>
  <c r="S14" i="28" s="1"/>
  <c r="S268" i="28" l="1"/>
  <c r="S8" i="28"/>
  <c r="S9" i="28"/>
  <c r="S12" i="28" l="1"/>
  <c r="S13" i="28" s="1"/>
  <c r="S10" i="28"/>
  <c r="S182" i="26"/>
  <c r="S174" i="26"/>
  <c r="S166" i="26"/>
  <c r="S223" i="26"/>
  <c r="S254" i="24"/>
  <c r="S191" i="24"/>
  <c r="S178" i="24"/>
  <c r="S166" i="24"/>
  <c r="S178" i="25"/>
  <c r="S161" i="25"/>
  <c r="S254" i="23"/>
  <c r="S238" i="23"/>
  <c r="S223" i="23"/>
  <c r="S206" i="23"/>
  <c r="S191" i="23"/>
  <c r="S178" i="23"/>
  <c r="S174" i="23"/>
  <c r="S166" i="23"/>
  <c r="S161" i="23"/>
  <c r="S145" i="23"/>
  <c r="S136" i="23"/>
  <c r="S178" i="22"/>
  <c r="S174" i="22"/>
  <c r="S182" i="25"/>
  <c r="S174" i="24"/>
  <c r="S178" i="26"/>
  <c r="S206" i="21"/>
  <c r="S166" i="21"/>
  <c r="S161" i="21"/>
  <c r="S136" i="21"/>
  <c r="S113" i="26"/>
  <c r="S100" i="26"/>
  <c r="S84" i="26"/>
  <c r="S71" i="26"/>
  <c r="S54" i="26"/>
  <c r="S46" i="26"/>
  <c r="S22" i="26"/>
  <c r="S126" i="24"/>
  <c r="S17" i="24"/>
  <c r="S100" i="24"/>
  <c r="S84" i="24"/>
  <c r="S62" i="24"/>
  <c r="S54" i="24"/>
  <c r="S46" i="24"/>
  <c r="S41" i="24"/>
  <c r="S29" i="24"/>
  <c r="S22" i="24"/>
  <c r="S126" i="25"/>
  <c r="S113" i="25"/>
  <c r="S16" i="25"/>
  <c r="S84" i="25"/>
  <c r="S71" i="25"/>
  <c r="S62" i="25"/>
  <c r="S54" i="25"/>
  <c r="S46" i="25"/>
  <c r="S41" i="25"/>
  <c r="S22" i="25"/>
  <c r="S126" i="23"/>
  <c r="S100" i="23"/>
  <c r="S84" i="23"/>
  <c r="S71" i="23"/>
  <c r="S58" i="23"/>
  <c r="S54" i="23"/>
  <c r="S46" i="23"/>
  <c r="S29" i="23"/>
  <c r="S22" i="23"/>
  <c r="S126" i="22"/>
  <c r="S113" i="22"/>
  <c r="S17" i="22"/>
  <c r="S84" i="22"/>
  <c r="S58" i="22"/>
  <c r="S54" i="22"/>
  <c r="S46" i="22"/>
  <c r="S41" i="22"/>
  <c r="S29" i="22"/>
  <c r="S22" i="22"/>
  <c r="S40" i="22" s="1"/>
  <c r="S113" i="23"/>
  <c r="S62" i="23"/>
  <c r="S41" i="23"/>
  <c r="S17" i="25"/>
  <c r="S58" i="25"/>
  <c r="S29" i="25"/>
  <c r="S71" i="24"/>
  <c r="S58" i="24"/>
  <c r="S126" i="26"/>
  <c r="S17" i="26"/>
  <c r="S62" i="26"/>
  <c r="S58" i="26"/>
  <c r="S41" i="26"/>
  <c r="S29" i="26"/>
  <c r="S71" i="22"/>
  <c r="S62" i="22"/>
  <c r="S84" i="21"/>
  <c r="S62" i="21"/>
  <c r="S17" i="23"/>
  <c r="S4" i="25"/>
  <c r="S4" i="26"/>
  <c r="S178" i="21"/>
  <c r="S126" i="21"/>
  <c r="S71" i="21"/>
  <c r="S46" i="21"/>
  <c r="S41" i="21"/>
  <c r="S22" i="21"/>
  <c r="S70" i="25" l="1"/>
  <c r="S40" i="25"/>
  <c r="S9" i="25" s="1"/>
  <c r="S238" i="21"/>
  <c r="S136" i="22"/>
  <c r="S166" i="22"/>
  <c r="S191" i="22"/>
  <c r="S206" i="22"/>
  <c r="S238" i="24"/>
  <c r="S161" i="24"/>
  <c r="S254" i="21"/>
  <c r="S145" i="22"/>
  <c r="S223" i="21"/>
  <c r="S254" i="22"/>
  <c r="S182" i="24"/>
  <c r="S191" i="26"/>
  <c r="S238" i="26"/>
  <c r="S254" i="26"/>
  <c r="S206" i="24"/>
  <c r="S190" i="24" s="1"/>
  <c r="S223" i="24"/>
  <c r="S161" i="22"/>
  <c r="S182" i="22"/>
  <c r="S223" i="22"/>
  <c r="S238" i="22"/>
  <c r="S136" i="25"/>
  <c r="S145" i="25"/>
  <c r="S166" i="25"/>
  <c r="S174" i="25"/>
  <c r="S191" i="25"/>
  <c r="S206" i="25"/>
  <c r="S223" i="25"/>
  <c r="S238" i="25"/>
  <c r="S145" i="24"/>
  <c r="S191" i="21"/>
  <c r="S190" i="21" s="1"/>
  <c r="S254" i="25"/>
  <c r="S161" i="26"/>
  <c r="S174" i="21"/>
  <c r="S182" i="23"/>
  <c r="S136" i="24"/>
  <c r="S206" i="26"/>
  <c r="S136" i="26"/>
  <c r="S145" i="26"/>
  <c r="S160" i="23"/>
  <c r="S222" i="23"/>
  <c r="S190" i="23"/>
  <c r="S182" i="21"/>
  <c r="S145" i="21"/>
  <c r="S70" i="26"/>
  <c r="S113" i="24"/>
  <c r="S99" i="24" s="1"/>
  <c r="S100" i="25"/>
  <c r="S99" i="25" s="1"/>
  <c r="S134" i="25" s="1"/>
  <c r="S70" i="22"/>
  <c r="S100" i="22"/>
  <c r="S99" i="22" s="1"/>
  <c r="S40" i="24"/>
  <c r="S99" i="23"/>
  <c r="S70" i="23"/>
  <c r="S40" i="26"/>
  <c r="S53" i="22"/>
  <c r="S61" i="22" s="1"/>
  <c r="S67" i="22" s="1"/>
  <c r="S99" i="26"/>
  <c r="S70" i="24"/>
  <c r="S40" i="23"/>
  <c r="S53" i="23" s="1"/>
  <c r="S61" i="23" s="1"/>
  <c r="S67" i="23" s="1"/>
  <c r="S14" i="23" s="1"/>
  <c r="S16" i="26"/>
  <c r="S16" i="22"/>
  <c r="S16" i="24"/>
  <c r="S16" i="23"/>
  <c r="S113" i="21"/>
  <c r="S100" i="21"/>
  <c r="S16" i="21"/>
  <c r="S17" i="21"/>
  <c r="S70" i="21"/>
  <c r="S58" i="21"/>
  <c r="S54" i="21"/>
  <c r="S29" i="21"/>
  <c r="S9" i="22"/>
  <c r="S134" i="23" l="1"/>
  <c r="S53" i="25"/>
  <c r="S61" i="25" s="1"/>
  <c r="S67" i="25" s="1"/>
  <c r="S14" i="25" s="1"/>
  <c r="S222" i="24"/>
  <c r="S262" i="24" s="1"/>
  <c r="S160" i="21"/>
  <c r="S173" i="23"/>
  <c r="S40" i="21"/>
  <c r="S8" i="21" s="1"/>
  <c r="S53" i="26"/>
  <c r="S53" i="24"/>
  <c r="S160" i="22"/>
  <c r="S222" i="21"/>
  <c r="S262" i="21" s="1"/>
  <c r="S9" i="24"/>
  <c r="S8" i="24"/>
  <c r="S8" i="25"/>
  <c r="S222" i="22"/>
  <c r="S99" i="21"/>
  <c r="S134" i="21" s="1"/>
  <c r="S160" i="25"/>
  <c r="S222" i="26"/>
  <c r="S190" i="22"/>
  <c r="S160" i="26"/>
  <c r="S160" i="24"/>
  <c r="S190" i="26"/>
  <c r="S222" i="25"/>
  <c r="S190" i="25"/>
  <c r="S262" i="23"/>
  <c r="S8" i="26"/>
  <c r="S134" i="26"/>
  <c r="S9" i="26"/>
  <c r="S134" i="24"/>
  <c r="S134" i="22"/>
  <c r="S14" i="22"/>
  <c r="S8" i="22"/>
  <c r="S9" i="23"/>
  <c r="S8" i="23"/>
  <c r="S12" i="22"/>
  <c r="S12" i="25"/>
  <c r="S9" i="21" l="1"/>
  <c r="S10" i="21" s="1"/>
  <c r="S12" i="26"/>
  <c r="S13" i="26" s="1"/>
  <c r="S12" i="24"/>
  <c r="S13" i="24" s="1"/>
  <c r="S10" i="25"/>
  <c r="S10" i="22"/>
  <c r="S173" i="22"/>
  <c r="S173" i="26"/>
  <c r="S173" i="21"/>
  <c r="S173" i="24"/>
  <c r="S262" i="22"/>
  <c r="S173" i="25"/>
  <c r="S181" i="23"/>
  <c r="S61" i="26"/>
  <c r="S61" i="24"/>
  <c r="S10" i="24"/>
  <c r="S53" i="21"/>
  <c r="S13" i="25"/>
  <c r="S10" i="23"/>
  <c r="S262" i="26"/>
  <c r="S262" i="25"/>
  <c r="S10" i="26"/>
  <c r="S12" i="23"/>
  <c r="S13" i="23" s="1"/>
  <c r="S13" i="22"/>
  <c r="S12" i="21" l="1"/>
  <c r="S13" i="21" s="1"/>
  <c r="S181" i="26"/>
  <c r="S181" i="21"/>
  <c r="S181" i="25"/>
  <c r="S181" i="24"/>
  <c r="S187" i="23"/>
  <c r="S181" i="22"/>
  <c r="S61" i="21"/>
  <c r="S67" i="24"/>
  <c r="S67" i="26"/>
  <c r="S187" i="22" l="1"/>
  <c r="S187" i="25"/>
  <c r="S187" i="21"/>
  <c r="S187" i="24"/>
  <c r="S187" i="26"/>
  <c r="S67" i="21"/>
  <c r="S14" i="26"/>
  <c r="S14" i="24"/>
  <c r="R206" i="26"/>
  <c r="R206" i="22"/>
  <c r="R178" i="22"/>
  <c r="AG178" i="22" s="1"/>
  <c r="R254" i="21"/>
  <c r="R238" i="21"/>
  <c r="R206" i="21"/>
  <c r="S14" i="21" l="1"/>
  <c r="AF186" i="26"/>
  <c r="AF185" i="26"/>
  <c r="AF184" i="26"/>
  <c r="AF183" i="26"/>
  <c r="AF180" i="26"/>
  <c r="AF179" i="26"/>
  <c r="AF177" i="26"/>
  <c r="AF176" i="26"/>
  <c r="AF175" i="26"/>
  <c r="AF172" i="26"/>
  <c r="AF171" i="26"/>
  <c r="AF170" i="26"/>
  <c r="AF169" i="26"/>
  <c r="AF168" i="26"/>
  <c r="AF167" i="26"/>
  <c r="AF165" i="26"/>
  <c r="AF164" i="26"/>
  <c r="AF163" i="26"/>
  <c r="AF162" i="26"/>
  <c r="AF159" i="26"/>
  <c r="AF158" i="26"/>
  <c r="AF157" i="26"/>
  <c r="AF156" i="26"/>
  <c r="AF155" i="26"/>
  <c r="AF154" i="26"/>
  <c r="AF153" i="26"/>
  <c r="AF152" i="26"/>
  <c r="AF151" i="26"/>
  <c r="AF150" i="26"/>
  <c r="AF149" i="26"/>
  <c r="AF148" i="26"/>
  <c r="AF147" i="26"/>
  <c r="AF146" i="26"/>
  <c r="AF144" i="26"/>
  <c r="AF143" i="26"/>
  <c r="AF142" i="26"/>
  <c r="AF141" i="26"/>
  <c r="AF140" i="26"/>
  <c r="AF139" i="26"/>
  <c r="AF138" i="26"/>
  <c r="AF137" i="26"/>
  <c r="AF66" i="26"/>
  <c r="AF65" i="26"/>
  <c r="AF64" i="26"/>
  <c r="AF63" i="26"/>
  <c r="AF60" i="26"/>
  <c r="AF59" i="26"/>
  <c r="AF57" i="26"/>
  <c r="AF56" i="26"/>
  <c r="AF55" i="26"/>
  <c r="AF52" i="26"/>
  <c r="AF51" i="26"/>
  <c r="AF50" i="26"/>
  <c r="AF49" i="26"/>
  <c r="AF48" i="26"/>
  <c r="AF47" i="26"/>
  <c r="AF45" i="26"/>
  <c r="AF44" i="26"/>
  <c r="AF43" i="26"/>
  <c r="AF42" i="26"/>
  <c r="AF39" i="26"/>
  <c r="AF38" i="26"/>
  <c r="AF37" i="26"/>
  <c r="AF36" i="26"/>
  <c r="AF35" i="26"/>
  <c r="AF34" i="26"/>
  <c r="AF33" i="26"/>
  <c r="AF32" i="26"/>
  <c r="AF31" i="26"/>
  <c r="AF30" i="26"/>
  <c r="AF28" i="26"/>
  <c r="AF27" i="26"/>
  <c r="AF26" i="26"/>
  <c r="AF25" i="26"/>
  <c r="AF24" i="26"/>
  <c r="AF23" i="26"/>
  <c r="R4" i="26"/>
  <c r="R84" i="24"/>
  <c r="AF186" i="24"/>
  <c r="AF185" i="24"/>
  <c r="AF184" i="24"/>
  <c r="AF183" i="24"/>
  <c r="AF180" i="24"/>
  <c r="AF179" i="24"/>
  <c r="AF177" i="24"/>
  <c r="AF176" i="24"/>
  <c r="AF175" i="24"/>
  <c r="AF172" i="24"/>
  <c r="AF171" i="24"/>
  <c r="AF170" i="24"/>
  <c r="AF169" i="24"/>
  <c r="AF168" i="24"/>
  <c r="AF167" i="24"/>
  <c r="AF165" i="24"/>
  <c r="AF164" i="24"/>
  <c r="AF163" i="24"/>
  <c r="AF162" i="24"/>
  <c r="AF159" i="24"/>
  <c r="AF158" i="24"/>
  <c r="AF157" i="24"/>
  <c r="AF156" i="24"/>
  <c r="AF155" i="24"/>
  <c r="AF154" i="24"/>
  <c r="AF153" i="24"/>
  <c r="AF152" i="24"/>
  <c r="AF151" i="24"/>
  <c r="AF150" i="24"/>
  <c r="AF149" i="24"/>
  <c r="AF148" i="24"/>
  <c r="AF147" i="24"/>
  <c r="AF146" i="24"/>
  <c r="AF144" i="24"/>
  <c r="AF143" i="24"/>
  <c r="AF142" i="24"/>
  <c r="AF141" i="24"/>
  <c r="AF140" i="24"/>
  <c r="AF139" i="24"/>
  <c r="AF138" i="24"/>
  <c r="AF137" i="24"/>
  <c r="AF66" i="24"/>
  <c r="AF65" i="24"/>
  <c r="AF64" i="24"/>
  <c r="AF63" i="24"/>
  <c r="AF60" i="24"/>
  <c r="AF59" i="24"/>
  <c r="AF57" i="24"/>
  <c r="AF56" i="24"/>
  <c r="AF55" i="24"/>
  <c r="AF52" i="24"/>
  <c r="AF51" i="24"/>
  <c r="AF50" i="24"/>
  <c r="AF49" i="24"/>
  <c r="AF48" i="24"/>
  <c r="AF47" i="24"/>
  <c r="AF45" i="24"/>
  <c r="AF44" i="24"/>
  <c r="AF43" i="24"/>
  <c r="AF42" i="24"/>
  <c r="AF39" i="24"/>
  <c r="AF38" i="24"/>
  <c r="AF37" i="24"/>
  <c r="AF36" i="24"/>
  <c r="AF35" i="24"/>
  <c r="AF34" i="24"/>
  <c r="AF33" i="24"/>
  <c r="AF32" i="24"/>
  <c r="AF31" i="24"/>
  <c r="AF30" i="24"/>
  <c r="AF28" i="24"/>
  <c r="AF27" i="24"/>
  <c r="AF26" i="24"/>
  <c r="AF25" i="24"/>
  <c r="AF24" i="24"/>
  <c r="AF23" i="24"/>
  <c r="R4" i="25"/>
  <c r="AF186" i="25"/>
  <c r="AF185" i="25"/>
  <c r="AF184" i="25"/>
  <c r="AF183" i="25"/>
  <c r="AF180" i="25"/>
  <c r="AF179" i="25"/>
  <c r="AF177" i="25"/>
  <c r="AF176" i="25"/>
  <c r="AF175" i="25"/>
  <c r="AF172" i="25"/>
  <c r="AF171" i="25"/>
  <c r="AF170" i="25"/>
  <c r="AF169" i="25"/>
  <c r="AF168" i="25"/>
  <c r="AF167" i="25"/>
  <c r="AF165" i="25"/>
  <c r="AF164" i="25"/>
  <c r="AF163" i="25"/>
  <c r="AF162" i="25"/>
  <c r="AF159" i="25"/>
  <c r="AF158" i="25"/>
  <c r="AF157" i="25"/>
  <c r="AF156" i="25"/>
  <c r="AF155" i="25"/>
  <c r="AF154" i="25"/>
  <c r="AF153" i="25"/>
  <c r="AF152" i="25"/>
  <c r="AF151" i="25"/>
  <c r="AF150" i="25"/>
  <c r="AF149" i="25"/>
  <c r="AF148" i="25"/>
  <c r="AF147" i="25"/>
  <c r="AF146" i="25"/>
  <c r="AF144" i="25"/>
  <c r="AF143" i="25"/>
  <c r="AF142" i="25"/>
  <c r="AF141" i="25"/>
  <c r="AF140" i="25"/>
  <c r="AF139" i="25"/>
  <c r="AF138" i="25"/>
  <c r="AF137" i="25"/>
  <c r="AF66" i="25"/>
  <c r="AF65" i="25"/>
  <c r="AF64" i="25"/>
  <c r="AF63" i="25"/>
  <c r="AF60" i="25"/>
  <c r="AF59" i="25"/>
  <c r="AF57" i="25"/>
  <c r="AF56" i="25"/>
  <c r="AF55" i="25"/>
  <c r="AF52" i="25"/>
  <c r="AF51" i="25"/>
  <c r="AF50" i="25"/>
  <c r="AF49" i="25"/>
  <c r="AF48" i="25"/>
  <c r="AF47" i="25"/>
  <c r="AF45" i="25"/>
  <c r="AF44" i="25"/>
  <c r="AF43" i="25"/>
  <c r="AF42" i="25"/>
  <c r="AF39" i="25"/>
  <c r="AF38" i="25"/>
  <c r="AF37" i="25"/>
  <c r="AF36" i="25"/>
  <c r="AF35" i="25"/>
  <c r="AF34" i="25"/>
  <c r="AF33" i="25"/>
  <c r="AF32" i="25"/>
  <c r="AF31" i="25"/>
  <c r="AF30" i="25"/>
  <c r="AF28" i="25"/>
  <c r="AF27" i="25"/>
  <c r="AF26" i="25"/>
  <c r="AF25" i="25"/>
  <c r="AF24" i="25"/>
  <c r="AF23" i="25"/>
  <c r="R113" i="23"/>
  <c r="R126" i="23"/>
  <c r="AF186" i="23"/>
  <c r="AF185" i="23"/>
  <c r="AF184" i="23"/>
  <c r="AF183" i="23"/>
  <c r="AF180" i="23"/>
  <c r="AF179" i="23"/>
  <c r="AF177" i="23"/>
  <c r="AF176" i="23"/>
  <c r="AF175" i="23"/>
  <c r="AF172" i="23"/>
  <c r="AF171" i="23"/>
  <c r="AF170" i="23"/>
  <c r="AF169" i="23"/>
  <c r="AF168" i="23"/>
  <c r="AF167" i="23"/>
  <c r="AF165" i="23"/>
  <c r="AF164" i="23"/>
  <c r="AF163" i="23"/>
  <c r="AF162" i="23"/>
  <c r="AF159" i="23"/>
  <c r="AF158" i="23"/>
  <c r="AF157" i="23"/>
  <c r="AF156" i="23"/>
  <c r="AF155" i="23"/>
  <c r="AF154" i="23"/>
  <c r="AF153" i="23"/>
  <c r="AF152" i="23"/>
  <c r="AF151" i="23"/>
  <c r="AF150" i="23"/>
  <c r="AF149" i="23"/>
  <c r="AF148" i="23"/>
  <c r="AF147" i="23"/>
  <c r="AF146" i="23"/>
  <c r="AF144" i="23"/>
  <c r="AF143" i="23"/>
  <c r="AF142" i="23"/>
  <c r="AF141" i="23"/>
  <c r="AF140" i="23"/>
  <c r="AF139" i="23"/>
  <c r="AF138" i="23"/>
  <c r="AF137" i="23"/>
  <c r="AF66" i="23"/>
  <c r="AF65" i="23"/>
  <c r="AF64" i="23"/>
  <c r="AF63" i="23"/>
  <c r="AF60" i="23"/>
  <c r="AF59" i="23"/>
  <c r="AF57" i="23"/>
  <c r="AF56" i="23"/>
  <c r="AF55" i="23"/>
  <c r="AF52" i="23"/>
  <c r="AF51" i="23"/>
  <c r="AF50" i="23"/>
  <c r="AF49" i="23"/>
  <c r="AF48" i="23"/>
  <c r="AF47" i="23"/>
  <c r="AF45" i="23"/>
  <c r="AF44" i="23"/>
  <c r="AF43" i="23"/>
  <c r="AF42" i="23"/>
  <c r="AF39" i="23"/>
  <c r="AF38" i="23"/>
  <c r="AF37" i="23"/>
  <c r="AF36" i="23"/>
  <c r="AF35" i="23"/>
  <c r="AF34" i="23"/>
  <c r="AF33" i="23"/>
  <c r="AF32" i="23"/>
  <c r="AF31" i="23"/>
  <c r="AF30" i="23"/>
  <c r="AF28" i="23"/>
  <c r="AF27" i="23"/>
  <c r="AF26" i="23"/>
  <c r="AF25" i="23"/>
  <c r="AF24" i="23"/>
  <c r="AF23" i="23"/>
  <c r="AF186" i="22"/>
  <c r="AF185" i="22"/>
  <c r="AF184" i="22"/>
  <c r="AF183" i="22"/>
  <c r="AF180" i="22"/>
  <c r="AF179" i="22"/>
  <c r="AF177" i="22"/>
  <c r="AF176" i="22"/>
  <c r="AF175" i="22"/>
  <c r="AF172" i="22"/>
  <c r="AF171" i="22"/>
  <c r="AF170" i="22"/>
  <c r="AF169" i="22"/>
  <c r="AF168" i="22"/>
  <c r="AF167" i="22"/>
  <c r="AF165" i="22"/>
  <c r="AF164" i="22"/>
  <c r="AF163" i="22"/>
  <c r="AF162" i="22"/>
  <c r="AF159" i="22"/>
  <c r="AF158" i="22"/>
  <c r="AF157" i="22"/>
  <c r="AF156" i="22"/>
  <c r="AF155" i="22"/>
  <c r="AF154" i="22"/>
  <c r="AF153" i="22"/>
  <c r="AF152" i="22"/>
  <c r="AF151" i="22"/>
  <c r="AF150" i="22"/>
  <c r="AF149" i="22"/>
  <c r="AF148" i="22"/>
  <c r="AF147" i="22"/>
  <c r="AF146" i="22"/>
  <c r="AF144" i="22"/>
  <c r="AF143" i="22"/>
  <c r="AF142" i="22"/>
  <c r="AF141" i="22"/>
  <c r="AF140" i="22"/>
  <c r="AF139" i="22"/>
  <c r="AF138" i="22"/>
  <c r="AF137" i="22"/>
  <c r="AF66" i="22"/>
  <c r="AF65" i="22"/>
  <c r="AF64" i="22"/>
  <c r="AF63" i="22"/>
  <c r="AF60" i="22"/>
  <c r="AF59" i="22"/>
  <c r="AF57" i="22"/>
  <c r="AF56" i="22"/>
  <c r="AF55" i="22"/>
  <c r="AF52" i="22"/>
  <c r="AF51" i="22"/>
  <c r="AF50" i="22"/>
  <c r="AF49" i="22"/>
  <c r="AF48" i="22"/>
  <c r="AF47" i="22"/>
  <c r="AF45" i="22"/>
  <c r="AF44" i="22"/>
  <c r="AF43" i="22"/>
  <c r="AF42" i="22"/>
  <c r="AF39" i="22"/>
  <c r="AF38" i="22"/>
  <c r="AF37" i="22"/>
  <c r="AF36" i="22"/>
  <c r="AF35" i="22"/>
  <c r="AF34" i="22"/>
  <c r="AF33" i="22"/>
  <c r="AF32" i="22"/>
  <c r="AF31" i="22"/>
  <c r="AF30" i="22"/>
  <c r="AF28" i="22"/>
  <c r="AF27" i="22"/>
  <c r="AF26" i="22"/>
  <c r="AF25" i="22"/>
  <c r="AF24" i="22"/>
  <c r="AF23" i="22"/>
  <c r="R84" i="22" l="1"/>
  <c r="R29" i="22"/>
  <c r="AG29" i="22" s="1"/>
  <c r="AF186" i="21"/>
  <c r="AF185" i="21"/>
  <c r="AF184" i="21"/>
  <c r="AF183" i="21"/>
  <c r="AF180" i="21"/>
  <c r="AF179" i="21"/>
  <c r="AF177" i="21"/>
  <c r="AF176" i="21"/>
  <c r="AF175" i="21"/>
  <c r="AF172" i="21"/>
  <c r="AF171" i="21"/>
  <c r="AF170" i="21"/>
  <c r="AF169" i="21"/>
  <c r="AF168" i="21"/>
  <c r="AF167" i="21"/>
  <c r="AF165" i="21"/>
  <c r="AF164" i="21"/>
  <c r="AF163" i="21"/>
  <c r="AF162" i="21"/>
  <c r="AF159" i="21"/>
  <c r="AF158" i="21"/>
  <c r="AF157" i="21"/>
  <c r="AF156" i="21"/>
  <c r="AF155" i="21"/>
  <c r="AF154" i="21"/>
  <c r="AF153" i="21"/>
  <c r="AF152" i="21"/>
  <c r="AF151" i="21"/>
  <c r="AF150" i="21"/>
  <c r="AF149" i="21"/>
  <c r="AF148" i="21"/>
  <c r="AF147" i="21"/>
  <c r="AF146" i="21"/>
  <c r="AF144" i="21"/>
  <c r="AF143" i="21"/>
  <c r="AF142" i="21"/>
  <c r="AF141" i="21"/>
  <c r="AF140" i="21"/>
  <c r="AF139" i="21"/>
  <c r="AF138" i="21"/>
  <c r="AF137" i="21"/>
  <c r="R84" i="21"/>
  <c r="AF66" i="21"/>
  <c r="AF65" i="21"/>
  <c r="AF64" i="21"/>
  <c r="AF63" i="21"/>
  <c r="AF60" i="21"/>
  <c r="AF59" i="21"/>
  <c r="AF57" i="21"/>
  <c r="AF56" i="21"/>
  <c r="AF55" i="21"/>
  <c r="AF52" i="21"/>
  <c r="AF51" i="21"/>
  <c r="AF50" i="21"/>
  <c r="AF49" i="21"/>
  <c r="AF48" i="21"/>
  <c r="AF47" i="21"/>
  <c r="AF45" i="21"/>
  <c r="AF44" i="21"/>
  <c r="AF43" i="21"/>
  <c r="AF42" i="21"/>
  <c r="AF39" i="21"/>
  <c r="AF38" i="21"/>
  <c r="AF37" i="21"/>
  <c r="AF36" i="21"/>
  <c r="AF35" i="21"/>
  <c r="AF34" i="21"/>
  <c r="AF33" i="21"/>
  <c r="AF32" i="21"/>
  <c r="AF31" i="21"/>
  <c r="AF30" i="21"/>
  <c r="AF28" i="21"/>
  <c r="AF27" i="21"/>
  <c r="AF26" i="21"/>
  <c r="AF25" i="21"/>
  <c r="AF24" i="21"/>
  <c r="AF23" i="21"/>
  <c r="R254" i="26"/>
  <c r="R238" i="26"/>
  <c r="R223" i="26"/>
  <c r="R191" i="26"/>
  <c r="R182" i="26"/>
  <c r="R178" i="26"/>
  <c r="AG178" i="26" s="1"/>
  <c r="R174" i="26"/>
  <c r="AG174" i="26" s="1"/>
  <c r="R166" i="26"/>
  <c r="R161" i="26"/>
  <c r="R145" i="26"/>
  <c r="R136" i="26"/>
  <c r="R126" i="26"/>
  <c r="R113" i="26"/>
  <c r="R100" i="26"/>
  <c r="R84" i="26"/>
  <c r="R71" i="26"/>
  <c r="R62" i="26"/>
  <c r="AG62" i="26" s="1"/>
  <c r="R58" i="26"/>
  <c r="AG58" i="26" s="1"/>
  <c r="R54" i="26"/>
  <c r="AG54" i="26" s="1"/>
  <c r="R46" i="26"/>
  <c r="AG46" i="26" s="1"/>
  <c r="R41" i="26"/>
  <c r="R29" i="26"/>
  <c r="AG29" i="26" s="1"/>
  <c r="R22" i="26"/>
  <c r="AG22" i="26" s="1"/>
  <c r="R17" i="26"/>
  <c r="R16" i="26"/>
  <c r="R254" i="24"/>
  <c r="R238" i="24"/>
  <c r="R223" i="24"/>
  <c r="R206" i="24"/>
  <c r="R191" i="24"/>
  <c r="R182" i="24"/>
  <c r="AG182" i="24" s="1"/>
  <c r="R178" i="24"/>
  <c r="AG178" i="24" s="1"/>
  <c r="R174" i="24"/>
  <c r="R166" i="24"/>
  <c r="R161" i="24"/>
  <c r="AG161" i="24" s="1"/>
  <c r="R145" i="24"/>
  <c r="AG145" i="24" s="1"/>
  <c r="R136" i="24"/>
  <c r="AG136" i="24" s="1"/>
  <c r="R126" i="24"/>
  <c r="R113" i="24"/>
  <c r="R100" i="24"/>
  <c r="R71" i="24"/>
  <c r="R70" i="24" s="1"/>
  <c r="R62" i="24"/>
  <c r="R58" i="24"/>
  <c r="R54" i="24"/>
  <c r="AG54" i="24" s="1"/>
  <c r="R46" i="24"/>
  <c r="R41" i="24"/>
  <c r="AG41" i="24" s="1"/>
  <c r="R29" i="24"/>
  <c r="AG29" i="24" s="1"/>
  <c r="R22" i="24"/>
  <c r="AG22" i="24" s="1"/>
  <c r="R17" i="24"/>
  <c r="R16" i="24"/>
  <c r="R254" i="25"/>
  <c r="R238" i="25"/>
  <c r="R223" i="25"/>
  <c r="R206" i="25"/>
  <c r="R191" i="25"/>
  <c r="R182" i="25"/>
  <c r="AG182" i="25" s="1"/>
  <c r="R178" i="25"/>
  <c r="R174" i="25"/>
  <c r="R166" i="25"/>
  <c r="R161" i="25"/>
  <c r="R145" i="25"/>
  <c r="R136" i="25"/>
  <c r="R126" i="25"/>
  <c r="R113" i="25"/>
  <c r="R100" i="25"/>
  <c r="R84" i="25"/>
  <c r="R71" i="25"/>
  <c r="R62" i="25"/>
  <c r="AG62" i="25" s="1"/>
  <c r="R58" i="25"/>
  <c r="AG58" i="25" s="1"/>
  <c r="R54" i="25"/>
  <c r="R46" i="25"/>
  <c r="AG46" i="25" s="1"/>
  <c r="R41" i="25"/>
  <c r="R29" i="25"/>
  <c r="AG29" i="25" s="1"/>
  <c r="R22" i="25"/>
  <c r="R17" i="25"/>
  <c r="R16" i="25"/>
  <c r="R254" i="23"/>
  <c r="R238" i="23"/>
  <c r="R223" i="23"/>
  <c r="R206" i="23"/>
  <c r="R191" i="23"/>
  <c r="R182" i="23"/>
  <c r="R178" i="23"/>
  <c r="R174" i="23"/>
  <c r="AG174" i="23" s="1"/>
  <c r="R166" i="23"/>
  <c r="AG166" i="23" s="1"/>
  <c r="R161" i="23"/>
  <c r="R145" i="23"/>
  <c r="R136" i="23"/>
  <c r="AG136" i="23" s="1"/>
  <c r="R100" i="23"/>
  <c r="R99" i="23" s="1"/>
  <c r="R84" i="23"/>
  <c r="R71" i="23"/>
  <c r="R62" i="23"/>
  <c r="AG62" i="23" s="1"/>
  <c r="R58" i="23"/>
  <c r="R54" i="23"/>
  <c r="AG54" i="23" s="1"/>
  <c r="R46" i="23"/>
  <c r="AG46" i="23" s="1"/>
  <c r="R41" i="23"/>
  <c r="R29" i="23"/>
  <c r="AG29" i="23" s="1"/>
  <c r="R22" i="23"/>
  <c r="R17" i="23"/>
  <c r="R16" i="23"/>
  <c r="AF261" i="26"/>
  <c r="AF260" i="26"/>
  <c r="AF259" i="26"/>
  <c r="AF258" i="26"/>
  <c r="AF257" i="26"/>
  <c r="AF256" i="26"/>
  <c r="AF255" i="26"/>
  <c r="AF253" i="26"/>
  <c r="AF252" i="26"/>
  <c r="AF251" i="26"/>
  <c r="AF250" i="26"/>
  <c r="AF249" i="26"/>
  <c r="AF248" i="26"/>
  <c r="AF247" i="26"/>
  <c r="AF246" i="26"/>
  <c r="AF245" i="26"/>
  <c r="AF244" i="26"/>
  <c r="AF243" i="26"/>
  <c r="AF242" i="26"/>
  <c r="AF241" i="26"/>
  <c r="AF240" i="26"/>
  <c r="AF239" i="26"/>
  <c r="AF237" i="26"/>
  <c r="AF236" i="26"/>
  <c r="AF235" i="26"/>
  <c r="AF234" i="26"/>
  <c r="AF233" i="26"/>
  <c r="AF232" i="26"/>
  <c r="AF231" i="26"/>
  <c r="AF230" i="26"/>
  <c r="AF229" i="26"/>
  <c r="AF228" i="26"/>
  <c r="AF227" i="26"/>
  <c r="AF226" i="26"/>
  <c r="AF225" i="26"/>
  <c r="AF224" i="26"/>
  <c r="AF221" i="26"/>
  <c r="AF220" i="26"/>
  <c r="AF219" i="26"/>
  <c r="AF218" i="26"/>
  <c r="AF217" i="26"/>
  <c r="AF216" i="26"/>
  <c r="AF215" i="26"/>
  <c r="AF214" i="26"/>
  <c r="AF213" i="26"/>
  <c r="AF212" i="26"/>
  <c r="AF211" i="26"/>
  <c r="AF210" i="26"/>
  <c r="AF209" i="26"/>
  <c r="AF208" i="26"/>
  <c r="AF207" i="26"/>
  <c r="AF205" i="26"/>
  <c r="AF204" i="26"/>
  <c r="AF203" i="26"/>
  <c r="AF202" i="26"/>
  <c r="AF201" i="26"/>
  <c r="AF200" i="26"/>
  <c r="AF199" i="26"/>
  <c r="AF198" i="26"/>
  <c r="AF197" i="26"/>
  <c r="AF196" i="26"/>
  <c r="AF195" i="26"/>
  <c r="AF194" i="26"/>
  <c r="AF193" i="26"/>
  <c r="AF192" i="26"/>
  <c r="AF133" i="26"/>
  <c r="AF132" i="26"/>
  <c r="AF131" i="26"/>
  <c r="AF130" i="26"/>
  <c r="AF129" i="26"/>
  <c r="AF128" i="26"/>
  <c r="AF127" i="26"/>
  <c r="AF125" i="26"/>
  <c r="AF124" i="26"/>
  <c r="AF123" i="26"/>
  <c r="AF122" i="26"/>
  <c r="AF121" i="26"/>
  <c r="AF120" i="26"/>
  <c r="AF119" i="26"/>
  <c r="AF118" i="26"/>
  <c r="AF117" i="26"/>
  <c r="AF116" i="26"/>
  <c r="AF115" i="26"/>
  <c r="AF114" i="26"/>
  <c r="AF112" i="26"/>
  <c r="AF111" i="26"/>
  <c r="AF110" i="26"/>
  <c r="AF109" i="26"/>
  <c r="AF108" i="26"/>
  <c r="AF107" i="26"/>
  <c r="AF106" i="26"/>
  <c r="AF105" i="26"/>
  <c r="AF104" i="26"/>
  <c r="AF103" i="26"/>
  <c r="AF102" i="26"/>
  <c r="AF101" i="26"/>
  <c r="AF98" i="26"/>
  <c r="AF97" i="26"/>
  <c r="AF96" i="26"/>
  <c r="AF95" i="26"/>
  <c r="AF94" i="26"/>
  <c r="AF93" i="26"/>
  <c r="AF92" i="26"/>
  <c r="AF91" i="26"/>
  <c r="AF90" i="26"/>
  <c r="AF89" i="26"/>
  <c r="AF88" i="26"/>
  <c r="AF87" i="26"/>
  <c r="AF86" i="26"/>
  <c r="AF85" i="26"/>
  <c r="AF83" i="26"/>
  <c r="AF82" i="26"/>
  <c r="AF81" i="26"/>
  <c r="AF80" i="26"/>
  <c r="AF79" i="26"/>
  <c r="AF78" i="26"/>
  <c r="AF77" i="26"/>
  <c r="AF76" i="26"/>
  <c r="AF75" i="26"/>
  <c r="AF74" i="26"/>
  <c r="AF73" i="26"/>
  <c r="AF72" i="26"/>
  <c r="AF261" i="24"/>
  <c r="AF260" i="24"/>
  <c r="AF259" i="24"/>
  <c r="AF258" i="24"/>
  <c r="AF257" i="24"/>
  <c r="AF256" i="24"/>
  <c r="AF255" i="24"/>
  <c r="AF253" i="24"/>
  <c r="AF252" i="24"/>
  <c r="AF251" i="24"/>
  <c r="AF250" i="24"/>
  <c r="AF249" i="24"/>
  <c r="AF248" i="24"/>
  <c r="AF247" i="24"/>
  <c r="AF246" i="24"/>
  <c r="AF245" i="24"/>
  <c r="AF244" i="24"/>
  <c r="AF243" i="24"/>
  <c r="AF242" i="24"/>
  <c r="AF241" i="24"/>
  <c r="AF240" i="24"/>
  <c r="AF239" i="24"/>
  <c r="AF237" i="24"/>
  <c r="AF236" i="24"/>
  <c r="AF235" i="24"/>
  <c r="AF234" i="24"/>
  <c r="AF233" i="24"/>
  <c r="AF232" i="24"/>
  <c r="AF231" i="24"/>
  <c r="AF230" i="24"/>
  <c r="AF229" i="24"/>
  <c r="AF228" i="24"/>
  <c r="AF227" i="24"/>
  <c r="AF226" i="24"/>
  <c r="AF225" i="24"/>
  <c r="AF224" i="24"/>
  <c r="AF221" i="24"/>
  <c r="AF220" i="24"/>
  <c r="AF219" i="24"/>
  <c r="AF218" i="24"/>
  <c r="AF217" i="24"/>
  <c r="AF216" i="24"/>
  <c r="AF215" i="24"/>
  <c r="AF214" i="24"/>
  <c r="AF213" i="24"/>
  <c r="AF212" i="24"/>
  <c r="AF211" i="24"/>
  <c r="AF210" i="24"/>
  <c r="AF209" i="24"/>
  <c r="AF208" i="24"/>
  <c r="AF207" i="24"/>
  <c r="AF205" i="24"/>
  <c r="AF204" i="24"/>
  <c r="AF203" i="24"/>
  <c r="AF202" i="24"/>
  <c r="AF201" i="24"/>
  <c r="AF200" i="24"/>
  <c r="AF199" i="24"/>
  <c r="AF198" i="24"/>
  <c r="AF197" i="24"/>
  <c r="AF196" i="24"/>
  <c r="AF195" i="24"/>
  <c r="AF194" i="24"/>
  <c r="AF193" i="24"/>
  <c r="AF192" i="24"/>
  <c r="AF133" i="24"/>
  <c r="AF132" i="24"/>
  <c r="AF131" i="24"/>
  <c r="AF130" i="24"/>
  <c r="AF129" i="24"/>
  <c r="AF128" i="24"/>
  <c r="AF127" i="24"/>
  <c r="AF125" i="24"/>
  <c r="AF124" i="24"/>
  <c r="AF123" i="24"/>
  <c r="AF122" i="24"/>
  <c r="AF121" i="24"/>
  <c r="AF120" i="24"/>
  <c r="AF119" i="24"/>
  <c r="AF118" i="24"/>
  <c r="AF117" i="24"/>
  <c r="AF116" i="24"/>
  <c r="AF115" i="24"/>
  <c r="AF114" i="24"/>
  <c r="AF112" i="24"/>
  <c r="AF111" i="24"/>
  <c r="AF110" i="24"/>
  <c r="AF109" i="24"/>
  <c r="AF108" i="24"/>
  <c r="AF107" i="24"/>
  <c r="AF106" i="24"/>
  <c r="AF105" i="24"/>
  <c r="AF104" i="24"/>
  <c r="AF103" i="24"/>
  <c r="AF102" i="24"/>
  <c r="AF101" i="24"/>
  <c r="AF98" i="24"/>
  <c r="AF97" i="24"/>
  <c r="AF96" i="24"/>
  <c r="AF95" i="24"/>
  <c r="AF94" i="24"/>
  <c r="AF93" i="24"/>
  <c r="AF92" i="24"/>
  <c r="AF91" i="24"/>
  <c r="AF90" i="24"/>
  <c r="AF89" i="24"/>
  <c r="AF88" i="24"/>
  <c r="AF87" i="24"/>
  <c r="AF86" i="24"/>
  <c r="AF85" i="24"/>
  <c r="AF83" i="24"/>
  <c r="AF82" i="24"/>
  <c r="AF81" i="24"/>
  <c r="AF80" i="24"/>
  <c r="AF79" i="24"/>
  <c r="AF78" i="24"/>
  <c r="AF77" i="24"/>
  <c r="AF76" i="24"/>
  <c r="AF75" i="24"/>
  <c r="AF74" i="24"/>
  <c r="AF73" i="24"/>
  <c r="AF72" i="24"/>
  <c r="AF261" i="25"/>
  <c r="AF260" i="25"/>
  <c r="AF259" i="25"/>
  <c r="AF258" i="25"/>
  <c r="AF257" i="25"/>
  <c r="AF256" i="25"/>
  <c r="AF255" i="25"/>
  <c r="AF253" i="25"/>
  <c r="AF252" i="25"/>
  <c r="AF251" i="25"/>
  <c r="AF250" i="25"/>
  <c r="AF249" i="25"/>
  <c r="AF248" i="25"/>
  <c r="AF247" i="25"/>
  <c r="AF246" i="25"/>
  <c r="AF245" i="25"/>
  <c r="AF244" i="25"/>
  <c r="AF243" i="25"/>
  <c r="AF242" i="25"/>
  <c r="AF241" i="25"/>
  <c r="AF240" i="25"/>
  <c r="AF239" i="25"/>
  <c r="AF237" i="25"/>
  <c r="AF236" i="25"/>
  <c r="AF235" i="25"/>
  <c r="AF234" i="25"/>
  <c r="AF233" i="25"/>
  <c r="AF232" i="25"/>
  <c r="AF231" i="25"/>
  <c r="AF230" i="25"/>
  <c r="AF229" i="25"/>
  <c r="AF228" i="25"/>
  <c r="AF227" i="25"/>
  <c r="AF226" i="25"/>
  <c r="AF225" i="25"/>
  <c r="AF224" i="25"/>
  <c r="AF221" i="25"/>
  <c r="AF220" i="25"/>
  <c r="AF219" i="25"/>
  <c r="AF218" i="25"/>
  <c r="AF217" i="25"/>
  <c r="AF216" i="25"/>
  <c r="AF215" i="25"/>
  <c r="AF214" i="25"/>
  <c r="AF213" i="25"/>
  <c r="AF212" i="25"/>
  <c r="AF211" i="25"/>
  <c r="AF210" i="25"/>
  <c r="AF209" i="25"/>
  <c r="AF208" i="25"/>
  <c r="AF207" i="25"/>
  <c r="AF205" i="25"/>
  <c r="AF204" i="25"/>
  <c r="AF203" i="25"/>
  <c r="AF202" i="25"/>
  <c r="AF201" i="25"/>
  <c r="AF200" i="25"/>
  <c r="AF199" i="25"/>
  <c r="AF198" i="25"/>
  <c r="AF197" i="25"/>
  <c r="AF196" i="25"/>
  <c r="AF195" i="25"/>
  <c r="AF194" i="25"/>
  <c r="AF193" i="25"/>
  <c r="AF192" i="25"/>
  <c r="AF133" i="25"/>
  <c r="AF132" i="25"/>
  <c r="AF131" i="25"/>
  <c r="AF130" i="25"/>
  <c r="AF129" i="25"/>
  <c r="AF128" i="25"/>
  <c r="AF127" i="25"/>
  <c r="AF125" i="25"/>
  <c r="AF124" i="25"/>
  <c r="AF123" i="25"/>
  <c r="AF122" i="25"/>
  <c r="AF121" i="25"/>
  <c r="AF120" i="25"/>
  <c r="AF119" i="25"/>
  <c r="AF118" i="25"/>
  <c r="AF117" i="25"/>
  <c r="AF116" i="25"/>
  <c r="AF115" i="25"/>
  <c r="AF114" i="25"/>
  <c r="AF112" i="25"/>
  <c r="AF111" i="25"/>
  <c r="AF110" i="25"/>
  <c r="AF109" i="25"/>
  <c r="AF108" i="25"/>
  <c r="AF107" i="25"/>
  <c r="AF106" i="25"/>
  <c r="AF105" i="25"/>
  <c r="AF104" i="25"/>
  <c r="AF103" i="25"/>
  <c r="AF102" i="25"/>
  <c r="AF101" i="25"/>
  <c r="AF98" i="25"/>
  <c r="AF97" i="25"/>
  <c r="AF96" i="25"/>
  <c r="AF95" i="25"/>
  <c r="AF94" i="25"/>
  <c r="AF93" i="25"/>
  <c r="AF92" i="25"/>
  <c r="AF91" i="25"/>
  <c r="AF90" i="25"/>
  <c r="AF89" i="25"/>
  <c r="AF88" i="25"/>
  <c r="AF87" i="25"/>
  <c r="AF86" i="25"/>
  <c r="AF85" i="25"/>
  <c r="AF83" i="25"/>
  <c r="AF82" i="25"/>
  <c r="AF81" i="25"/>
  <c r="AF80" i="25"/>
  <c r="AF79" i="25"/>
  <c r="AF78" i="25"/>
  <c r="AF77" i="25"/>
  <c r="AF76" i="25"/>
  <c r="AF75" i="25"/>
  <c r="AF74" i="25"/>
  <c r="AF73" i="25"/>
  <c r="AF72" i="25"/>
  <c r="AF261" i="23"/>
  <c r="AF260" i="23"/>
  <c r="AF259" i="23"/>
  <c r="AF258" i="23"/>
  <c r="AF257" i="23"/>
  <c r="AF256" i="23"/>
  <c r="AF255" i="23"/>
  <c r="AF253" i="23"/>
  <c r="AF252" i="23"/>
  <c r="AF251" i="23"/>
  <c r="AF250" i="23"/>
  <c r="AF249" i="23"/>
  <c r="AF248" i="23"/>
  <c r="AF247" i="23"/>
  <c r="AF246" i="23"/>
  <c r="AF245" i="23"/>
  <c r="AF244" i="23"/>
  <c r="AF243" i="23"/>
  <c r="AF242" i="23"/>
  <c r="AF241" i="23"/>
  <c r="AF240" i="23"/>
  <c r="AF239" i="23"/>
  <c r="AF237" i="23"/>
  <c r="AF236" i="23"/>
  <c r="AF235" i="23"/>
  <c r="AF234" i="23"/>
  <c r="AF233" i="23"/>
  <c r="AF232" i="23"/>
  <c r="AF231" i="23"/>
  <c r="AF230" i="23"/>
  <c r="AF229" i="23"/>
  <c r="AF228" i="23"/>
  <c r="AF227" i="23"/>
  <c r="AF226" i="23"/>
  <c r="AF225" i="23"/>
  <c r="AF224" i="23"/>
  <c r="AF221" i="23"/>
  <c r="AF220" i="23"/>
  <c r="AF219" i="23"/>
  <c r="AF218" i="23"/>
  <c r="AF217" i="23"/>
  <c r="AF216" i="23"/>
  <c r="AF215" i="23"/>
  <c r="AF214" i="23"/>
  <c r="AF213" i="23"/>
  <c r="AF212" i="23"/>
  <c r="AF211" i="23"/>
  <c r="AF210" i="23"/>
  <c r="AF209" i="23"/>
  <c r="AF208" i="23"/>
  <c r="AF207" i="23"/>
  <c r="AF205" i="23"/>
  <c r="AF204" i="23"/>
  <c r="AF203" i="23"/>
  <c r="AF202" i="23"/>
  <c r="AF201" i="23"/>
  <c r="AF200" i="23"/>
  <c r="AF199" i="23"/>
  <c r="AF198" i="23"/>
  <c r="AF197" i="23"/>
  <c r="AF196" i="23"/>
  <c r="AF195" i="23"/>
  <c r="AF194" i="23"/>
  <c r="AF193" i="23"/>
  <c r="AF192" i="23"/>
  <c r="AF133" i="23"/>
  <c r="AF132" i="23"/>
  <c r="AF131" i="23"/>
  <c r="AF130" i="23"/>
  <c r="AF129" i="23"/>
  <c r="AF128" i="23"/>
  <c r="AF127" i="23"/>
  <c r="AF125" i="23"/>
  <c r="AF124" i="23"/>
  <c r="AF123" i="23"/>
  <c r="AF122" i="23"/>
  <c r="AF121" i="23"/>
  <c r="AF120" i="23"/>
  <c r="AF119" i="23"/>
  <c r="AF118" i="23"/>
  <c r="AF117" i="23"/>
  <c r="AF116" i="23"/>
  <c r="AF115" i="23"/>
  <c r="AF114" i="23"/>
  <c r="AF112" i="23"/>
  <c r="AF111" i="23"/>
  <c r="AF110" i="23"/>
  <c r="AF109" i="23"/>
  <c r="AF108" i="23"/>
  <c r="AF107" i="23"/>
  <c r="AF106" i="23"/>
  <c r="AF105" i="23"/>
  <c r="AF104" i="23"/>
  <c r="AF103" i="23"/>
  <c r="AF102" i="23"/>
  <c r="AF101" i="23"/>
  <c r="AF98" i="23"/>
  <c r="AF97" i="23"/>
  <c r="AF96" i="23"/>
  <c r="AF95" i="23"/>
  <c r="AF94" i="23"/>
  <c r="AF93" i="23"/>
  <c r="AF92" i="23"/>
  <c r="AF91" i="23"/>
  <c r="AF90" i="23"/>
  <c r="AF89" i="23"/>
  <c r="AF88" i="23"/>
  <c r="AF87" i="23"/>
  <c r="AF86" i="23"/>
  <c r="AF85" i="23"/>
  <c r="AF83" i="23"/>
  <c r="AF82" i="23"/>
  <c r="AF81" i="23"/>
  <c r="AF80" i="23"/>
  <c r="AF79" i="23"/>
  <c r="AF78" i="23"/>
  <c r="AF77" i="23"/>
  <c r="AF76" i="23"/>
  <c r="AF75" i="23"/>
  <c r="AF74" i="23"/>
  <c r="AF73" i="23"/>
  <c r="AF72" i="23"/>
  <c r="AF261" i="22"/>
  <c r="AF260" i="22"/>
  <c r="AF259" i="22"/>
  <c r="AF258" i="22"/>
  <c r="AF257" i="22"/>
  <c r="AF256" i="22"/>
  <c r="AF255" i="22"/>
  <c r="AF253" i="22"/>
  <c r="AF252" i="22"/>
  <c r="AF251" i="22"/>
  <c r="AF250" i="22"/>
  <c r="AF249" i="22"/>
  <c r="AF248" i="22"/>
  <c r="AF247" i="22"/>
  <c r="AF246" i="22"/>
  <c r="AF245" i="22"/>
  <c r="AF244" i="22"/>
  <c r="AF243" i="22"/>
  <c r="AF242" i="22"/>
  <c r="AF241" i="22"/>
  <c r="AF240" i="22"/>
  <c r="AF239" i="22"/>
  <c r="AF237" i="22"/>
  <c r="AF236" i="22"/>
  <c r="AF235" i="22"/>
  <c r="AF234" i="22"/>
  <c r="AF233" i="22"/>
  <c r="AF232" i="22"/>
  <c r="AF231" i="22"/>
  <c r="AF230" i="22"/>
  <c r="AF229" i="22"/>
  <c r="AF228" i="22"/>
  <c r="AF227" i="22"/>
  <c r="AF226" i="22"/>
  <c r="AF225" i="22"/>
  <c r="AF224" i="22"/>
  <c r="AF221" i="22"/>
  <c r="AF220" i="22"/>
  <c r="AF219" i="22"/>
  <c r="AF218" i="22"/>
  <c r="AF217" i="22"/>
  <c r="AF216" i="22"/>
  <c r="AF215" i="22"/>
  <c r="AF214" i="22"/>
  <c r="AF213" i="22"/>
  <c r="AF212" i="22"/>
  <c r="AF211" i="22"/>
  <c r="AF210" i="22"/>
  <c r="AF209" i="22"/>
  <c r="AF208" i="22"/>
  <c r="AF207" i="22"/>
  <c r="AF205" i="22"/>
  <c r="AF204" i="22"/>
  <c r="AF203" i="22"/>
  <c r="AF202" i="22"/>
  <c r="AF201" i="22"/>
  <c r="AF200" i="22"/>
  <c r="AF199" i="22"/>
  <c r="AF198" i="22"/>
  <c r="AF197" i="22"/>
  <c r="AF196" i="22"/>
  <c r="AF195" i="22"/>
  <c r="AF194" i="22"/>
  <c r="AF193" i="22"/>
  <c r="AF192" i="22"/>
  <c r="AF133" i="22"/>
  <c r="AF132" i="22"/>
  <c r="AF131" i="22"/>
  <c r="AF130" i="22"/>
  <c r="AF129" i="22"/>
  <c r="AF128" i="22"/>
  <c r="AF127" i="22"/>
  <c r="AF125" i="22"/>
  <c r="AF124" i="22"/>
  <c r="AF123" i="22"/>
  <c r="AF122" i="22"/>
  <c r="AF121" i="22"/>
  <c r="AF120" i="22"/>
  <c r="AF119" i="22"/>
  <c r="AF118" i="22"/>
  <c r="AF117" i="22"/>
  <c r="AF116" i="22"/>
  <c r="AF115" i="22"/>
  <c r="AF114" i="22"/>
  <c r="AF112" i="22"/>
  <c r="AF111" i="22"/>
  <c r="AF110" i="22"/>
  <c r="AF109" i="22"/>
  <c r="AF108" i="22"/>
  <c r="AF107" i="22"/>
  <c r="AF106" i="22"/>
  <c r="AF105" i="22"/>
  <c r="AF104" i="22"/>
  <c r="AF103" i="22"/>
  <c r="AF102" i="22"/>
  <c r="AF101" i="22"/>
  <c r="AF98" i="22"/>
  <c r="AF97" i="22"/>
  <c r="AF96" i="22"/>
  <c r="AF95" i="22"/>
  <c r="AF94" i="22"/>
  <c r="AF93" i="22"/>
  <c r="AF92" i="22"/>
  <c r="AF91" i="22"/>
  <c r="AF90" i="22"/>
  <c r="AF89" i="22"/>
  <c r="AF88" i="22"/>
  <c r="AF87" i="22"/>
  <c r="AF86" i="22"/>
  <c r="AF85" i="22"/>
  <c r="AF83" i="22"/>
  <c r="AF82" i="22"/>
  <c r="AF81" i="22"/>
  <c r="AF80" i="22"/>
  <c r="AF79" i="22"/>
  <c r="AF78" i="22"/>
  <c r="AF77" i="22"/>
  <c r="AF76" i="22"/>
  <c r="AF75" i="22"/>
  <c r="AF74" i="22"/>
  <c r="AF73" i="22"/>
  <c r="AF72" i="22"/>
  <c r="R254" i="22"/>
  <c r="R238" i="22"/>
  <c r="R223" i="22"/>
  <c r="R191" i="22"/>
  <c r="R190" i="22" s="1"/>
  <c r="R182" i="22"/>
  <c r="AG182" i="22" s="1"/>
  <c r="R174" i="22"/>
  <c r="R166" i="22"/>
  <c r="R161" i="22"/>
  <c r="R145" i="22"/>
  <c r="AG145" i="22" s="1"/>
  <c r="R136" i="22"/>
  <c r="R126" i="22"/>
  <c r="R113" i="22"/>
  <c r="R100" i="22"/>
  <c r="R71" i="22"/>
  <c r="R62" i="22"/>
  <c r="AG62" i="22" s="1"/>
  <c r="R58" i="22"/>
  <c r="R54" i="22"/>
  <c r="AG54" i="22" s="1"/>
  <c r="R46" i="22"/>
  <c r="AG46" i="22" s="1"/>
  <c r="R41" i="22"/>
  <c r="AG41" i="22" s="1"/>
  <c r="R22" i="22"/>
  <c r="R17" i="22"/>
  <c r="R16" i="22"/>
  <c r="AF261" i="21"/>
  <c r="AF260" i="21"/>
  <c r="AF259" i="21"/>
  <c r="AF258" i="21"/>
  <c r="AF257" i="21"/>
  <c r="AF256" i="21"/>
  <c r="AF255" i="21"/>
  <c r="AF253" i="21"/>
  <c r="AF252" i="21"/>
  <c r="AF251" i="21"/>
  <c r="AF250" i="21"/>
  <c r="AF249" i="21"/>
  <c r="AF248" i="21"/>
  <c r="AF247" i="21"/>
  <c r="AF246" i="21"/>
  <c r="AF245" i="21"/>
  <c r="AF244" i="21"/>
  <c r="AF243" i="21"/>
  <c r="AF242" i="21"/>
  <c r="AF241" i="21"/>
  <c r="AF240" i="21"/>
  <c r="AF239" i="21"/>
  <c r="AF237" i="21"/>
  <c r="AF236" i="21"/>
  <c r="AF235" i="21"/>
  <c r="AF234" i="21"/>
  <c r="AF233" i="21"/>
  <c r="AF232" i="21"/>
  <c r="AF231" i="21"/>
  <c r="AF230" i="21"/>
  <c r="AF229" i="21"/>
  <c r="AF228" i="21"/>
  <c r="AF227" i="21"/>
  <c r="AF226" i="21"/>
  <c r="AF225" i="21"/>
  <c r="AF224" i="21"/>
  <c r="AF221" i="21"/>
  <c r="AF220" i="21"/>
  <c r="AF219" i="21"/>
  <c r="AF218" i="21"/>
  <c r="AF217" i="21"/>
  <c r="AF216" i="21"/>
  <c r="AF215" i="21"/>
  <c r="AF214" i="21"/>
  <c r="AF213" i="21"/>
  <c r="AF212" i="21"/>
  <c r="AF211" i="21"/>
  <c r="AF210" i="21"/>
  <c r="AF209" i="21"/>
  <c r="AF208" i="21"/>
  <c r="AF207" i="21"/>
  <c r="AF205" i="21"/>
  <c r="AF204" i="21"/>
  <c r="AF203" i="21"/>
  <c r="AF202" i="21"/>
  <c r="AF201" i="21"/>
  <c r="AF200" i="21"/>
  <c r="AF199" i="21"/>
  <c r="AF198" i="21"/>
  <c r="AF197" i="21"/>
  <c r="AF196" i="21"/>
  <c r="AF195" i="21"/>
  <c r="AF194" i="21"/>
  <c r="AF193" i="21"/>
  <c r="AF192" i="21"/>
  <c r="AF133" i="21"/>
  <c r="AF132" i="21"/>
  <c r="AF131" i="21"/>
  <c r="AF130" i="21"/>
  <c r="AF129" i="21"/>
  <c r="AF128" i="21"/>
  <c r="AF127" i="21"/>
  <c r="AF125" i="21"/>
  <c r="AF124" i="21"/>
  <c r="AF123" i="21"/>
  <c r="AF122" i="21"/>
  <c r="AF121" i="21"/>
  <c r="AF120" i="21"/>
  <c r="AF119" i="21"/>
  <c r="AF118" i="21"/>
  <c r="AF117" i="21"/>
  <c r="AF116" i="21"/>
  <c r="AF115" i="21"/>
  <c r="AF114" i="21"/>
  <c r="AF112" i="21"/>
  <c r="AF111" i="21"/>
  <c r="AF110" i="21"/>
  <c r="AF109" i="21"/>
  <c r="AF108" i="21"/>
  <c r="AF107" i="21"/>
  <c r="AF106" i="21"/>
  <c r="AF105" i="21"/>
  <c r="AF104" i="21"/>
  <c r="AF103" i="21"/>
  <c r="AF102" i="21"/>
  <c r="AF101" i="21"/>
  <c r="AF98" i="21"/>
  <c r="AF97" i="21"/>
  <c r="AF96" i="21"/>
  <c r="AF95" i="21"/>
  <c r="AF94" i="21"/>
  <c r="AF93" i="21"/>
  <c r="AF92" i="21"/>
  <c r="AF91" i="21"/>
  <c r="AF90" i="21"/>
  <c r="AF89" i="21"/>
  <c r="AF88" i="21"/>
  <c r="AF87" i="21"/>
  <c r="AF86" i="21"/>
  <c r="AF85" i="21"/>
  <c r="AF83" i="21"/>
  <c r="AF82" i="21"/>
  <c r="AF81" i="21"/>
  <c r="AF80" i="21"/>
  <c r="AF79" i="21"/>
  <c r="AF78" i="21"/>
  <c r="AF77" i="21"/>
  <c r="AF76" i="21"/>
  <c r="AF75" i="21"/>
  <c r="AF74" i="21"/>
  <c r="AF73" i="21"/>
  <c r="AF72" i="21"/>
  <c r="R223" i="21"/>
  <c r="R191" i="21"/>
  <c r="R190" i="21" s="1"/>
  <c r="R182" i="21"/>
  <c r="R178" i="21"/>
  <c r="R174" i="21"/>
  <c r="R166" i="21"/>
  <c r="AG166" i="21" s="1"/>
  <c r="R161" i="21"/>
  <c r="R145" i="21"/>
  <c r="R136" i="21"/>
  <c r="AG136" i="21" s="1"/>
  <c r="R126" i="21"/>
  <c r="R113" i="21"/>
  <c r="R100" i="21"/>
  <c r="R71" i="21"/>
  <c r="R62" i="21"/>
  <c r="R58" i="21"/>
  <c r="AG58" i="21" s="1"/>
  <c r="R54" i="21"/>
  <c r="R46" i="21"/>
  <c r="AG46" i="21" s="1"/>
  <c r="R41" i="21"/>
  <c r="AG41" i="21" s="1"/>
  <c r="R29" i="21"/>
  <c r="AG29" i="21" s="1"/>
  <c r="R22" i="21"/>
  <c r="AG22" i="21" s="1"/>
  <c r="R17" i="21"/>
  <c r="R16" i="21"/>
  <c r="AC223" i="21"/>
  <c r="AC224" i="21"/>
  <c r="AC225" i="21"/>
  <c r="AC226" i="21"/>
  <c r="AC227" i="21"/>
  <c r="AC228" i="21"/>
  <c r="AC229" i="21"/>
  <c r="AC230" i="21"/>
  <c r="AC231" i="21"/>
  <c r="AC232" i="21"/>
  <c r="AC233" i="21"/>
  <c r="AC234" i="21"/>
  <c r="AC235" i="21"/>
  <c r="AC236" i="21"/>
  <c r="AC237" i="21"/>
  <c r="AC238" i="21"/>
  <c r="AC239" i="21"/>
  <c r="AC240" i="21"/>
  <c r="AC241" i="21"/>
  <c r="AC242" i="21"/>
  <c r="AC243" i="21"/>
  <c r="AC244" i="21"/>
  <c r="AC245" i="21"/>
  <c r="AC246" i="21"/>
  <c r="AC247" i="21"/>
  <c r="AC248" i="21"/>
  <c r="AC249" i="21"/>
  <c r="AC250" i="21"/>
  <c r="AC251" i="21"/>
  <c r="AC252" i="21"/>
  <c r="AC253" i="21"/>
  <c r="AC254" i="21"/>
  <c r="AC255" i="21"/>
  <c r="AC256" i="21"/>
  <c r="AC257" i="21"/>
  <c r="AC258" i="21"/>
  <c r="AC259" i="21"/>
  <c r="AC260" i="21"/>
  <c r="AC261" i="21"/>
  <c r="R178" i="28"/>
  <c r="AG178" i="28" s="1"/>
  <c r="R165" i="28"/>
  <c r="AG165" i="28" s="1"/>
  <c r="R63" i="28"/>
  <c r="R59" i="28"/>
  <c r="R55" i="28"/>
  <c r="R47" i="28"/>
  <c r="R42" i="28"/>
  <c r="R70" i="23" l="1"/>
  <c r="R70" i="22"/>
  <c r="AF16" i="25"/>
  <c r="AG47" i="28"/>
  <c r="AG63" i="28"/>
  <c r="AG55" i="28"/>
  <c r="AG59" i="28"/>
  <c r="AG42" i="28"/>
  <c r="AG178" i="21"/>
  <c r="AG136" i="22"/>
  <c r="AG161" i="23"/>
  <c r="AG54" i="25"/>
  <c r="AG136" i="25"/>
  <c r="AG182" i="21"/>
  <c r="AG58" i="22"/>
  <c r="AG58" i="23"/>
  <c r="AG145" i="25"/>
  <c r="AG46" i="24"/>
  <c r="AG41" i="26"/>
  <c r="AG182" i="26"/>
  <c r="AG161" i="25"/>
  <c r="AG54" i="21"/>
  <c r="AG145" i="21"/>
  <c r="AG174" i="22"/>
  <c r="AG22" i="23"/>
  <c r="AG182" i="23"/>
  <c r="AG22" i="25"/>
  <c r="AG174" i="25"/>
  <c r="AG62" i="24"/>
  <c r="AG166" i="24"/>
  <c r="AG145" i="26"/>
  <c r="AG161" i="21"/>
  <c r="R40" i="22"/>
  <c r="AG40" i="22" s="1"/>
  <c r="AG22" i="22"/>
  <c r="AG178" i="25"/>
  <c r="AG174" i="24"/>
  <c r="AG161" i="26"/>
  <c r="AG161" i="22"/>
  <c r="AG166" i="22"/>
  <c r="AG58" i="24"/>
  <c r="R160" i="26"/>
  <c r="AG136" i="26"/>
  <c r="AG62" i="21"/>
  <c r="AG41" i="23"/>
  <c r="AG41" i="25"/>
  <c r="AG166" i="26"/>
  <c r="AG178" i="23"/>
  <c r="AG166" i="25"/>
  <c r="AG174" i="21"/>
  <c r="AG145" i="23"/>
  <c r="R190" i="26"/>
  <c r="R99" i="24"/>
  <c r="R134" i="24" s="1"/>
  <c r="AF16" i="22"/>
  <c r="R40" i="26"/>
  <c r="AG40" i="26" s="1"/>
  <c r="R160" i="25"/>
  <c r="AG17" i="26"/>
  <c r="AG16" i="26"/>
  <c r="AG16" i="24"/>
  <c r="AG17" i="24"/>
  <c r="AG17" i="25"/>
  <c r="AG16" i="25"/>
  <c r="AG16" i="23"/>
  <c r="AG17" i="23"/>
  <c r="AG17" i="22"/>
  <c r="AG16" i="22"/>
  <c r="R222" i="26"/>
  <c r="R222" i="24"/>
  <c r="R190" i="24"/>
  <c r="R160" i="24"/>
  <c r="R222" i="25"/>
  <c r="R222" i="23"/>
  <c r="R190" i="23"/>
  <c r="R160" i="23"/>
  <c r="R222" i="22"/>
  <c r="AF17" i="22"/>
  <c r="R160" i="21"/>
  <c r="AG160" i="21" s="1"/>
  <c r="R99" i="26"/>
  <c r="R70" i="26"/>
  <c r="R40" i="24"/>
  <c r="R70" i="25"/>
  <c r="R40" i="23"/>
  <c r="R99" i="22"/>
  <c r="R160" i="22"/>
  <c r="R173" i="26"/>
  <c r="R99" i="25"/>
  <c r="R190" i="25"/>
  <c r="R40" i="25"/>
  <c r="R134" i="23"/>
  <c r="AF16" i="26"/>
  <c r="AF17" i="26"/>
  <c r="AF16" i="24"/>
  <c r="AF17" i="24"/>
  <c r="AF17" i="25"/>
  <c r="AF17" i="23"/>
  <c r="AF16" i="23"/>
  <c r="R53" i="22"/>
  <c r="AG53" i="22" s="1"/>
  <c r="AG16" i="21"/>
  <c r="AG17" i="21"/>
  <c r="R222" i="21"/>
  <c r="R99" i="21"/>
  <c r="R70" i="21"/>
  <c r="R40" i="21"/>
  <c r="R101" i="28"/>
  <c r="R85" i="28"/>
  <c r="R72" i="28"/>
  <c r="R170" i="28"/>
  <c r="AG170" i="28" s="1"/>
  <c r="R182" i="28"/>
  <c r="AG182" i="28" s="1"/>
  <c r="R148" i="28"/>
  <c r="AG148" i="28" s="1"/>
  <c r="R186" i="28"/>
  <c r="AG186" i="28" s="1"/>
  <c r="R210" i="28"/>
  <c r="R243" i="28"/>
  <c r="R139" i="28"/>
  <c r="AG139" i="28" s="1"/>
  <c r="R227" i="28"/>
  <c r="R114" i="28"/>
  <c r="R195" i="28"/>
  <c r="R53" i="26" l="1"/>
  <c r="AG53" i="26" s="1"/>
  <c r="R194" i="28"/>
  <c r="R53" i="24"/>
  <c r="AG53" i="24" s="1"/>
  <c r="AG40" i="24"/>
  <c r="R173" i="23"/>
  <c r="AG160" i="23"/>
  <c r="AG160" i="26"/>
  <c r="AG160" i="25"/>
  <c r="AG173" i="26"/>
  <c r="R8" i="22"/>
  <c r="R8" i="23"/>
  <c r="AG40" i="23"/>
  <c r="R173" i="24"/>
  <c r="R181" i="24" s="1"/>
  <c r="AG160" i="24"/>
  <c r="AG40" i="25"/>
  <c r="R9" i="22"/>
  <c r="R12" i="22" s="1"/>
  <c r="AG160" i="22"/>
  <c r="R8" i="21"/>
  <c r="AG40" i="21"/>
  <c r="R9" i="24"/>
  <c r="R12" i="24" s="1"/>
  <c r="R262" i="24"/>
  <c r="R262" i="22"/>
  <c r="R8" i="26"/>
  <c r="R9" i="26"/>
  <c r="R12" i="26" s="1"/>
  <c r="R13" i="26" s="1"/>
  <c r="R53" i="23"/>
  <c r="AG53" i="23" s="1"/>
  <c r="R9" i="23"/>
  <c r="R12" i="23" s="1"/>
  <c r="R173" i="25"/>
  <c r="R8" i="24"/>
  <c r="R262" i="23"/>
  <c r="R164" i="28"/>
  <c r="R71" i="28"/>
  <c r="AG9" i="26"/>
  <c r="AG8" i="26"/>
  <c r="AG9" i="22"/>
  <c r="AG8" i="22"/>
  <c r="R262" i="26"/>
  <c r="R173" i="21"/>
  <c r="R9" i="21"/>
  <c r="R12" i="21" s="1"/>
  <c r="R53" i="21"/>
  <c r="R262" i="21"/>
  <c r="R134" i="26"/>
  <c r="R134" i="22"/>
  <c r="R173" i="22"/>
  <c r="AG173" i="22" s="1"/>
  <c r="R61" i="22"/>
  <c r="AG61" i="22" s="1"/>
  <c r="R181" i="26"/>
  <c r="R262" i="25"/>
  <c r="R53" i="25"/>
  <c r="AG53" i="25" s="1"/>
  <c r="R8" i="25"/>
  <c r="R9" i="25"/>
  <c r="R134" i="25"/>
  <c r="R134" i="21"/>
  <c r="R61" i="26" l="1"/>
  <c r="AG61" i="26" s="1"/>
  <c r="R13" i="23"/>
  <c r="R13" i="22"/>
  <c r="AG8" i="24"/>
  <c r="R10" i="24"/>
  <c r="R61" i="24"/>
  <c r="AG61" i="24" s="1"/>
  <c r="R10" i="23"/>
  <c r="R177" i="28"/>
  <c r="AG164" i="28"/>
  <c r="AG53" i="21"/>
  <c r="R10" i="22"/>
  <c r="R181" i="21"/>
  <c r="AG173" i="21"/>
  <c r="R181" i="23"/>
  <c r="AG173" i="23"/>
  <c r="AG181" i="24"/>
  <c r="AG181" i="26"/>
  <c r="R13" i="21"/>
  <c r="AG173" i="24"/>
  <c r="R181" i="25"/>
  <c r="R187" i="25" s="1"/>
  <c r="AG173" i="25"/>
  <c r="R10" i="26"/>
  <c r="AG8" i="23"/>
  <c r="AG9" i="23"/>
  <c r="R61" i="23"/>
  <c r="AG61" i="23" s="1"/>
  <c r="R13" i="24"/>
  <c r="R10" i="21"/>
  <c r="AG9" i="24"/>
  <c r="R61" i="21"/>
  <c r="AG61" i="21" s="1"/>
  <c r="AG10" i="26"/>
  <c r="AG9" i="25"/>
  <c r="AG8" i="25"/>
  <c r="AG10" i="22"/>
  <c r="R181" i="22"/>
  <c r="R67" i="22"/>
  <c r="AG67" i="22" s="1"/>
  <c r="AG8" i="21"/>
  <c r="AG9" i="21"/>
  <c r="R67" i="26"/>
  <c r="AG67" i="26" s="1"/>
  <c r="R187" i="26"/>
  <c r="R187" i="24"/>
  <c r="R12" i="25"/>
  <c r="R13" i="25" s="1"/>
  <c r="R10" i="25"/>
  <c r="R61" i="25"/>
  <c r="AG61" i="25" s="1"/>
  <c r="R29" i="28"/>
  <c r="R22" i="28"/>
  <c r="R17" i="28"/>
  <c r="R16" i="28"/>
  <c r="AF234" i="28"/>
  <c r="AF267" i="28"/>
  <c r="AF266" i="28"/>
  <c r="AF265" i="28"/>
  <c r="AF264" i="28"/>
  <c r="AF263" i="28"/>
  <c r="AF262" i="28"/>
  <c r="AF261" i="28"/>
  <c r="AF259" i="28"/>
  <c r="AF258" i="28"/>
  <c r="AF257" i="28"/>
  <c r="AF256" i="28"/>
  <c r="AF255" i="28"/>
  <c r="AF254" i="28"/>
  <c r="AF253" i="28"/>
  <c r="AF252" i="28"/>
  <c r="AF251" i="28"/>
  <c r="AF250" i="28"/>
  <c r="AF249" i="28"/>
  <c r="AF248" i="28"/>
  <c r="AF247" i="28"/>
  <c r="AF246" i="28"/>
  <c r="AF245" i="28"/>
  <c r="AF244" i="28"/>
  <c r="AF242" i="28"/>
  <c r="AF241" i="28"/>
  <c r="AF240" i="28"/>
  <c r="AF239" i="28"/>
  <c r="AF238" i="28"/>
  <c r="AF237" i="28"/>
  <c r="AF236" i="28"/>
  <c r="AF235" i="28"/>
  <c r="AF233" i="28"/>
  <c r="AF232" i="28"/>
  <c r="AF231" i="28"/>
  <c r="AF230" i="28"/>
  <c r="AF229" i="28"/>
  <c r="AF228" i="28"/>
  <c r="AF225" i="28"/>
  <c r="AF224" i="28"/>
  <c r="AF223" i="28"/>
  <c r="AF222" i="28"/>
  <c r="AF221" i="28"/>
  <c r="AF220" i="28"/>
  <c r="AF219" i="28"/>
  <c r="AF218" i="28"/>
  <c r="AF217" i="28"/>
  <c r="AF216" i="28"/>
  <c r="AF215" i="28"/>
  <c r="AF214" i="28"/>
  <c r="AF213" i="28"/>
  <c r="AF212" i="28"/>
  <c r="AF211" i="28"/>
  <c r="AF209" i="28"/>
  <c r="AF208" i="28"/>
  <c r="AF207" i="28"/>
  <c r="AF206" i="28"/>
  <c r="AF205" i="28"/>
  <c r="AF204" i="28"/>
  <c r="AF203" i="28"/>
  <c r="AF202" i="28"/>
  <c r="AF201" i="28"/>
  <c r="AF200" i="28"/>
  <c r="AF199" i="28"/>
  <c r="AF198" i="28"/>
  <c r="AF197" i="28"/>
  <c r="AF196" i="28"/>
  <c r="AF19" i="28"/>
  <c r="AF135" i="28"/>
  <c r="AF134" i="28"/>
  <c r="AF133" i="28"/>
  <c r="AF132" i="28"/>
  <c r="AF131" i="28"/>
  <c r="AF130" i="28"/>
  <c r="AF129" i="28"/>
  <c r="AF127" i="28"/>
  <c r="AF126" i="28"/>
  <c r="AF125" i="28"/>
  <c r="AF124" i="28"/>
  <c r="AF123" i="28"/>
  <c r="AF122" i="28"/>
  <c r="AF121" i="28"/>
  <c r="AF120" i="28"/>
  <c r="AF119" i="28"/>
  <c r="AF118" i="28"/>
  <c r="AF117" i="28"/>
  <c r="AF116" i="28"/>
  <c r="AF115" i="28"/>
  <c r="AF113" i="28"/>
  <c r="AF112" i="28"/>
  <c r="AF111" i="28"/>
  <c r="AF110" i="28"/>
  <c r="AF109" i="28"/>
  <c r="AF108" i="28"/>
  <c r="AF107" i="28"/>
  <c r="AF106" i="28"/>
  <c r="AF105" i="28"/>
  <c r="AF104" i="28"/>
  <c r="AF103" i="28"/>
  <c r="AF102" i="28"/>
  <c r="AF99" i="28"/>
  <c r="AF98" i="28"/>
  <c r="AF97" i="28"/>
  <c r="AF96" i="28"/>
  <c r="AF95" i="28"/>
  <c r="AF94" i="28"/>
  <c r="AF93" i="28"/>
  <c r="AF92" i="28"/>
  <c r="AF91" i="28"/>
  <c r="AF90" i="28"/>
  <c r="AF89" i="28"/>
  <c r="AF88" i="28"/>
  <c r="AF87" i="28"/>
  <c r="AF86" i="28"/>
  <c r="AF84" i="28"/>
  <c r="AF83" i="28"/>
  <c r="AF82" i="28"/>
  <c r="AF81" i="28"/>
  <c r="AF80" i="28"/>
  <c r="AF79" i="28"/>
  <c r="AF78" i="28"/>
  <c r="AF77" i="28"/>
  <c r="AF76" i="28"/>
  <c r="AF75" i="28"/>
  <c r="AF74" i="28"/>
  <c r="AF73" i="28"/>
  <c r="AF190" i="28"/>
  <c r="AF189" i="28"/>
  <c r="AF188" i="28"/>
  <c r="AF187" i="28"/>
  <c r="AF184" i="28"/>
  <c r="AF183" i="28"/>
  <c r="AF181" i="28"/>
  <c r="AF180" i="28"/>
  <c r="AF179" i="28"/>
  <c r="AF176" i="28"/>
  <c r="AF175" i="28"/>
  <c r="AF174" i="28"/>
  <c r="AF173" i="28"/>
  <c r="AF172" i="28"/>
  <c r="AF171" i="28"/>
  <c r="AF169" i="28"/>
  <c r="AF168" i="28"/>
  <c r="AF167" i="28"/>
  <c r="AF166" i="28"/>
  <c r="AF163" i="28"/>
  <c r="AF162" i="28"/>
  <c r="AF161" i="28"/>
  <c r="AF160" i="28"/>
  <c r="AF159" i="28"/>
  <c r="AF158" i="28"/>
  <c r="AF157" i="28"/>
  <c r="AF156" i="28"/>
  <c r="AF155" i="28"/>
  <c r="AF154" i="28"/>
  <c r="AF153" i="28"/>
  <c r="AF152" i="28"/>
  <c r="AF151" i="28"/>
  <c r="AF150" i="28"/>
  <c r="AF149" i="28"/>
  <c r="AF147" i="28"/>
  <c r="AF146" i="28"/>
  <c r="AF145" i="28"/>
  <c r="AF144" i="28"/>
  <c r="AF143" i="28"/>
  <c r="AF142" i="28"/>
  <c r="AF141" i="28"/>
  <c r="AF140" i="28"/>
  <c r="AF36" i="28"/>
  <c r="AF67" i="28"/>
  <c r="AF66" i="28"/>
  <c r="AF65" i="28"/>
  <c r="AF64" i="28"/>
  <c r="AF61" i="28"/>
  <c r="AF60" i="28"/>
  <c r="AF58" i="28"/>
  <c r="AF57" i="28"/>
  <c r="AF56" i="28"/>
  <c r="AF53" i="28"/>
  <c r="AF52" i="28"/>
  <c r="AF51" i="28"/>
  <c r="AF50" i="28"/>
  <c r="AF49" i="28"/>
  <c r="AF48" i="28"/>
  <c r="AF46" i="28"/>
  <c r="AF45" i="28"/>
  <c r="AF44" i="28"/>
  <c r="AF43" i="28"/>
  <c r="AF40" i="28"/>
  <c r="AF39" i="28"/>
  <c r="AF38" i="28"/>
  <c r="AF37" i="28"/>
  <c r="AF35" i="28"/>
  <c r="AF34" i="28"/>
  <c r="AF33" i="28"/>
  <c r="AF32" i="28"/>
  <c r="AF31" i="28"/>
  <c r="AF30" i="28"/>
  <c r="AF28" i="28"/>
  <c r="AF27" i="28"/>
  <c r="AF26" i="28"/>
  <c r="AF25" i="28"/>
  <c r="AF24" i="28"/>
  <c r="AF23" i="28"/>
  <c r="AE35" i="28"/>
  <c r="AD35" i="28"/>
  <c r="AC35" i="28"/>
  <c r="Q128" i="28"/>
  <c r="AF128" i="28" s="1"/>
  <c r="R67" i="24" l="1"/>
  <c r="AG67" i="24" s="1"/>
  <c r="R67" i="21"/>
  <c r="AG67" i="21" s="1"/>
  <c r="AG22" i="28"/>
  <c r="AG29" i="28"/>
  <c r="R185" i="28"/>
  <c r="AG177" i="28"/>
  <c r="AG187" i="25"/>
  <c r="AG187" i="26"/>
  <c r="R187" i="21"/>
  <c r="AG187" i="21" s="1"/>
  <c r="AG181" i="21"/>
  <c r="AG181" i="25"/>
  <c r="AG187" i="24"/>
  <c r="AG181" i="22"/>
  <c r="AG181" i="23"/>
  <c r="R187" i="23"/>
  <c r="R67" i="23"/>
  <c r="AG67" i="23" s="1"/>
  <c r="AG10" i="23"/>
  <c r="AG10" i="24"/>
  <c r="R41" i="28"/>
  <c r="AG10" i="25"/>
  <c r="R187" i="22"/>
  <c r="R14" i="22"/>
  <c r="AG14" i="22"/>
  <c r="AG10" i="21"/>
  <c r="R14" i="26"/>
  <c r="AG14" i="26"/>
  <c r="R67" i="25"/>
  <c r="AG67" i="25" s="1"/>
  <c r="Q206" i="26"/>
  <c r="Q254" i="24"/>
  <c r="Q254" i="25"/>
  <c r="Q254" i="22"/>
  <c r="Q254" i="21"/>
  <c r="AF254" i="21" s="1"/>
  <c r="R14" i="21" l="1"/>
  <c r="R14" i="24"/>
  <c r="AG14" i="21"/>
  <c r="R9" i="28"/>
  <c r="R12" i="28" s="1"/>
  <c r="AG41" i="28"/>
  <c r="AG9" i="28" s="1"/>
  <c r="R191" i="28"/>
  <c r="AG185" i="28"/>
  <c r="R8" i="28"/>
  <c r="AG187" i="23"/>
  <c r="AG14" i="23"/>
  <c r="R14" i="23"/>
  <c r="AG187" i="22"/>
  <c r="R54" i="28"/>
  <c r="AF254" i="25"/>
  <c r="AF206" i="26"/>
  <c r="AG14" i="24"/>
  <c r="AF254" i="24"/>
  <c r="AF254" i="22"/>
  <c r="R14" i="25"/>
  <c r="AG14" i="25"/>
  <c r="Q113" i="23"/>
  <c r="Q113" i="22"/>
  <c r="Q113" i="21"/>
  <c r="AF113" i="21" s="1"/>
  <c r="Q84" i="21"/>
  <c r="AF84" i="21" s="1"/>
  <c r="Q22" i="28"/>
  <c r="Q29" i="28"/>
  <c r="Q42" i="28"/>
  <c r="Q47" i="28"/>
  <c r="Q55" i="28"/>
  <c r="Q59" i="28"/>
  <c r="Q63" i="28"/>
  <c r="Q72" i="28"/>
  <c r="AF72" i="28" s="1"/>
  <c r="Q85" i="28"/>
  <c r="AF85" i="28" s="1"/>
  <c r="Q101" i="28"/>
  <c r="AF101" i="28" s="1"/>
  <c r="Q114" i="28"/>
  <c r="AF114" i="28" s="1"/>
  <c r="Q139" i="28"/>
  <c r="Q148" i="28"/>
  <c r="Q165" i="28"/>
  <c r="Q170" i="28"/>
  <c r="Q178" i="28"/>
  <c r="Q182" i="28"/>
  <c r="Q186" i="28"/>
  <c r="Q195" i="28"/>
  <c r="AF195" i="28" s="1"/>
  <c r="Q210" i="28"/>
  <c r="AF210" i="28" s="1"/>
  <c r="Q227" i="28"/>
  <c r="AF227" i="28" s="1"/>
  <c r="Q243" i="28"/>
  <c r="AF243" i="28" s="1"/>
  <c r="Q260" i="28"/>
  <c r="AF260" i="28" s="1"/>
  <c r="Q16" i="28"/>
  <c r="Q17" i="28"/>
  <c r="Q254" i="26"/>
  <c r="Q238" i="26"/>
  <c r="Q223" i="26"/>
  <c r="Q191" i="26"/>
  <c r="Q182" i="26"/>
  <c r="Q178" i="26"/>
  <c r="Q174" i="26"/>
  <c r="Q166" i="26"/>
  <c r="Q161" i="26"/>
  <c r="Q145" i="26"/>
  <c r="Q136" i="26"/>
  <c r="Q126" i="26"/>
  <c r="Q113" i="26"/>
  <c r="Q100" i="26"/>
  <c r="Q84" i="26"/>
  <c r="Q71" i="26"/>
  <c r="Q62" i="26"/>
  <c r="Q58" i="26"/>
  <c r="Q54" i="26"/>
  <c r="Q46" i="26"/>
  <c r="Q41" i="26"/>
  <c r="Q29" i="26"/>
  <c r="Q22" i="26"/>
  <c r="Q4" i="26"/>
  <c r="Q16" i="26"/>
  <c r="Q17" i="26"/>
  <c r="Q238" i="24"/>
  <c r="Q223" i="24"/>
  <c r="Q206" i="24"/>
  <c r="Q191" i="24"/>
  <c r="Q182" i="24"/>
  <c r="Q178" i="24"/>
  <c r="Q174" i="24"/>
  <c r="Q166" i="24"/>
  <c r="Q161" i="24"/>
  <c r="Q145" i="24"/>
  <c r="Q136" i="24"/>
  <c r="Q126" i="24"/>
  <c r="Q113" i="24"/>
  <c r="Q100" i="24"/>
  <c r="Q84" i="24"/>
  <c r="Q71" i="24"/>
  <c r="Q62" i="24"/>
  <c r="Q58" i="24"/>
  <c r="Q54" i="24"/>
  <c r="Q46" i="24"/>
  <c r="Q41" i="24"/>
  <c r="Q29" i="24"/>
  <c r="Q22" i="24"/>
  <c r="Q16" i="24"/>
  <c r="Q17" i="24"/>
  <c r="Q238" i="25"/>
  <c r="Q223" i="25"/>
  <c r="Q206" i="25"/>
  <c r="Q191" i="25"/>
  <c r="Q182" i="25"/>
  <c r="Q178" i="25"/>
  <c r="Q174" i="25"/>
  <c r="Q166" i="25"/>
  <c r="Q161" i="25"/>
  <c r="Q145" i="25"/>
  <c r="Q136" i="25"/>
  <c r="Q126" i="25"/>
  <c r="Q113" i="25"/>
  <c r="Q100" i="25"/>
  <c r="Q84" i="25"/>
  <c r="Q71" i="25"/>
  <c r="Q62" i="25"/>
  <c r="Q58" i="25"/>
  <c r="Q54" i="25"/>
  <c r="Q46" i="25"/>
  <c r="Q41" i="25"/>
  <c r="Q29" i="25"/>
  <c r="Q22" i="25"/>
  <c r="Q4" i="25"/>
  <c r="Q16" i="25"/>
  <c r="Q17" i="25"/>
  <c r="Q254" i="23"/>
  <c r="Q238" i="23"/>
  <c r="Q223" i="23"/>
  <c r="Q206" i="23"/>
  <c r="Q191" i="23"/>
  <c r="Q182" i="23"/>
  <c r="Q178" i="23"/>
  <c r="Q174" i="23"/>
  <c r="Q166" i="23"/>
  <c r="Q161" i="23"/>
  <c r="Q145" i="23"/>
  <c r="Q136" i="23"/>
  <c r="Q126" i="23"/>
  <c r="Q100" i="23"/>
  <c r="Q84" i="23"/>
  <c r="Q71" i="23"/>
  <c r="Q62" i="23"/>
  <c r="Q58" i="23"/>
  <c r="Q54" i="23"/>
  <c r="Q46" i="23"/>
  <c r="Q41" i="23"/>
  <c r="Q29" i="23"/>
  <c r="Q22" i="23"/>
  <c r="Q16" i="23"/>
  <c r="Q17" i="23"/>
  <c r="Q238" i="22"/>
  <c r="Q223" i="22"/>
  <c r="Q206" i="22"/>
  <c r="Q191" i="22"/>
  <c r="Q182" i="22"/>
  <c r="Q178" i="22"/>
  <c r="Q174" i="22"/>
  <c r="Q166" i="22"/>
  <c r="Q161" i="22"/>
  <c r="Q145" i="22"/>
  <c r="Q136" i="22"/>
  <c r="Q126" i="22"/>
  <c r="Q100" i="22"/>
  <c r="Q84" i="22"/>
  <c r="Q71" i="22"/>
  <c r="Q62" i="22"/>
  <c r="Q58" i="22"/>
  <c r="Q54" i="22"/>
  <c r="Q46" i="22"/>
  <c r="Q41" i="22"/>
  <c r="Q29" i="22"/>
  <c r="Q22" i="22"/>
  <c r="Q16" i="22"/>
  <c r="Q17" i="22"/>
  <c r="R13" i="28" l="1"/>
  <c r="R10" i="28"/>
  <c r="R266" i="28"/>
  <c r="R260" i="28" s="1"/>
  <c r="R226" i="28" s="1"/>
  <c r="R268" i="28" s="1"/>
  <c r="AG191" i="28"/>
  <c r="AG12" i="28"/>
  <c r="AG8" i="28"/>
  <c r="AG54" i="28"/>
  <c r="R62" i="28"/>
  <c r="AF100" i="25"/>
  <c r="AF84" i="24"/>
  <c r="AF223" i="23"/>
  <c r="AF126" i="25"/>
  <c r="AF113" i="24"/>
  <c r="AF254" i="23"/>
  <c r="AF126" i="24"/>
  <c r="AF223" i="25"/>
  <c r="AF206" i="24"/>
  <c r="AF238" i="25"/>
  <c r="AF223" i="24"/>
  <c r="AF126" i="26"/>
  <c r="Q190" i="26"/>
  <c r="AF191" i="26"/>
  <c r="AF113" i="23"/>
  <c r="AF206" i="23"/>
  <c r="AF254" i="26"/>
  <c r="AF191" i="25"/>
  <c r="AF84" i="26"/>
  <c r="AF113" i="26"/>
  <c r="AF84" i="23"/>
  <c r="Q70" i="25"/>
  <c r="AF71" i="25"/>
  <c r="AF238" i="24"/>
  <c r="AF223" i="26"/>
  <c r="AF113" i="25"/>
  <c r="AF100" i="24"/>
  <c r="AF71" i="26"/>
  <c r="AF206" i="25"/>
  <c r="AF191" i="24"/>
  <c r="AF100" i="26"/>
  <c r="AF191" i="23"/>
  <c r="AF84" i="25"/>
  <c r="AF71" i="24"/>
  <c r="AF238" i="26"/>
  <c r="AF238" i="22"/>
  <c r="AF206" i="22"/>
  <c r="AF191" i="22"/>
  <c r="AF223" i="22"/>
  <c r="AF238" i="23"/>
  <c r="AF126" i="22"/>
  <c r="AF113" i="22"/>
  <c r="AF100" i="22"/>
  <c r="AF71" i="22"/>
  <c r="AF84" i="22"/>
  <c r="AF71" i="23"/>
  <c r="AF100" i="23"/>
  <c r="AF126" i="23"/>
  <c r="Q40" i="23"/>
  <c r="Q53" i="23" s="1"/>
  <c r="Q61" i="23" s="1"/>
  <c r="Q67" i="23" s="1"/>
  <c r="Q14" i="23" s="1"/>
  <c r="Q226" i="28"/>
  <c r="AF226" i="28" s="1"/>
  <c r="Q41" i="28"/>
  <c r="Q54" i="28" s="1"/>
  <c r="Q62" i="28" s="1"/>
  <c r="Q68" i="28" s="1"/>
  <c r="Q14" i="28" s="1"/>
  <c r="Q222" i="26"/>
  <c r="Q160" i="26"/>
  <c r="Q173" i="26" s="1"/>
  <c r="Q181" i="26" s="1"/>
  <c r="Q187" i="26" s="1"/>
  <c r="Q190" i="24"/>
  <c r="Q222" i="24"/>
  <c r="Q70" i="24"/>
  <c r="Q160" i="24"/>
  <c r="Q173" i="24" s="1"/>
  <c r="Q181" i="24" s="1"/>
  <c r="Q187" i="24" s="1"/>
  <c r="Q222" i="25"/>
  <c r="Q190" i="25"/>
  <c r="Q160" i="25"/>
  <c r="Q173" i="25" s="1"/>
  <c r="Q181" i="25" s="1"/>
  <c r="Q187" i="25" s="1"/>
  <c r="Q222" i="23"/>
  <c r="Q190" i="23"/>
  <c r="Q160" i="23"/>
  <c r="Q173" i="23" s="1"/>
  <c r="Q181" i="23" s="1"/>
  <c r="Q187" i="23" s="1"/>
  <c r="Q222" i="22"/>
  <c r="Q190" i="22"/>
  <c r="Q160" i="22"/>
  <c r="Q173" i="22" s="1"/>
  <c r="Q70" i="26"/>
  <c r="Q99" i="26"/>
  <c r="Q40" i="26"/>
  <c r="Q53" i="26" s="1"/>
  <c r="Q61" i="26" s="1"/>
  <c r="Q67" i="26" s="1"/>
  <c r="Q14" i="26" s="1"/>
  <c r="Q99" i="24"/>
  <c r="Q40" i="24"/>
  <c r="Q53" i="24" s="1"/>
  <c r="Q61" i="24" s="1"/>
  <c r="Q67" i="24" s="1"/>
  <c r="Q14" i="24" s="1"/>
  <c r="Q99" i="25"/>
  <c r="Q40" i="25"/>
  <c r="Q53" i="25" s="1"/>
  <c r="Q61" i="25" s="1"/>
  <c r="Q67" i="25" s="1"/>
  <c r="Q14" i="25" s="1"/>
  <c r="Q99" i="23"/>
  <c r="Q70" i="23"/>
  <c r="Q40" i="22"/>
  <c r="Q8" i="22" s="1"/>
  <c r="Q99" i="22"/>
  <c r="Q70" i="22"/>
  <c r="Q194" i="28"/>
  <c r="AF194" i="28" s="1"/>
  <c r="Q164" i="28"/>
  <c r="Q177" i="28" s="1"/>
  <c r="Q185" i="28" s="1"/>
  <c r="Q191" i="28" s="1"/>
  <c r="Q100" i="28"/>
  <c r="AF100" i="28" s="1"/>
  <c r="Q71" i="28"/>
  <c r="AF71" i="28" s="1"/>
  <c r="AG10" i="28" l="1"/>
  <c r="AG62" i="28"/>
  <c r="AG13" i="28"/>
  <c r="Q9" i="23"/>
  <c r="Q12" i="23" s="1"/>
  <c r="AF137" i="28"/>
  <c r="R68" i="28"/>
  <c r="AF99" i="24"/>
  <c r="AF190" i="24"/>
  <c r="AF190" i="25"/>
  <c r="AF70" i="25"/>
  <c r="AF99" i="26"/>
  <c r="Q262" i="26"/>
  <c r="AF222" i="26"/>
  <c r="AF70" i="26"/>
  <c r="AF99" i="23"/>
  <c r="AF222" i="25"/>
  <c r="Q134" i="25"/>
  <c r="AF99" i="25"/>
  <c r="AF70" i="24"/>
  <c r="AF190" i="26"/>
  <c r="AF190" i="23"/>
  <c r="AF70" i="23"/>
  <c r="AF222" i="24"/>
  <c r="AF190" i="22"/>
  <c r="AF222" i="22"/>
  <c r="AF222" i="23"/>
  <c r="AF99" i="22"/>
  <c r="AF70" i="22"/>
  <c r="Q8" i="23"/>
  <c r="Q262" i="25"/>
  <c r="Q262" i="22"/>
  <c r="Q9" i="22"/>
  <c r="Q10" i="22" s="1"/>
  <c r="Q53" i="22"/>
  <c r="Q61" i="22" s="1"/>
  <c r="Q67" i="22" s="1"/>
  <c r="Q14" i="22" s="1"/>
  <c r="Q134" i="24"/>
  <c r="AF268" i="28"/>
  <c r="Q268" i="28"/>
  <c r="Q181" i="22"/>
  <c r="Q187" i="22" s="1"/>
  <c r="Q262" i="23"/>
  <c r="Q9" i="28"/>
  <c r="Q8" i="28"/>
  <c r="Q134" i="26"/>
  <c r="Q262" i="24"/>
  <c r="Q9" i="24"/>
  <c r="Q12" i="24" s="1"/>
  <c r="Q9" i="25"/>
  <c r="Q12" i="25" s="1"/>
  <c r="Q134" i="23"/>
  <c r="Q8" i="26"/>
  <c r="Q9" i="26"/>
  <c r="Q8" i="24"/>
  <c r="Q8" i="25"/>
  <c r="Q134" i="22"/>
  <c r="Q137" i="28"/>
  <c r="Q10" i="23" l="1"/>
  <c r="Q13" i="23"/>
  <c r="AG68" i="28"/>
  <c r="AG14" i="28" s="1"/>
  <c r="Q10" i="26"/>
  <c r="R128" i="28"/>
  <c r="R100" i="28" s="1"/>
  <c r="R137" i="28" s="1"/>
  <c r="R14" i="28"/>
  <c r="Q12" i="22"/>
  <c r="Q13" i="22" s="1"/>
  <c r="Q10" i="28"/>
  <c r="Q10" i="25"/>
  <c r="Q12" i="28"/>
  <c r="Q13" i="28" s="1"/>
  <c r="Q10" i="24"/>
  <c r="Q13" i="25"/>
  <c r="Q12" i="26"/>
  <c r="Q13" i="26" s="1"/>
  <c r="Q13" i="24"/>
  <c r="Q238" i="21" l="1"/>
  <c r="AF238" i="21" s="1"/>
  <c r="Q223" i="21"/>
  <c r="AF223" i="21" s="1"/>
  <c r="Q206" i="21"/>
  <c r="AF206" i="21" s="1"/>
  <c r="Q191" i="21"/>
  <c r="AF191" i="21" s="1"/>
  <c r="Q182" i="21"/>
  <c r="Q178" i="21"/>
  <c r="Q174" i="21"/>
  <c r="Q166" i="21"/>
  <c r="Q161" i="21"/>
  <c r="Q145" i="21"/>
  <c r="Q136" i="21"/>
  <c r="Q126" i="21"/>
  <c r="AF126" i="21" s="1"/>
  <c r="Q100" i="21"/>
  <c r="AF100" i="21" s="1"/>
  <c r="Q71" i="21"/>
  <c r="AF71" i="21" s="1"/>
  <c r="Q62" i="21"/>
  <c r="Q58" i="21"/>
  <c r="Q54" i="21"/>
  <c r="Q46" i="21"/>
  <c r="Q41" i="21"/>
  <c r="Q29" i="21"/>
  <c r="Q22" i="21"/>
  <c r="Q17" i="21"/>
  <c r="Q16" i="21"/>
  <c r="H260" i="28"/>
  <c r="I260" i="28"/>
  <c r="J260" i="28"/>
  <c r="K260" i="28"/>
  <c r="L260" i="28"/>
  <c r="M260" i="28"/>
  <c r="N260" i="28"/>
  <c r="O260" i="28"/>
  <c r="H243" i="28"/>
  <c r="I243" i="28"/>
  <c r="J243" i="28"/>
  <c r="K243" i="28"/>
  <c r="L243" i="28"/>
  <c r="M243" i="28"/>
  <c r="N243" i="28"/>
  <c r="O243" i="28"/>
  <c r="H227" i="28"/>
  <c r="I227" i="28"/>
  <c r="J227" i="28"/>
  <c r="K227" i="28"/>
  <c r="L227" i="28"/>
  <c r="M227" i="28"/>
  <c r="N227" i="28"/>
  <c r="O227" i="28"/>
  <c r="H210" i="28"/>
  <c r="I210" i="28"/>
  <c r="J210" i="28"/>
  <c r="K210" i="28"/>
  <c r="L210" i="28"/>
  <c r="M210" i="28"/>
  <c r="N210" i="28"/>
  <c r="O210" i="28"/>
  <c r="H195" i="28"/>
  <c r="I195" i="28"/>
  <c r="J195" i="28"/>
  <c r="K195" i="28"/>
  <c r="L195" i="28"/>
  <c r="M195" i="28"/>
  <c r="N195" i="28"/>
  <c r="O195" i="28"/>
  <c r="K170" i="28"/>
  <c r="L170" i="28"/>
  <c r="M170" i="28"/>
  <c r="N170" i="28"/>
  <c r="O170" i="28"/>
  <c r="P170" i="28"/>
  <c r="H186" i="28"/>
  <c r="I186" i="28"/>
  <c r="J186" i="28"/>
  <c r="K186" i="28"/>
  <c r="L186" i="28"/>
  <c r="M186" i="28"/>
  <c r="N186" i="28"/>
  <c r="O186" i="28"/>
  <c r="H182" i="28"/>
  <c r="I182" i="28"/>
  <c r="J182" i="28"/>
  <c r="K182" i="28"/>
  <c r="L182" i="28"/>
  <c r="M182" i="28"/>
  <c r="N182" i="28"/>
  <c r="O182" i="28"/>
  <c r="H178" i="28"/>
  <c r="I178" i="28"/>
  <c r="J178" i="28"/>
  <c r="K178" i="28"/>
  <c r="L178" i="28"/>
  <c r="M178" i="28"/>
  <c r="N178" i="28"/>
  <c r="O178" i="28"/>
  <c r="H165" i="28"/>
  <c r="I165" i="28"/>
  <c r="J165" i="28"/>
  <c r="K165" i="28"/>
  <c r="L165" i="28"/>
  <c r="M165" i="28"/>
  <c r="N165" i="28"/>
  <c r="O165" i="28"/>
  <c r="H148" i="28"/>
  <c r="I148" i="28"/>
  <c r="J148" i="28"/>
  <c r="K148" i="28"/>
  <c r="L148" i="28"/>
  <c r="M148" i="28"/>
  <c r="N148" i="28"/>
  <c r="O148" i="28"/>
  <c r="H139" i="28"/>
  <c r="I139" i="28"/>
  <c r="J139" i="28"/>
  <c r="K139" i="28"/>
  <c r="L139" i="28"/>
  <c r="M139" i="28"/>
  <c r="N139" i="28"/>
  <c r="O139" i="28"/>
  <c r="P139" i="28"/>
  <c r="G128" i="28"/>
  <c r="H128" i="28"/>
  <c r="I128" i="28"/>
  <c r="J128" i="28"/>
  <c r="K128" i="28"/>
  <c r="L128" i="28"/>
  <c r="M128" i="28"/>
  <c r="N128" i="28"/>
  <c r="O128" i="28"/>
  <c r="P128" i="28"/>
  <c r="G114" i="28"/>
  <c r="H114" i="28"/>
  <c r="I114" i="28"/>
  <c r="J114" i="28"/>
  <c r="K114" i="28"/>
  <c r="L114" i="28"/>
  <c r="M114" i="28"/>
  <c r="N114" i="28"/>
  <c r="O114" i="28"/>
  <c r="G101" i="28"/>
  <c r="H101" i="28"/>
  <c r="I101" i="28"/>
  <c r="J101" i="28"/>
  <c r="K101" i="28"/>
  <c r="L101" i="28"/>
  <c r="M101" i="28"/>
  <c r="N101" i="28"/>
  <c r="O101" i="28"/>
  <c r="G85" i="28"/>
  <c r="H85" i="28"/>
  <c r="I85" i="28"/>
  <c r="J85" i="28"/>
  <c r="K85" i="28"/>
  <c r="L85" i="28"/>
  <c r="M85" i="28"/>
  <c r="N85" i="28"/>
  <c r="O85" i="28"/>
  <c r="G72" i="28"/>
  <c r="H72" i="28"/>
  <c r="I72" i="28"/>
  <c r="J72" i="28"/>
  <c r="K72" i="28"/>
  <c r="L72" i="28"/>
  <c r="M72" i="28"/>
  <c r="N72" i="28"/>
  <c r="O72" i="28"/>
  <c r="P72" i="28"/>
  <c r="H29" i="28"/>
  <c r="I29" i="28"/>
  <c r="J29" i="28"/>
  <c r="K29" i="28"/>
  <c r="L29" i="28"/>
  <c r="M29" i="28"/>
  <c r="N29" i="28"/>
  <c r="O29" i="28"/>
  <c r="P29" i="28"/>
  <c r="P114" i="28"/>
  <c r="P63" i="28"/>
  <c r="P59" i="28"/>
  <c r="P55" i="28"/>
  <c r="P47" i="28"/>
  <c r="P42" i="28"/>
  <c r="P22" i="28"/>
  <c r="I194" i="28" l="1"/>
  <c r="J226" i="28"/>
  <c r="N194" i="28"/>
  <c r="J194" i="28"/>
  <c r="AF22" i="28"/>
  <c r="N41" i="28"/>
  <c r="AF29" i="28"/>
  <c r="AF139" i="28"/>
  <c r="AF42" i="28"/>
  <c r="AF47" i="28"/>
  <c r="AF59" i="28"/>
  <c r="AF170" i="28"/>
  <c r="AF55" i="28"/>
  <c r="AF63" i="28"/>
  <c r="O41" i="28"/>
  <c r="N226" i="28"/>
  <c r="N268" i="28" s="1"/>
  <c r="Q190" i="21"/>
  <c r="AF190" i="21" s="1"/>
  <c r="H71" i="28"/>
  <c r="M194" i="28"/>
  <c r="L71" i="28"/>
  <c r="Q222" i="21"/>
  <c r="AF222" i="21" s="1"/>
  <c r="Q160" i="21"/>
  <c r="Q99" i="21"/>
  <c r="AF99" i="21" s="1"/>
  <c r="Q70" i="21"/>
  <c r="AF70" i="21" s="1"/>
  <c r="Q40" i="21"/>
  <c r="P41" i="28"/>
  <c r="M100" i="28"/>
  <c r="J71" i="28"/>
  <c r="K164" i="28"/>
  <c r="L164" i="28"/>
  <c r="J164" i="28"/>
  <c r="K71" i="28"/>
  <c r="I164" i="28"/>
  <c r="H164" i="28"/>
  <c r="M164" i="28"/>
  <c r="L226" i="28"/>
  <c r="O164" i="28"/>
  <c r="O71" i="28"/>
  <c r="G71" i="28"/>
  <c r="I100" i="28"/>
  <c r="N164" i="28"/>
  <c r="K226" i="28"/>
  <c r="I226" i="28"/>
  <c r="H226" i="28"/>
  <c r="M226" i="28"/>
  <c r="O226" i="28"/>
  <c r="L194" i="28"/>
  <c r="K194" i="28"/>
  <c r="H194" i="28"/>
  <c r="O194" i="28"/>
  <c r="N100" i="28"/>
  <c r="N71" i="28"/>
  <c r="I71" i="28"/>
  <c r="J100" i="28"/>
  <c r="O100" i="28"/>
  <c r="K100" i="28"/>
  <c r="G100" i="28"/>
  <c r="H100" i="28"/>
  <c r="L100" i="28"/>
  <c r="M71" i="28"/>
  <c r="H137" i="28" l="1"/>
  <c r="I268" i="28"/>
  <c r="J268" i="28"/>
  <c r="Q173" i="21"/>
  <c r="N177" i="28"/>
  <c r="AF41" i="28"/>
  <c r="O177" i="28"/>
  <c r="L137" i="28"/>
  <c r="Q53" i="21"/>
  <c r="Q9" i="21"/>
  <c r="Q12" i="21" s="1"/>
  <c r="Q262" i="21"/>
  <c r="J137" i="28"/>
  <c r="Q8" i="21"/>
  <c r="Q134" i="21"/>
  <c r="K268" i="28"/>
  <c r="K137" i="28"/>
  <c r="L268" i="28"/>
  <c r="O137" i="28"/>
  <c r="M137" i="28"/>
  <c r="N137" i="28"/>
  <c r="M268" i="28"/>
  <c r="G137" i="28"/>
  <c r="H268" i="28"/>
  <c r="I137" i="28"/>
  <c r="O268" i="28"/>
  <c r="AF9" i="28" l="1"/>
  <c r="Q13" i="21"/>
  <c r="Q181" i="21"/>
  <c r="Q61" i="21"/>
  <c r="Q10" i="21"/>
  <c r="AF8" i="28"/>
  <c r="N185" i="28"/>
  <c r="O185" i="28"/>
  <c r="P238" i="26"/>
  <c r="P178" i="24"/>
  <c r="P166" i="25"/>
  <c r="P178" i="23"/>
  <c r="P178" i="22"/>
  <c r="Q67" i="21" l="1"/>
  <c r="Q187" i="21"/>
  <c r="N191" i="28"/>
  <c r="AF12" i="28"/>
  <c r="AF10" i="28"/>
  <c r="O191" i="28"/>
  <c r="P4" i="26"/>
  <c r="P16" i="26"/>
  <c r="P17" i="26"/>
  <c r="P22" i="26"/>
  <c r="P29" i="26"/>
  <c r="P41" i="26"/>
  <c r="P46" i="26"/>
  <c r="P54" i="26"/>
  <c r="P58" i="26"/>
  <c r="P62" i="26"/>
  <c r="P71" i="26"/>
  <c r="P84" i="26"/>
  <c r="P100" i="26"/>
  <c r="P113" i="26"/>
  <c r="P126" i="26"/>
  <c r="P136" i="26"/>
  <c r="P145" i="26"/>
  <c r="P161" i="26"/>
  <c r="P166" i="26"/>
  <c r="P174" i="26"/>
  <c r="P178" i="26"/>
  <c r="P182" i="26"/>
  <c r="P191" i="26"/>
  <c r="P206" i="26"/>
  <c r="P223" i="26"/>
  <c r="P254" i="26"/>
  <c r="P16" i="24"/>
  <c r="P17" i="24"/>
  <c r="P22" i="24"/>
  <c r="P29" i="24"/>
  <c r="P41" i="24"/>
  <c r="P46" i="24"/>
  <c r="P54" i="24"/>
  <c r="P58" i="24"/>
  <c r="P62" i="24"/>
  <c r="P71" i="24"/>
  <c r="P84" i="24"/>
  <c r="P100" i="24"/>
  <c r="P113" i="24"/>
  <c r="P126" i="24"/>
  <c r="P136" i="24"/>
  <c r="P145" i="24"/>
  <c r="P161" i="24"/>
  <c r="P166" i="24"/>
  <c r="P174" i="24"/>
  <c r="P182" i="24"/>
  <c r="P191" i="24"/>
  <c r="P206" i="24"/>
  <c r="P223" i="24"/>
  <c r="P238" i="24"/>
  <c r="P254" i="24"/>
  <c r="P29" i="25"/>
  <c r="P4" i="25"/>
  <c r="P16" i="25"/>
  <c r="P17" i="25"/>
  <c r="P22" i="25"/>
  <c r="P41" i="25"/>
  <c r="P46" i="25"/>
  <c r="P54" i="25"/>
  <c r="P58" i="25"/>
  <c r="P62" i="25"/>
  <c r="P71" i="25"/>
  <c r="P84" i="25"/>
  <c r="P100" i="25"/>
  <c r="P113" i="25"/>
  <c r="P126" i="25"/>
  <c r="P136" i="25"/>
  <c r="P145" i="25"/>
  <c r="P161" i="25"/>
  <c r="P174" i="25"/>
  <c r="P178" i="25"/>
  <c r="P182" i="25"/>
  <c r="P191" i="25"/>
  <c r="P206" i="25"/>
  <c r="P223" i="25"/>
  <c r="P238" i="25"/>
  <c r="P254" i="25"/>
  <c r="P29" i="23"/>
  <c r="P16" i="23"/>
  <c r="P17" i="23"/>
  <c r="P22" i="23"/>
  <c r="P41" i="23"/>
  <c r="P46" i="23"/>
  <c r="P54" i="23"/>
  <c r="P58" i="23"/>
  <c r="P62" i="23"/>
  <c r="P71" i="23"/>
  <c r="P84" i="23"/>
  <c r="P100" i="23"/>
  <c r="P113" i="23"/>
  <c r="P126" i="23"/>
  <c r="P136" i="23"/>
  <c r="P145" i="23"/>
  <c r="P161" i="23"/>
  <c r="P166" i="23"/>
  <c r="P174" i="23"/>
  <c r="P182" i="23"/>
  <c r="P191" i="23"/>
  <c r="P206" i="23"/>
  <c r="P223" i="23"/>
  <c r="P238" i="23"/>
  <c r="P254" i="23"/>
  <c r="P84" i="21"/>
  <c r="AF13" i="28" l="1"/>
  <c r="Q14" i="21"/>
  <c r="P222" i="26"/>
  <c r="P160" i="26"/>
  <c r="P160" i="24"/>
  <c r="P173" i="24" s="1"/>
  <c r="P222" i="25"/>
  <c r="P160" i="23"/>
  <c r="P173" i="23" s="1"/>
  <c r="P70" i="26"/>
  <c r="P40" i="26"/>
  <c r="P8" i="26" s="1"/>
  <c r="P99" i="26"/>
  <c r="P190" i="26"/>
  <c r="P262" i="26" s="1"/>
  <c r="P70" i="24"/>
  <c r="P222" i="24"/>
  <c r="P190" i="24"/>
  <c r="P40" i="24"/>
  <c r="P53" i="24" s="1"/>
  <c r="P61" i="24" s="1"/>
  <c r="P67" i="24" s="1"/>
  <c r="P14" i="24" s="1"/>
  <c r="P99" i="24"/>
  <c r="P99" i="25"/>
  <c r="P160" i="25"/>
  <c r="P70" i="25"/>
  <c r="P40" i="25"/>
  <c r="P8" i="25" s="1"/>
  <c r="P190" i="25"/>
  <c r="P40" i="23"/>
  <c r="P8" i="23" s="1"/>
  <c r="P99" i="23"/>
  <c r="P190" i="23"/>
  <c r="P222" i="23"/>
  <c r="P70" i="23"/>
  <c r="P262" i="23" l="1"/>
  <c r="P9" i="26"/>
  <c r="P12" i="26" s="1"/>
  <c r="P13" i="26" s="1"/>
  <c r="P134" i="26"/>
  <c r="P134" i="24"/>
  <c r="P134" i="25"/>
  <c r="P9" i="23"/>
  <c r="P12" i="23" s="1"/>
  <c r="P13" i="23" s="1"/>
  <c r="P134" i="23"/>
  <c r="P173" i="26"/>
  <c r="P262" i="24"/>
  <c r="P181" i="24"/>
  <c r="P262" i="25"/>
  <c r="P173" i="25"/>
  <c r="P181" i="25" s="1"/>
  <c r="P187" i="25" s="1"/>
  <c r="P181" i="23"/>
  <c r="P53" i="26"/>
  <c r="P61" i="26" s="1"/>
  <c r="P67" i="26" s="1"/>
  <c r="P14" i="26" s="1"/>
  <c r="P9" i="24"/>
  <c r="P8" i="24"/>
  <c r="P53" i="25"/>
  <c r="P61" i="25" s="1"/>
  <c r="P67" i="25" s="1"/>
  <c r="P14" i="25" s="1"/>
  <c r="P9" i="25"/>
  <c r="P10" i="25" s="1"/>
  <c r="P53" i="23"/>
  <c r="P61" i="23" s="1"/>
  <c r="P67" i="23" s="1"/>
  <c r="P14" i="23" s="1"/>
  <c r="P10" i="24" l="1"/>
  <c r="P10" i="26"/>
  <c r="P10" i="23"/>
  <c r="P181" i="26"/>
  <c r="P187" i="24"/>
  <c r="P187" i="23"/>
  <c r="P12" i="24"/>
  <c r="P13" i="24" s="1"/>
  <c r="P12" i="25"/>
  <c r="P13" i="25" s="1"/>
  <c r="P187" i="26" l="1"/>
  <c r="P16" i="22"/>
  <c r="P17" i="22"/>
  <c r="P22" i="22"/>
  <c r="P29" i="22"/>
  <c r="P41" i="22"/>
  <c r="P46" i="22"/>
  <c r="P54" i="22"/>
  <c r="P58" i="22"/>
  <c r="P62" i="22"/>
  <c r="P71" i="22"/>
  <c r="P84" i="22"/>
  <c r="P100" i="22"/>
  <c r="P113" i="22"/>
  <c r="P126" i="22"/>
  <c r="P136" i="22"/>
  <c r="P145" i="22"/>
  <c r="P161" i="22"/>
  <c r="P166" i="22"/>
  <c r="P174" i="22"/>
  <c r="P182" i="22"/>
  <c r="P191" i="22"/>
  <c r="P206" i="22"/>
  <c r="P223" i="22"/>
  <c r="P238" i="22"/>
  <c r="P254" i="22"/>
  <c r="P16" i="21"/>
  <c r="P17" i="21"/>
  <c r="P22" i="21"/>
  <c r="P29" i="21"/>
  <c r="P41" i="21"/>
  <c r="P46" i="21"/>
  <c r="P54" i="21"/>
  <c r="P58" i="21"/>
  <c r="P62" i="21"/>
  <c r="P71" i="21"/>
  <c r="P70" i="21" s="1"/>
  <c r="P100" i="21"/>
  <c r="P113" i="21"/>
  <c r="P126" i="21"/>
  <c r="P136" i="21"/>
  <c r="P145" i="21"/>
  <c r="P161" i="21"/>
  <c r="P166" i="21"/>
  <c r="P174" i="21"/>
  <c r="P178" i="21"/>
  <c r="P182" i="21"/>
  <c r="P191" i="21"/>
  <c r="P206" i="21"/>
  <c r="P223" i="21"/>
  <c r="P238" i="21"/>
  <c r="P254" i="21"/>
  <c r="K8" i="18"/>
  <c r="K9" i="18"/>
  <c r="D10" i="18"/>
  <c r="C10" i="18"/>
  <c r="H9" i="5"/>
  <c r="P222" i="22" l="1"/>
  <c r="P160" i="22"/>
  <c r="P173" i="22" s="1"/>
  <c r="P99" i="22"/>
  <c r="P70" i="22"/>
  <c r="P40" i="22"/>
  <c r="P9" i="22" s="1"/>
  <c r="P190" i="22"/>
  <c r="P40" i="21"/>
  <c r="P53" i="21" s="1"/>
  <c r="P61" i="21" s="1"/>
  <c r="P67" i="21" s="1"/>
  <c r="P14" i="21" s="1"/>
  <c r="P99" i="21"/>
  <c r="P134" i="21" s="1"/>
  <c r="P222" i="21"/>
  <c r="P160" i="21"/>
  <c r="P173" i="21" s="1"/>
  <c r="P181" i="21" s="1"/>
  <c r="P187" i="21" s="1"/>
  <c r="P190" i="21"/>
  <c r="G2" i="9"/>
  <c r="P262" i="22" l="1"/>
  <c r="P53" i="22"/>
  <c r="P61" i="22" s="1"/>
  <c r="P67" i="22" s="1"/>
  <c r="P14" i="22" s="1"/>
  <c r="P134" i="22"/>
  <c r="P8" i="22"/>
  <c r="P10" i="22" s="1"/>
  <c r="P9" i="21"/>
  <c r="P12" i="21" s="1"/>
  <c r="P8" i="21"/>
  <c r="P262" i="21"/>
  <c r="P181" i="22"/>
  <c r="P187" i="22" s="1"/>
  <c r="P12" i="22"/>
  <c r="I16" i="6"/>
  <c r="O8" i="28"/>
  <c r="P13" i="21" l="1"/>
  <c r="P13" i="22"/>
  <c r="P10" i="21"/>
  <c r="O9" i="28"/>
  <c r="O10" i="28" s="1"/>
  <c r="O14" i="28"/>
  <c r="O16" i="28"/>
  <c r="O17" i="28"/>
  <c r="O12" i="28" l="1"/>
  <c r="O13" i="28" s="1"/>
  <c r="O238" i="26" l="1"/>
  <c r="O254" i="24"/>
  <c r="O254" i="25"/>
  <c r="O238" i="25"/>
  <c r="O254" i="23"/>
  <c r="O238" i="23"/>
  <c r="O238" i="22"/>
  <c r="O254" i="21"/>
  <c r="O238" i="21"/>
  <c r="O113" i="26" l="1"/>
  <c r="O4" i="26"/>
  <c r="O16" i="26"/>
  <c r="O17" i="26"/>
  <c r="O22" i="26"/>
  <c r="O29" i="26"/>
  <c r="O41" i="26"/>
  <c r="O46" i="26"/>
  <c r="O54" i="26"/>
  <c r="O58" i="26"/>
  <c r="O62" i="26"/>
  <c r="O71" i="26"/>
  <c r="O84" i="26"/>
  <c r="O100" i="26"/>
  <c r="O126" i="26"/>
  <c r="O136" i="26"/>
  <c r="O145" i="26"/>
  <c r="O161" i="26"/>
  <c r="O166" i="26"/>
  <c r="O174" i="26"/>
  <c r="O178" i="26"/>
  <c r="O182" i="26"/>
  <c r="O191" i="26"/>
  <c r="O206" i="26"/>
  <c r="O223" i="26"/>
  <c r="O254" i="26"/>
  <c r="O113" i="24"/>
  <c r="O16" i="24"/>
  <c r="O17" i="24"/>
  <c r="O22" i="24"/>
  <c r="O29" i="24"/>
  <c r="O41" i="24"/>
  <c r="O46" i="24"/>
  <c r="O54" i="24"/>
  <c r="O58" i="24"/>
  <c r="O71" i="24"/>
  <c r="O84" i="24"/>
  <c r="O100" i="24"/>
  <c r="O126" i="24"/>
  <c r="O136" i="24"/>
  <c r="O145" i="24"/>
  <c r="O161" i="24"/>
  <c r="O166" i="24"/>
  <c r="O174" i="24"/>
  <c r="O178" i="24"/>
  <c r="O182" i="24"/>
  <c r="O191" i="24"/>
  <c r="O206" i="24"/>
  <c r="O223" i="24"/>
  <c r="O238" i="24"/>
  <c r="O113" i="25"/>
  <c r="O4" i="25"/>
  <c r="O16" i="25"/>
  <c r="O17" i="25"/>
  <c r="O22" i="25"/>
  <c r="O29" i="25"/>
  <c r="O41" i="25"/>
  <c r="O46" i="25"/>
  <c r="O54" i="25"/>
  <c r="O58" i="25"/>
  <c r="O62" i="25"/>
  <c r="O71" i="25"/>
  <c r="O84" i="25"/>
  <c r="O100" i="25"/>
  <c r="O126" i="25"/>
  <c r="O136" i="25"/>
  <c r="O145" i="25"/>
  <c r="O161" i="25"/>
  <c r="O166" i="25"/>
  <c r="O174" i="25"/>
  <c r="O178" i="25"/>
  <c r="O182" i="25"/>
  <c r="O191" i="25"/>
  <c r="O206" i="25"/>
  <c r="O223" i="25"/>
  <c r="O222" i="25" s="1"/>
  <c r="O29" i="23"/>
  <c r="O145" i="23"/>
  <c r="O16" i="23"/>
  <c r="O17" i="23"/>
  <c r="O22" i="23"/>
  <c r="O41" i="23"/>
  <c r="O46" i="23"/>
  <c r="O54" i="23"/>
  <c r="O58" i="23"/>
  <c r="O62" i="23"/>
  <c r="O71" i="23"/>
  <c r="O84" i="23"/>
  <c r="O100" i="23"/>
  <c r="O113" i="23"/>
  <c r="O126" i="23"/>
  <c r="O136" i="23"/>
  <c r="O161" i="23"/>
  <c r="O166" i="23"/>
  <c r="O174" i="23"/>
  <c r="O178" i="23"/>
  <c r="O182" i="23"/>
  <c r="O191" i="23"/>
  <c r="O206" i="23"/>
  <c r="O223" i="23"/>
  <c r="O222" i="23" s="1"/>
  <c r="O113" i="22"/>
  <c r="O16" i="22"/>
  <c r="O17" i="22"/>
  <c r="O22" i="22"/>
  <c r="O29" i="22"/>
  <c r="O41" i="22"/>
  <c r="O46" i="22"/>
  <c r="O54" i="22"/>
  <c r="O58" i="22"/>
  <c r="O62" i="22"/>
  <c r="O71" i="22"/>
  <c r="O84" i="22"/>
  <c r="O100" i="22"/>
  <c r="O126" i="22"/>
  <c r="O136" i="22"/>
  <c r="O145" i="22"/>
  <c r="O161" i="22"/>
  <c r="O166" i="22"/>
  <c r="O174" i="22"/>
  <c r="O178" i="22"/>
  <c r="O182" i="22"/>
  <c r="O191" i="22"/>
  <c r="O206" i="22"/>
  <c r="O223" i="22"/>
  <c r="O254" i="22"/>
  <c r="O113" i="21"/>
  <c r="O84" i="21"/>
  <c r="O160" i="26" l="1"/>
  <c r="O173" i="26" s="1"/>
  <c r="O181" i="26" s="1"/>
  <c r="O187" i="26" s="1"/>
  <c r="O160" i="24"/>
  <c r="O173" i="24" s="1"/>
  <c r="O181" i="24" s="1"/>
  <c r="O187" i="24" s="1"/>
  <c r="O160" i="25"/>
  <c r="O190" i="25"/>
  <c r="O160" i="23"/>
  <c r="O173" i="23" s="1"/>
  <c r="O181" i="23" s="1"/>
  <c r="O187" i="23" s="1"/>
  <c r="O40" i="26"/>
  <c r="O8" i="26" s="1"/>
  <c r="O70" i="26"/>
  <c r="O99" i="26"/>
  <c r="O222" i="26"/>
  <c r="O190" i="26"/>
  <c r="O190" i="24"/>
  <c r="O70" i="24"/>
  <c r="O40" i="24"/>
  <c r="O53" i="24" s="1"/>
  <c r="O61" i="24" s="1"/>
  <c r="O222" i="24"/>
  <c r="O99" i="24"/>
  <c r="O99" i="25"/>
  <c r="O70" i="25"/>
  <c r="O40" i="25"/>
  <c r="O8" i="25" s="1"/>
  <c r="O40" i="23"/>
  <c r="O8" i="23" s="1"/>
  <c r="O70" i="23"/>
  <c r="O190" i="23"/>
  <c r="O99" i="23"/>
  <c r="O40" i="22"/>
  <c r="O9" i="22" s="1"/>
  <c r="O222" i="22"/>
  <c r="O160" i="22"/>
  <c r="O173" i="22" s="1"/>
  <c r="O181" i="22" s="1"/>
  <c r="O187" i="22" s="1"/>
  <c r="O99" i="22"/>
  <c r="O190" i="22"/>
  <c r="O70" i="22"/>
  <c r="O173" i="25" l="1"/>
  <c r="O9" i="25"/>
  <c r="O10" i="25" s="1"/>
  <c r="O8" i="22"/>
  <c r="O9" i="26"/>
  <c r="O10" i="26" s="1"/>
  <c r="O9" i="23"/>
  <c r="O12" i="23" s="1"/>
  <c r="O13" i="23" s="1"/>
  <c r="O53" i="26"/>
  <c r="O61" i="26" s="1"/>
  <c r="O67" i="26" s="1"/>
  <c r="O14" i="26" s="1"/>
  <c r="O8" i="24"/>
  <c r="O9" i="24"/>
  <c r="O53" i="25"/>
  <c r="O61" i="25" s="1"/>
  <c r="O67" i="25" s="1"/>
  <c r="O14" i="25" s="1"/>
  <c r="O53" i="23"/>
  <c r="O61" i="23" s="1"/>
  <c r="O67" i="23" s="1"/>
  <c r="O14" i="23" s="1"/>
  <c r="O53" i="22"/>
  <c r="O61" i="22" s="1"/>
  <c r="O67" i="22" s="1"/>
  <c r="O14" i="22" s="1"/>
  <c r="O10" i="24" l="1"/>
  <c r="O181" i="25"/>
  <c r="O12" i="25"/>
  <c r="O13" i="25" s="1"/>
  <c r="O10" i="23"/>
  <c r="O10" i="22"/>
  <c r="O12" i="26"/>
  <c r="O13" i="26" s="1"/>
  <c r="O12" i="24"/>
  <c r="O13" i="24" s="1"/>
  <c r="O12" i="22"/>
  <c r="O13" i="22" l="1"/>
  <c r="O187" i="25"/>
  <c r="O16" i="21"/>
  <c r="O17" i="21"/>
  <c r="O22" i="21"/>
  <c r="O29" i="21"/>
  <c r="O41" i="21"/>
  <c r="O46" i="21"/>
  <c r="O54" i="21"/>
  <c r="O58" i="21"/>
  <c r="O62" i="21"/>
  <c r="O71" i="21"/>
  <c r="O70" i="21" s="1"/>
  <c r="O100" i="21"/>
  <c r="O126" i="21"/>
  <c r="O136" i="21"/>
  <c r="O145" i="21"/>
  <c r="O161" i="21"/>
  <c r="O166" i="21"/>
  <c r="O174" i="21"/>
  <c r="O178" i="21"/>
  <c r="O182" i="21"/>
  <c r="O191" i="21"/>
  <c r="O206" i="21"/>
  <c r="O223" i="21"/>
  <c r="E21" i="18"/>
  <c r="G21" i="18"/>
  <c r="H21" i="18"/>
  <c r="O160" i="21" l="1"/>
  <c r="O173" i="21" s="1"/>
  <c r="O181" i="21" s="1"/>
  <c r="O187" i="21" s="1"/>
  <c r="O222" i="21"/>
  <c r="O40" i="21"/>
  <c r="O53" i="21" s="1"/>
  <c r="O61" i="21" s="1"/>
  <c r="O67" i="21" s="1"/>
  <c r="O14" i="21" s="1"/>
  <c r="O190" i="21"/>
  <c r="O99" i="21"/>
  <c r="AE196" i="28"/>
  <c r="AE197" i="28"/>
  <c r="AE198" i="28"/>
  <c r="AE199" i="28"/>
  <c r="AE200" i="28"/>
  <c r="AE201" i="28"/>
  <c r="AE202" i="28"/>
  <c r="AE203" i="28"/>
  <c r="AE204" i="28"/>
  <c r="AE205" i="28"/>
  <c r="AE206" i="28"/>
  <c r="AE207" i="28"/>
  <c r="AE208" i="28"/>
  <c r="AE209" i="28"/>
  <c r="AE211" i="28"/>
  <c r="AE212" i="28"/>
  <c r="AE213" i="28"/>
  <c r="AE214" i="28"/>
  <c r="AE215" i="28"/>
  <c r="AE216" i="28"/>
  <c r="AE217" i="28"/>
  <c r="AE218" i="28"/>
  <c r="AE219" i="28"/>
  <c r="AE220" i="28"/>
  <c r="AE221" i="28"/>
  <c r="AE222" i="28"/>
  <c r="AE223" i="28"/>
  <c r="AE224" i="28"/>
  <c r="AE225" i="28"/>
  <c r="AE228" i="28"/>
  <c r="AE229" i="28"/>
  <c r="AE230" i="28"/>
  <c r="AE231" i="28"/>
  <c r="AE232" i="28"/>
  <c r="AE233" i="28"/>
  <c r="AE235" i="28"/>
  <c r="AE236" i="28"/>
  <c r="AE237" i="28"/>
  <c r="AE238" i="28"/>
  <c r="AE239" i="28"/>
  <c r="AE240" i="28"/>
  <c r="AE241" i="28"/>
  <c r="AE242" i="28"/>
  <c r="AE244" i="28"/>
  <c r="AE245" i="28"/>
  <c r="AE246" i="28"/>
  <c r="AE247" i="28"/>
  <c r="AE248" i="28"/>
  <c r="AE249" i="28"/>
  <c r="AE250" i="28"/>
  <c r="AE251" i="28"/>
  <c r="AE252" i="28"/>
  <c r="AE253" i="28"/>
  <c r="AE254" i="28"/>
  <c r="AE255" i="28"/>
  <c r="AE256" i="28"/>
  <c r="AE257" i="28"/>
  <c r="AE258" i="28"/>
  <c r="AE259" i="28"/>
  <c r="AE261" i="28"/>
  <c r="AE262" i="28"/>
  <c r="AE263" i="28"/>
  <c r="AE264" i="28"/>
  <c r="AE265" i="28"/>
  <c r="AE266" i="28"/>
  <c r="AE267" i="28"/>
  <c r="AE73" i="28"/>
  <c r="AE74" i="28"/>
  <c r="AE75" i="28"/>
  <c r="AE76" i="28"/>
  <c r="AE77" i="28"/>
  <c r="AE78" i="28"/>
  <c r="AE79" i="28"/>
  <c r="AE80" i="28"/>
  <c r="AE81" i="28"/>
  <c r="AE82" i="28"/>
  <c r="AE83" i="28"/>
  <c r="AE84" i="28"/>
  <c r="AE86" i="28"/>
  <c r="AE87" i="28"/>
  <c r="AE88" i="28"/>
  <c r="AE89" i="28"/>
  <c r="AE90" i="28"/>
  <c r="AE91" i="28"/>
  <c r="AE92" i="28"/>
  <c r="AE93" i="28"/>
  <c r="AE94" i="28"/>
  <c r="AE95" i="28"/>
  <c r="AE96" i="28"/>
  <c r="AE97" i="28"/>
  <c r="AE98" i="28"/>
  <c r="AE99" i="28"/>
  <c r="AE102" i="28"/>
  <c r="AE103" i="28"/>
  <c r="AE104" i="28"/>
  <c r="AE105" i="28"/>
  <c r="AE106" i="28"/>
  <c r="AE107" i="28"/>
  <c r="AE108" i="28"/>
  <c r="AE109" i="28"/>
  <c r="AE110" i="28"/>
  <c r="AE111" i="28"/>
  <c r="AE112" i="28"/>
  <c r="AE113" i="28"/>
  <c r="AE115" i="28"/>
  <c r="AE116" i="28"/>
  <c r="AE117" i="28"/>
  <c r="AE118" i="28"/>
  <c r="AE119" i="28"/>
  <c r="AE120" i="28"/>
  <c r="AE121" i="28"/>
  <c r="AE122" i="28"/>
  <c r="AE123" i="28"/>
  <c r="AE124" i="28"/>
  <c r="AE125" i="28"/>
  <c r="AE126" i="28"/>
  <c r="AE127" i="28"/>
  <c r="AE129" i="28"/>
  <c r="AE130" i="28"/>
  <c r="AE131" i="28"/>
  <c r="AE132" i="28"/>
  <c r="AE133" i="28"/>
  <c r="AE134" i="28"/>
  <c r="AE135" i="28"/>
  <c r="N16" i="28"/>
  <c r="N17" i="28"/>
  <c r="O9" i="21" l="1"/>
  <c r="O12" i="21" s="1"/>
  <c r="O8" i="21"/>
  <c r="N8" i="28"/>
  <c r="N9" i="28"/>
  <c r="N182" i="23"/>
  <c r="AF182" i="23" s="1"/>
  <c r="N145" i="22"/>
  <c r="AF145" i="22" s="1"/>
  <c r="N254" i="21"/>
  <c r="O10" i="21" l="1"/>
  <c r="O13" i="21"/>
  <c r="N10" i="28"/>
  <c r="N12" i="28"/>
  <c r="N29" i="23"/>
  <c r="AF29" i="23" s="1"/>
  <c r="N13" i="28" l="1"/>
  <c r="N14" i="28"/>
  <c r="AE192" i="26"/>
  <c r="AE193" i="26"/>
  <c r="AE194" i="26"/>
  <c r="AE195" i="26"/>
  <c r="AE196" i="26"/>
  <c r="AE197" i="26"/>
  <c r="AE198" i="26"/>
  <c r="AE199" i="26"/>
  <c r="AE200" i="26"/>
  <c r="AE201" i="26"/>
  <c r="AE202" i="26"/>
  <c r="AE203" i="26"/>
  <c r="AE204" i="26"/>
  <c r="AE205" i="26"/>
  <c r="AE207" i="26"/>
  <c r="AE208" i="26"/>
  <c r="AE209" i="26"/>
  <c r="AE210" i="26"/>
  <c r="AE211" i="26"/>
  <c r="AE212" i="26"/>
  <c r="AE213" i="26"/>
  <c r="AE214" i="26"/>
  <c r="AE215" i="26"/>
  <c r="AE216" i="26"/>
  <c r="AE217" i="26"/>
  <c r="AE218" i="26"/>
  <c r="AE219" i="26"/>
  <c r="AE220" i="26"/>
  <c r="AE221" i="26"/>
  <c r="AE224" i="26"/>
  <c r="AE225" i="26"/>
  <c r="AE226" i="26"/>
  <c r="AE227" i="26"/>
  <c r="AE228" i="26"/>
  <c r="AE229" i="26"/>
  <c r="AE230" i="26"/>
  <c r="AE231" i="26"/>
  <c r="AE232" i="26"/>
  <c r="AE233" i="26"/>
  <c r="AE234" i="26"/>
  <c r="AE235" i="26"/>
  <c r="AE236" i="26"/>
  <c r="AE237" i="26"/>
  <c r="AE239" i="26"/>
  <c r="AE240" i="26"/>
  <c r="AE241" i="26"/>
  <c r="AE242" i="26"/>
  <c r="AE243" i="26"/>
  <c r="AE244" i="26"/>
  <c r="AE245" i="26"/>
  <c r="AE246" i="26"/>
  <c r="AE247" i="26"/>
  <c r="AE248" i="26"/>
  <c r="AE249" i="26"/>
  <c r="AE250" i="26"/>
  <c r="AE251" i="26"/>
  <c r="AE252" i="26"/>
  <c r="AE253" i="26"/>
  <c r="AE255" i="26"/>
  <c r="AE256" i="26"/>
  <c r="AE257" i="26"/>
  <c r="AE258" i="26"/>
  <c r="AE259" i="26"/>
  <c r="AE260" i="26"/>
  <c r="AE261" i="26"/>
  <c r="AE72" i="26"/>
  <c r="AE73" i="26"/>
  <c r="AE74" i="26"/>
  <c r="AE75" i="26"/>
  <c r="AE76" i="26"/>
  <c r="AE77" i="26"/>
  <c r="AE78" i="26"/>
  <c r="AE79" i="26"/>
  <c r="AE80" i="26"/>
  <c r="AE81" i="26"/>
  <c r="AE82" i="26"/>
  <c r="AE83" i="26"/>
  <c r="AE85" i="26"/>
  <c r="AE86" i="26"/>
  <c r="AE87" i="26"/>
  <c r="AE88" i="26"/>
  <c r="AE89" i="26"/>
  <c r="AE90" i="26"/>
  <c r="AE91" i="26"/>
  <c r="AE92" i="26"/>
  <c r="AE93" i="26"/>
  <c r="AE94" i="26"/>
  <c r="AE95" i="26"/>
  <c r="AE96" i="26"/>
  <c r="AE97" i="26"/>
  <c r="AE98" i="26"/>
  <c r="AE101" i="26"/>
  <c r="AE102" i="26"/>
  <c r="AE103" i="26"/>
  <c r="AE104" i="26"/>
  <c r="AE105" i="26"/>
  <c r="AE106" i="26"/>
  <c r="AE107" i="26"/>
  <c r="AE108" i="26"/>
  <c r="AE109" i="26"/>
  <c r="AE110" i="26"/>
  <c r="AE111" i="26"/>
  <c r="AE112" i="26"/>
  <c r="AE114" i="26"/>
  <c r="AE115" i="26"/>
  <c r="AE116" i="26"/>
  <c r="AE117" i="26"/>
  <c r="AE118" i="26"/>
  <c r="AE119" i="26"/>
  <c r="AE120" i="26"/>
  <c r="AE121" i="26"/>
  <c r="AE122" i="26"/>
  <c r="AE123" i="26"/>
  <c r="AE124" i="26"/>
  <c r="AE125" i="26"/>
  <c r="AE127" i="26"/>
  <c r="AE128" i="26"/>
  <c r="AE129" i="26"/>
  <c r="AE130" i="26"/>
  <c r="AE131" i="26"/>
  <c r="AE132" i="26"/>
  <c r="AE133" i="26"/>
  <c r="N4" i="26"/>
  <c r="N16" i="26"/>
  <c r="N17" i="26"/>
  <c r="N22" i="26"/>
  <c r="AF22" i="26" s="1"/>
  <c r="N29" i="26"/>
  <c r="AF29" i="26" s="1"/>
  <c r="N41" i="26"/>
  <c r="AF41" i="26" s="1"/>
  <c r="N46" i="26"/>
  <c r="AF46" i="26" s="1"/>
  <c r="N54" i="26"/>
  <c r="AF54" i="26" s="1"/>
  <c r="N58" i="26"/>
  <c r="AF58" i="26" s="1"/>
  <c r="N62" i="26"/>
  <c r="AF62" i="26" s="1"/>
  <c r="N71" i="26"/>
  <c r="N84" i="26"/>
  <c r="N100" i="26"/>
  <c r="N113" i="26"/>
  <c r="N126" i="26"/>
  <c r="N136" i="26"/>
  <c r="AF136" i="26" s="1"/>
  <c r="N145" i="26"/>
  <c r="AF145" i="26" s="1"/>
  <c r="N161" i="26"/>
  <c r="AF161" i="26" s="1"/>
  <c r="N166" i="26"/>
  <c r="AF166" i="26" s="1"/>
  <c r="N174" i="26"/>
  <c r="AF174" i="26" s="1"/>
  <c r="N178" i="26"/>
  <c r="AF178" i="26" s="1"/>
  <c r="N182" i="26"/>
  <c r="AF182" i="26" s="1"/>
  <c r="N191" i="26"/>
  <c r="N206" i="26"/>
  <c r="N223" i="26"/>
  <c r="N238" i="26"/>
  <c r="N254" i="26"/>
  <c r="AE192" i="24"/>
  <c r="AE193" i="24"/>
  <c r="AE194" i="24"/>
  <c r="AE195" i="24"/>
  <c r="AE196" i="24"/>
  <c r="AE197" i="24"/>
  <c r="AE198" i="24"/>
  <c r="AE199" i="24"/>
  <c r="AE200" i="24"/>
  <c r="AE201" i="24"/>
  <c r="AE202" i="24"/>
  <c r="AE203" i="24"/>
  <c r="AE204" i="24"/>
  <c r="AE205" i="24"/>
  <c r="AE207" i="24"/>
  <c r="AE208" i="24"/>
  <c r="AE209" i="24"/>
  <c r="AE210" i="24"/>
  <c r="AE211" i="24"/>
  <c r="AE212" i="24"/>
  <c r="AE213" i="24"/>
  <c r="AE214" i="24"/>
  <c r="AE215" i="24"/>
  <c r="AE216" i="24"/>
  <c r="AE217" i="24"/>
  <c r="AE218" i="24"/>
  <c r="AE219" i="24"/>
  <c r="AE220" i="24"/>
  <c r="AE221" i="24"/>
  <c r="AE224" i="24"/>
  <c r="AE225" i="24"/>
  <c r="AE226" i="24"/>
  <c r="AE227" i="24"/>
  <c r="AE228" i="24"/>
  <c r="AE229" i="24"/>
  <c r="AE230" i="24"/>
  <c r="AE231" i="24"/>
  <c r="AE232" i="24"/>
  <c r="AE233" i="24"/>
  <c r="AE234" i="24"/>
  <c r="AE235" i="24"/>
  <c r="AE236" i="24"/>
  <c r="AE237" i="24"/>
  <c r="AE239" i="24"/>
  <c r="AE240" i="24"/>
  <c r="AE241" i="24"/>
  <c r="AE242" i="24"/>
  <c r="AE243" i="24"/>
  <c r="AE244" i="24"/>
  <c r="AE245" i="24"/>
  <c r="AE246" i="24"/>
  <c r="AE247" i="24"/>
  <c r="AE248" i="24"/>
  <c r="AE249" i="24"/>
  <c r="AE250" i="24"/>
  <c r="AE251" i="24"/>
  <c r="AE252" i="24"/>
  <c r="AE253" i="24"/>
  <c r="AE255" i="24"/>
  <c r="AE256" i="24"/>
  <c r="AE257" i="24"/>
  <c r="AE258" i="24"/>
  <c r="AE259" i="24"/>
  <c r="AE260" i="24"/>
  <c r="AE261" i="24"/>
  <c r="AE72" i="24"/>
  <c r="AE73" i="24"/>
  <c r="AE74" i="24"/>
  <c r="AE75" i="24"/>
  <c r="AE76" i="24"/>
  <c r="AE77" i="24"/>
  <c r="AE78" i="24"/>
  <c r="AE79" i="24"/>
  <c r="AE80" i="24"/>
  <c r="AE81" i="24"/>
  <c r="AE82" i="24"/>
  <c r="AE83" i="24"/>
  <c r="AE85" i="24"/>
  <c r="AE86" i="24"/>
  <c r="AE87" i="24"/>
  <c r="AE88" i="24"/>
  <c r="AE89" i="24"/>
  <c r="AE90" i="24"/>
  <c r="AE91" i="24"/>
  <c r="AE92" i="24"/>
  <c r="AE93" i="24"/>
  <c r="AE94" i="24"/>
  <c r="AE95" i="24"/>
  <c r="AE96" i="24"/>
  <c r="AE97" i="24"/>
  <c r="AE98" i="24"/>
  <c r="AE101" i="24"/>
  <c r="AE102" i="24"/>
  <c r="AE103" i="24"/>
  <c r="AE104" i="24"/>
  <c r="AE105" i="24"/>
  <c r="AE106" i="24"/>
  <c r="AE107" i="24"/>
  <c r="AE108" i="24"/>
  <c r="AE109" i="24"/>
  <c r="AE110" i="24"/>
  <c r="AE111" i="24"/>
  <c r="AE112" i="24"/>
  <c r="AE114" i="24"/>
  <c r="AE115" i="24"/>
  <c r="AE116" i="24"/>
  <c r="AE117" i="24"/>
  <c r="AE118" i="24"/>
  <c r="AE119" i="24"/>
  <c r="AE120" i="24"/>
  <c r="AE121" i="24"/>
  <c r="AE122" i="24"/>
  <c r="AE123" i="24"/>
  <c r="AE124" i="24"/>
  <c r="AE125" i="24"/>
  <c r="AE127" i="24"/>
  <c r="AE128" i="24"/>
  <c r="AE129" i="24"/>
  <c r="AE130" i="24"/>
  <c r="AE131" i="24"/>
  <c r="AE132" i="24"/>
  <c r="AE133" i="24"/>
  <c r="N16" i="24"/>
  <c r="N17" i="24"/>
  <c r="N22" i="24"/>
  <c r="AF22" i="24" s="1"/>
  <c r="N29" i="24"/>
  <c r="AF29" i="24" s="1"/>
  <c r="N41" i="24"/>
  <c r="AF41" i="24" s="1"/>
  <c r="N46" i="24"/>
  <c r="AF46" i="24" s="1"/>
  <c r="N54" i="24"/>
  <c r="AF54" i="24" s="1"/>
  <c r="N58" i="24"/>
  <c r="AF58" i="24" s="1"/>
  <c r="N62" i="24"/>
  <c r="N71" i="24"/>
  <c r="N84" i="24"/>
  <c r="N100" i="24"/>
  <c r="N113" i="24"/>
  <c r="N126" i="24"/>
  <c r="N136" i="24"/>
  <c r="AF136" i="24" s="1"/>
  <c r="N145" i="24"/>
  <c r="AF145" i="24" s="1"/>
  <c r="N161" i="24"/>
  <c r="AF161" i="24" s="1"/>
  <c r="N166" i="24"/>
  <c r="AF166" i="24" s="1"/>
  <c r="N174" i="24"/>
  <c r="AF174" i="24" s="1"/>
  <c r="N178" i="24"/>
  <c r="AF178" i="24" s="1"/>
  <c r="N182" i="24"/>
  <c r="AF182" i="24" s="1"/>
  <c r="N191" i="24"/>
  <c r="N206" i="24"/>
  <c r="N223" i="24"/>
  <c r="N238" i="24"/>
  <c r="N254" i="24"/>
  <c r="AE192" i="25"/>
  <c r="AE193" i="25"/>
  <c r="AE194" i="25"/>
  <c r="AE195" i="25"/>
  <c r="AE196" i="25"/>
  <c r="AE197" i="25"/>
  <c r="AE198" i="25"/>
  <c r="AE199" i="25"/>
  <c r="AE200" i="25"/>
  <c r="AE201" i="25"/>
  <c r="AE202" i="25"/>
  <c r="AE203" i="25"/>
  <c r="AE204" i="25"/>
  <c r="AE205" i="25"/>
  <c r="AE207" i="25"/>
  <c r="AE208" i="25"/>
  <c r="AE209" i="25"/>
  <c r="AE210" i="25"/>
  <c r="AE211" i="25"/>
  <c r="AE212" i="25"/>
  <c r="AE213" i="25"/>
  <c r="AE214" i="25"/>
  <c r="AE215" i="25"/>
  <c r="AE216" i="25"/>
  <c r="AE217" i="25"/>
  <c r="AE218" i="25"/>
  <c r="AE219" i="25"/>
  <c r="AE220" i="25"/>
  <c r="AE221" i="25"/>
  <c r="AE224" i="25"/>
  <c r="AE225" i="25"/>
  <c r="AE226" i="25"/>
  <c r="AE227" i="25"/>
  <c r="AE228" i="25"/>
  <c r="AE229" i="25"/>
  <c r="AE230" i="25"/>
  <c r="AE231" i="25"/>
  <c r="AE232" i="25"/>
  <c r="AE233" i="25"/>
  <c r="AE234" i="25"/>
  <c r="AE235" i="25"/>
  <c r="AE236" i="25"/>
  <c r="AE237" i="25"/>
  <c r="AE239" i="25"/>
  <c r="AE240" i="25"/>
  <c r="AE241" i="25"/>
  <c r="AE242" i="25"/>
  <c r="AE243" i="25"/>
  <c r="AE244" i="25"/>
  <c r="AE245" i="25"/>
  <c r="AE246" i="25"/>
  <c r="AE247" i="25"/>
  <c r="AE248" i="25"/>
  <c r="AE249" i="25"/>
  <c r="AE250" i="25"/>
  <c r="AE251" i="25"/>
  <c r="AE252" i="25"/>
  <c r="AE253" i="25"/>
  <c r="AE255" i="25"/>
  <c r="AE256" i="25"/>
  <c r="AE257" i="25"/>
  <c r="AE258" i="25"/>
  <c r="AE259" i="25"/>
  <c r="AE260" i="25"/>
  <c r="AE261" i="25"/>
  <c r="AE72" i="25"/>
  <c r="AE73" i="25"/>
  <c r="AE74" i="25"/>
  <c r="AE75" i="25"/>
  <c r="AE76" i="25"/>
  <c r="AE77" i="25"/>
  <c r="AE78" i="25"/>
  <c r="AE79" i="25"/>
  <c r="AE80" i="25"/>
  <c r="AE81" i="25"/>
  <c r="AE82" i="25"/>
  <c r="AE83" i="25"/>
  <c r="AE85" i="25"/>
  <c r="AE86" i="25"/>
  <c r="AE87" i="25"/>
  <c r="AE88" i="25"/>
  <c r="AE89" i="25"/>
  <c r="AE90" i="25"/>
  <c r="AE91" i="25"/>
  <c r="AE92" i="25"/>
  <c r="AE93" i="25"/>
  <c r="AE94" i="25"/>
  <c r="AE95" i="25"/>
  <c r="AE96" i="25"/>
  <c r="AE97" i="25"/>
  <c r="AE98" i="25"/>
  <c r="AE101" i="25"/>
  <c r="AE102" i="25"/>
  <c r="AE103" i="25"/>
  <c r="AE104" i="25"/>
  <c r="AE105" i="25"/>
  <c r="AE106" i="25"/>
  <c r="AE107" i="25"/>
  <c r="AE108" i="25"/>
  <c r="AE109" i="25"/>
  <c r="AE110" i="25"/>
  <c r="AE111" i="25"/>
  <c r="AE112" i="25"/>
  <c r="AE114" i="25"/>
  <c r="AE115" i="25"/>
  <c r="AE116" i="25"/>
  <c r="AE117" i="25"/>
  <c r="AE118" i="25"/>
  <c r="AE119" i="25"/>
  <c r="AE120" i="25"/>
  <c r="AE121" i="25"/>
  <c r="AE122" i="25"/>
  <c r="AE123" i="25"/>
  <c r="AE124" i="25"/>
  <c r="AE125" i="25"/>
  <c r="AE127" i="25"/>
  <c r="AE128" i="25"/>
  <c r="AE129" i="25"/>
  <c r="AE130" i="25"/>
  <c r="AE131" i="25"/>
  <c r="AE132" i="25"/>
  <c r="AE133" i="25"/>
  <c r="N4" i="25"/>
  <c r="N16" i="25"/>
  <c r="N17" i="25"/>
  <c r="N22" i="25"/>
  <c r="AF22" i="25" s="1"/>
  <c r="N29" i="25"/>
  <c r="AF29" i="25" s="1"/>
  <c r="N41" i="25"/>
  <c r="AF41" i="25" s="1"/>
  <c r="N46" i="25"/>
  <c r="AF46" i="25" s="1"/>
  <c r="N54" i="25"/>
  <c r="AF54" i="25" s="1"/>
  <c r="N58" i="25"/>
  <c r="AF58" i="25" s="1"/>
  <c r="N62" i="25"/>
  <c r="AF62" i="25" s="1"/>
  <c r="N71" i="25"/>
  <c r="N84" i="25"/>
  <c r="N100" i="25"/>
  <c r="N113" i="25"/>
  <c r="N126" i="25"/>
  <c r="N136" i="25"/>
  <c r="AF136" i="25" s="1"/>
  <c r="N145" i="25"/>
  <c r="AF145" i="25" s="1"/>
  <c r="N161" i="25"/>
  <c r="AF161" i="25" s="1"/>
  <c r="N166" i="25"/>
  <c r="AF166" i="25" s="1"/>
  <c r="N174" i="25"/>
  <c r="AF174" i="25" s="1"/>
  <c r="N178" i="25"/>
  <c r="AF178" i="25" s="1"/>
  <c r="N182" i="25"/>
  <c r="AF182" i="25" s="1"/>
  <c r="N191" i="25"/>
  <c r="N206" i="25"/>
  <c r="N223" i="25"/>
  <c r="N238" i="25"/>
  <c r="N254" i="25"/>
  <c r="AE192" i="23"/>
  <c r="AE193" i="23"/>
  <c r="AE194" i="23"/>
  <c r="AE195" i="23"/>
  <c r="AE196" i="23"/>
  <c r="AE197" i="23"/>
  <c r="AE198" i="23"/>
  <c r="AE199" i="23"/>
  <c r="AE200" i="23"/>
  <c r="AE201" i="23"/>
  <c r="AE202" i="23"/>
  <c r="AE203" i="23"/>
  <c r="AE204" i="23"/>
  <c r="AE205" i="23"/>
  <c r="AE207" i="23"/>
  <c r="AE208" i="23"/>
  <c r="AE209" i="23"/>
  <c r="AE210" i="23"/>
  <c r="AE211" i="23"/>
  <c r="AE212" i="23"/>
  <c r="AE213" i="23"/>
  <c r="AE214" i="23"/>
  <c r="AE215" i="23"/>
  <c r="AE216" i="23"/>
  <c r="AE217" i="23"/>
  <c r="AE218" i="23"/>
  <c r="AE219" i="23"/>
  <c r="AE220" i="23"/>
  <c r="AE221" i="23"/>
  <c r="AE224" i="23"/>
  <c r="AE225" i="23"/>
  <c r="AE226" i="23"/>
  <c r="AE227" i="23"/>
  <c r="AE228" i="23"/>
  <c r="AE229" i="23"/>
  <c r="AE230" i="23"/>
  <c r="AE231" i="23"/>
  <c r="AE232" i="23"/>
  <c r="AE233" i="23"/>
  <c r="AE234" i="23"/>
  <c r="AE235" i="23"/>
  <c r="AE236" i="23"/>
  <c r="AE237" i="23"/>
  <c r="AE239" i="23"/>
  <c r="AE240" i="23"/>
  <c r="AE241" i="23"/>
  <c r="AE242" i="23"/>
  <c r="AE243" i="23"/>
  <c r="AE244" i="23"/>
  <c r="AE245" i="23"/>
  <c r="AE246" i="23"/>
  <c r="AE247" i="23"/>
  <c r="AE248" i="23"/>
  <c r="AE249" i="23"/>
  <c r="AE250" i="23"/>
  <c r="AE251" i="23"/>
  <c r="AE252" i="23"/>
  <c r="AE253" i="23"/>
  <c r="AE255" i="23"/>
  <c r="AE256" i="23"/>
  <c r="AE257" i="23"/>
  <c r="AE258" i="23"/>
  <c r="AE259" i="23"/>
  <c r="AE260" i="23"/>
  <c r="AE261" i="23"/>
  <c r="AE72" i="23"/>
  <c r="AE73" i="23"/>
  <c r="AE74" i="23"/>
  <c r="AE75" i="23"/>
  <c r="AE76" i="23"/>
  <c r="AE77" i="23"/>
  <c r="AE78" i="23"/>
  <c r="AE79" i="23"/>
  <c r="AE80" i="23"/>
  <c r="AE81" i="23"/>
  <c r="AE82" i="23"/>
  <c r="AE83" i="23"/>
  <c r="AE85" i="23"/>
  <c r="AE86" i="23"/>
  <c r="AE87" i="23"/>
  <c r="AE88" i="23"/>
  <c r="AE89" i="23"/>
  <c r="AE90" i="23"/>
  <c r="AE91" i="23"/>
  <c r="AE92" i="23"/>
  <c r="AE93" i="23"/>
  <c r="AE94" i="23"/>
  <c r="AE95" i="23"/>
  <c r="AE96" i="23"/>
  <c r="AE97" i="23"/>
  <c r="AE98" i="23"/>
  <c r="AE101" i="23"/>
  <c r="AE102" i="23"/>
  <c r="AE103" i="23"/>
  <c r="AE104" i="23"/>
  <c r="AE105" i="23"/>
  <c r="AE106" i="23"/>
  <c r="AE107" i="23"/>
  <c r="AE108" i="23"/>
  <c r="AE109" i="23"/>
  <c r="AE110" i="23"/>
  <c r="AE111" i="23"/>
  <c r="AE112" i="23"/>
  <c r="AE114" i="23"/>
  <c r="AE115" i="23"/>
  <c r="AE116" i="23"/>
  <c r="AE117" i="23"/>
  <c r="AE118" i="23"/>
  <c r="AE119" i="23"/>
  <c r="AE120" i="23"/>
  <c r="AE121" i="23"/>
  <c r="AE122" i="23"/>
  <c r="AE123" i="23"/>
  <c r="AE124" i="23"/>
  <c r="AE125" i="23"/>
  <c r="AE127" i="23"/>
  <c r="AE128" i="23"/>
  <c r="AE129" i="23"/>
  <c r="AE130" i="23"/>
  <c r="AE131" i="23"/>
  <c r="AE132" i="23"/>
  <c r="AE133" i="23"/>
  <c r="N16" i="23"/>
  <c r="N17" i="23"/>
  <c r="N22" i="23"/>
  <c r="AF22" i="23" s="1"/>
  <c r="N41" i="23"/>
  <c r="AF41" i="23" s="1"/>
  <c r="N46" i="23"/>
  <c r="AF46" i="23" s="1"/>
  <c r="N54" i="23"/>
  <c r="AF54" i="23" s="1"/>
  <c r="N58" i="23"/>
  <c r="AF58" i="23" s="1"/>
  <c r="N62" i="23"/>
  <c r="AF62" i="23" s="1"/>
  <c r="N71" i="23"/>
  <c r="N84" i="23"/>
  <c r="N100" i="23"/>
  <c r="N113" i="23"/>
  <c r="N126" i="23"/>
  <c r="N136" i="23"/>
  <c r="AF136" i="23" s="1"/>
  <c r="N145" i="23"/>
  <c r="AF145" i="23" s="1"/>
  <c r="N161" i="23"/>
  <c r="AF161" i="23" s="1"/>
  <c r="N166" i="23"/>
  <c r="AF166" i="23" s="1"/>
  <c r="N174" i="23"/>
  <c r="AF174" i="23" s="1"/>
  <c r="N178" i="23"/>
  <c r="AF178" i="23" s="1"/>
  <c r="N191" i="23"/>
  <c r="N206" i="23"/>
  <c r="N223" i="23"/>
  <c r="N238" i="23"/>
  <c r="N254" i="23"/>
  <c r="AE192" i="22"/>
  <c r="AE193" i="22"/>
  <c r="AE194" i="22"/>
  <c r="AE195" i="22"/>
  <c r="AE196" i="22"/>
  <c r="AE197" i="22"/>
  <c r="AE198" i="22"/>
  <c r="AE199" i="22"/>
  <c r="AE200" i="22"/>
  <c r="AE201" i="22"/>
  <c r="AE202" i="22"/>
  <c r="AE203" i="22"/>
  <c r="AE204" i="22"/>
  <c r="AE205" i="22"/>
  <c r="AE207" i="22"/>
  <c r="AE208" i="22"/>
  <c r="AE209" i="22"/>
  <c r="AE210" i="22"/>
  <c r="AE211" i="22"/>
  <c r="AE212" i="22"/>
  <c r="AE213" i="22"/>
  <c r="AE214" i="22"/>
  <c r="AE215" i="22"/>
  <c r="AE216" i="22"/>
  <c r="AE217" i="22"/>
  <c r="AE218" i="22"/>
  <c r="AE219" i="22"/>
  <c r="AE220" i="22"/>
  <c r="AE221" i="22"/>
  <c r="AE224" i="22"/>
  <c r="AE225" i="22"/>
  <c r="AE226" i="22"/>
  <c r="AE227" i="22"/>
  <c r="AE228" i="22"/>
  <c r="AE229" i="22"/>
  <c r="AE230" i="22"/>
  <c r="AE231" i="22"/>
  <c r="AE232" i="22"/>
  <c r="AE233" i="22"/>
  <c r="AE234" i="22"/>
  <c r="AE235" i="22"/>
  <c r="AE236" i="22"/>
  <c r="AE237" i="22"/>
  <c r="AE239" i="22"/>
  <c r="AE240" i="22"/>
  <c r="AE241" i="22"/>
  <c r="AE242" i="22"/>
  <c r="AE243" i="22"/>
  <c r="AE244" i="22"/>
  <c r="AE245" i="22"/>
  <c r="AE246" i="22"/>
  <c r="AE247" i="22"/>
  <c r="AE248" i="22"/>
  <c r="AE249" i="22"/>
  <c r="AE250" i="22"/>
  <c r="AE251" i="22"/>
  <c r="AE252" i="22"/>
  <c r="AE253" i="22"/>
  <c r="AE255" i="22"/>
  <c r="AE256" i="22"/>
  <c r="AE257" i="22"/>
  <c r="AE258" i="22"/>
  <c r="AE259" i="22"/>
  <c r="AE260" i="22"/>
  <c r="AE261" i="22"/>
  <c r="AE72" i="22"/>
  <c r="AE73" i="22"/>
  <c r="AE74" i="22"/>
  <c r="AE75" i="22"/>
  <c r="AE76" i="22"/>
  <c r="AE77" i="22"/>
  <c r="AE78" i="22"/>
  <c r="AE79" i="22"/>
  <c r="AE80" i="22"/>
  <c r="AE81" i="22"/>
  <c r="AE82" i="22"/>
  <c r="AE83" i="22"/>
  <c r="AE85" i="22"/>
  <c r="AE86" i="22"/>
  <c r="AE87" i="22"/>
  <c r="AE88" i="22"/>
  <c r="AE89" i="22"/>
  <c r="AE90" i="22"/>
  <c r="AE91" i="22"/>
  <c r="AE92" i="22"/>
  <c r="AE93" i="22"/>
  <c r="AE94" i="22"/>
  <c r="AE95" i="22"/>
  <c r="AE96" i="22"/>
  <c r="AE97" i="22"/>
  <c r="AE98" i="22"/>
  <c r="AE101" i="22"/>
  <c r="AE102" i="22"/>
  <c r="AE103" i="22"/>
  <c r="AE104" i="22"/>
  <c r="AE105" i="22"/>
  <c r="AE106" i="22"/>
  <c r="AE107" i="22"/>
  <c r="AE108" i="22"/>
  <c r="AE109" i="22"/>
  <c r="AE110" i="22"/>
  <c r="AE111" i="22"/>
  <c r="AE112" i="22"/>
  <c r="AE114" i="22"/>
  <c r="AE115" i="22"/>
  <c r="AE116" i="22"/>
  <c r="AE117" i="22"/>
  <c r="AE118" i="22"/>
  <c r="AE119" i="22"/>
  <c r="AE120" i="22"/>
  <c r="AE121" i="22"/>
  <c r="AE122" i="22"/>
  <c r="AE123" i="22"/>
  <c r="AE124" i="22"/>
  <c r="AE125" i="22"/>
  <c r="AE127" i="22"/>
  <c r="AE128" i="22"/>
  <c r="AE129" i="22"/>
  <c r="AE130" i="22"/>
  <c r="AE131" i="22"/>
  <c r="AE132" i="22"/>
  <c r="AE133" i="22"/>
  <c r="N16" i="22"/>
  <c r="N17" i="22"/>
  <c r="N22" i="22"/>
  <c r="AF22" i="22" s="1"/>
  <c r="N29" i="22"/>
  <c r="AF29" i="22" s="1"/>
  <c r="N41" i="22"/>
  <c r="AF41" i="22" s="1"/>
  <c r="N46" i="22"/>
  <c r="AF46" i="22" s="1"/>
  <c r="N54" i="22"/>
  <c r="AF54" i="22" s="1"/>
  <c r="N58" i="22"/>
  <c r="AF58" i="22" s="1"/>
  <c r="N62" i="22"/>
  <c r="AF62" i="22" s="1"/>
  <c r="N71" i="22"/>
  <c r="N84" i="22"/>
  <c r="N100" i="22"/>
  <c r="N113" i="22"/>
  <c r="N126" i="22"/>
  <c r="N136" i="22"/>
  <c r="AF136" i="22" s="1"/>
  <c r="N161" i="22"/>
  <c r="AF161" i="22" s="1"/>
  <c r="N166" i="22"/>
  <c r="AF166" i="22" s="1"/>
  <c r="N174" i="22"/>
  <c r="AF174" i="22" s="1"/>
  <c r="N178" i="22"/>
  <c r="AF178" i="22" s="1"/>
  <c r="N182" i="22"/>
  <c r="AF182" i="22" s="1"/>
  <c r="N191" i="22"/>
  <c r="N206" i="22"/>
  <c r="N223" i="22"/>
  <c r="N238" i="22"/>
  <c r="N254" i="22"/>
  <c r="N16" i="21"/>
  <c r="N17" i="21"/>
  <c r="N22" i="21"/>
  <c r="AF22" i="21" s="1"/>
  <c r="N29" i="21"/>
  <c r="AF29" i="21" s="1"/>
  <c r="N41" i="21"/>
  <c r="AF41" i="21" s="1"/>
  <c r="N46" i="21"/>
  <c r="AF46" i="21" s="1"/>
  <c r="N54" i="21"/>
  <c r="AF54" i="21" s="1"/>
  <c r="N58" i="21"/>
  <c r="AF58" i="21" s="1"/>
  <c r="N62" i="21"/>
  <c r="AF62" i="21" s="1"/>
  <c r="N71" i="21"/>
  <c r="N84" i="21"/>
  <c r="N100" i="21"/>
  <c r="N113" i="21"/>
  <c r="N126" i="21"/>
  <c r="N136" i="21"/>
  <c r="AF136" i="21" s="1"/>
  <c r="N145" i="21"/>
  <c r="AF145" i="21" s="1"/>
  <c r="N161" i="21"/>
  <c r="AF161" i="21" s="1"/>
  <c r="N166" i="21"/>
  <c r="AF166" i="21" s="1"/>
  <c r="N174" i="21"/>
  <c r="AF174" i="21" s="1"/>
  <c r="N178" i="21"/>
  <c r="AF178" i="21" s="1"/>
  <c r="N182" i="21"/>
  <c r="AF182" i="21" s="1"/>
  <c r="N191" i="21"/>
  <c r="N206" i="21"/>
  <c r="N223" i="21"/>
  <c r="N238" i="21"/>
  <c r="AE192" i="21"/>
  <c r="AE193" i="21"/>
  <c r="AE194" i="21"/>
  <c r="AE195" i="21"/>
  <c r="AE196" i="21"/>
  <c r="AE197" i="21"/>
  <c r="AE198" i="21"/>
  <c r="AE199" i="21"/>
  <c r="AE200" i="21"/>
  <c r="AE201" i="21"/>
  <c r="AE202" i="21"/>
  <c r="AE203" i="21"/>
  <c r="AE204" i="21"/>
  <c r="AE205" i="21"/>
  <c r="AE207" i="21"/>
  <c r="AE208" i="21"/>
  <c r="AE209" i="21"/>
  <c r="AE210" i="21"/>
  <c r="AE211" i="21"/>
  <c r="AE212" i="21"/>
  <c r="AE213" i="21"/>
  <c r="AE214" i="21"/>
  <c r="AE215" i="21"/>
  <c r="AE216" i="21"/>
  <c r="AE217" i="21"/>
  <c r="AE218" i="21"/>
  <c r="AE219" i="21"/>
  <c r="AE220" i="21"/>
  <c r="AE221" i="21"/>
  <c r="AE224" i="21"/>
  <c r="AE225" i="21"/>
  <c r="AE226" i="21"/>
  <c r="AE227" i="21"/>
  <c r="AE228" i="21"/>
  <c r="AE229" i="21"/>
  <c r="AE230" i="21"/>
  <c r="AE231" i="21"/>
  <c r="AE232" i="21"/>
  <c r="AE233" i="21"/>
  <c r="AE234" i="21"/>
  <c r="AE235" i="21"/>
  <c r="AE236" i="21"/>
  <c r="AE237" i="21"/>
  <c r="AE239" i="21"/>
  <c r="AE240" i="21"/>
  <c r="AE241" i="21"/>
  <c r="AE242" i="21"/>
  <c r="AE243" i="21"/>
  <c r="AE244" i="21"/>
  <c r="AE245" i="21"/>
  <c r="AE246" i="21"/>
  <c r="AE247" i="21"/>
  <c r="AE248" i="21"/>
  <c r="AE249" i="21"/>
  <c r="AE250" i="21"/>
  <c r="AE251" i="21"/>
  <c r="AE252" i="21"/>
  <c r="AE253" i="21"/>
  <c r="AE255" i="21"/>
  <c r="AE256" i="21"/>
  <c r="AE257" i="21"/>
  <c r="AE258" i="21"/>
  <c r="AE259" i="21"/>
  <c r="AE260" i="21"/>
  <c r="AE261" i="21"/>
  <c r="AE72" i="21"/>
  <c r="AE73" i="21"/>
  <c r="AE74" i="21"/>
  <c r="AE75" i="21"/>
  <c r="AE76" i="21"/>
  <c r="AE77" i="21"/>
  <c r="AE78" i="21"/>
  <c r="AE79" i="21"/>
  <c r="AE80" i="21"/>
  <c r="AE81" i="21"/>
  <c r="AE82" i="21"/>
  <c r="AE83" i="21"/>
  <c r="AE85" i="21"/>
  <c r="AE86" i="21"/>
  <c r="AE87" i="21"/>
  <c r="AE88" i="21"/>
  <c r="AE89" i="21"/>
  <c r="AE90" i="21"/>
  <c r="AE91" i="21"/>
  <c r="AE92" i="21"/>
  <c r="AE93" i="21"/>
  <c r="AE94" i="21"/>
  <c r="AE95" i="21"/>
  <c r="AE96" i="21"/>
  <c r="AE97" i="21"/>
  <c r="AE98" i="21"/>
  <c r="AE101" i="21"/>
  <c r="AE102" i="21"/>
  <c r="AE103" i="21"/>
  <c r="AE104" i="21"/>
  <c r="AE105" i="21"/>
  <c r="AE106" i="21"/>
  <c r="AE107" i="21"/>
  <c r="AE108" i="21"/>
  <c r="AE109" i="21"/>
  <c r="AE110" i="21"/>
  <c r="AE111" i="21"/>
  <c r="AE112" i="21"/>
  <c r="AE114" i="21"/>
  <c r="AE115" i="21"/>
  <c r="AE116" i="21"/>
  <c r="AE117" i="21"/>
  <c r="AE118" i="21"/>
  <c r="AE119" i="21"/>
  <c r="AE120" i="21"/>
  <c r="AE121" i="21"/>
  <c r="AE122" i="21"/>
  <c r="AE123" i="21"/>
  <c r="AE124" i="21"/>
  <c r="AE125" i="21"/>
  <c r="AE127" i="21"/>
  <c r="AE128" i="21"/>
  <c r="AE129" i="21"/>
  <c r="AE130" i="21"/>
  <c r="AE131" i="21"/>
  <c r="AE132" i="21"/>
  <c r="AE133" i="21"/>
  <c r="C29" i="18"/>
  <c r="B29" i="18"/>
  <c r="D29" i="18"/>
  <c r="E29" i="18"/>
  <c r="F29" i="18"/>
  <c r="G29" i="18"/>
  <c r="H29" i="18"/>
  <c r="K29" i="18" l="1"/>
  <c r="N160" i="26"/>
  <c r="N70" i="25"/>
  <c r="N222" i="23"/>
  <c r="N190" i="22"/>
  <c r="N160" i="22"/>
  <c r="AF160" i="22" s="1"/>
  <c r="N222" i="21"/>
  <c r="N190" i="23"/>
  <c r="N222" i="25"/>
  <c r="N222" i="24"/>
  <c r="N70" i="26"/>
  <c r="N40" i="24"/>
  <c r="AF40" i="24" s="1"/>
  <c r="N70" i="24"/>
  <c r="N40" i="25"/>
  <c r="AF40" i="25" s="1"/>
  <c r="N99" i="23"/>
  <c r="N70" i="23"/>
  <c r="N70" i="22"/>
  <c r="N40" i="21"/>
  <c r="N222" i="26"/>
  <c r="N99" i="26"/>
  <c r="N40" i="26"/>
  <c r="AF40" i="26" s="1"/>
  <c r="N190" i="26"/>
  <c r="N160" i="24"/>
  <c r="AF160" i="24" s="1"/>
  <c r="N99" i="24"/>
  <c r="N190" i="24"/>
  <c r="N160" i="25"/>
  <c r="AF160" i="25" s="1"/>
  <c r="N99" i="25"/>
  <c r="N190" i="25"/>
  <c r="N160" i="23"/>
  <c r="AF160" i="23" s="1"/>
  <c r="N40" i="23"/>
  <c r="AF40" i="23" s="1"/>
  <c r="N99" i="22"/>
  <c r="N222" i="22"/>
  <c r="N40" i="22"/>
  <c r="AF40" i="22" s="1"/>
  <c r="AF9" i="22" s="1"/>
  <c r="N160" i="21"/>
  <c r="N190" i="21"/>
  <c r="N99" i="21"/>
  <c r="N70" i="21"/>
  <c r="AF17" i="21"/>
  <c r="AF16" i="21"/>
  <c r="B42" i="28"/>
  <c r="C42" i="28"/>
  <c r="D42" i="28"/>
  <c r="E42" i="28"/>
  <c r="F42" i="28"/>
  <c r="G42" i="28"/>
  <c r="H42" i="28"/>
  <c r="I42" i="28"/>
  <c r="J42" i="28"/>
  <c r="K42" i="28"/>
  <c r="L42" i="28"/>
  <c r="M42" i="28"/>
  <c r="AF8" i="24" l="1"/>
  <c r="AF9" i="24"/>
  <c r="N173" i="26"/>
  <c r="AF173" i="26" s="1"/>
  <c r="AF160" i="26"/>
  <c r="AF8" i="25"/>
  <c r="AF9" i="25"/>
  <c r="AF8" i="26"/>
  <c r="AF9" i="26"/>
  <c r="AF8" i="22"/>
  <c r="N173" i="21"/>
  <c r="AF173" i="21" s="1"/>
  <c r="AF160" i="21"/>
  <c r="N9" i="21"/>
  <c r="N12" i="21" s="1"/>
  <c r="AF40" i="21"/>
  <c r="N8" i="24"/>
  <c r="N9" i="24"/>
  <c r="N12" i="24" s="1"/>
  <c r="N173" i="22"/>
  <c r="N53" i="24"/>
  <c r="N8" i="26"/>
  <c r="N53" i="25"/>
  <c r="N8" i="21"/>
  <c r="N53" i="21"/>
  <c r="AF53" i="21" s="1"/>
  <c r="N173" i="23"/>
  <c r="AF173" i="23" s="1"/>
  <c r="N8" i="25"/>
  <c r="N173" i="24"/>
  <c r="AF173" i="24" s="1"/>
  <c r="N53" i="26"/>
  <c r="AF53" i="26" s="1"/>
  <c r="N9" i="26"/>
  <c r="N173" i="25"/>
  <c r="AF173" i="25" s="1"/>
  <c r="N9" i="25"/>
  <c r="N12" i="25" s="1"/>
  <c r="N8" i="23"/>
  <c r="N9" i="22"/>
  <c r="N53" i="22"/>
  <c r="N8" i="22"/>
  <c r="N9" i="23"/>
  <c r="N53" i="23"/>
  <c r="AF53" i="23" s="1"/>
  <c r="M254" i="23"/>
  <c r="AE254" i="23" s="1"/>
  <c r="M145" i="22"/>
  <c r="N181" i="26" l="1"/>
  <c r="AF181" i="26" s="1"/>
  <c r="AF10" i="26"/>
  <c r="AF12" i="26"/>
  <c r="AF10" i="24"/>
  <c r="AF12" i="24"/>
  <c r="N61" i="25"/>
  <c r="AF61" i="25" s="1"/>
  <c r="AF53" i="25"/>
  <c r="N61" i="24"/>
  <c r="AF61" i="24" s="1"/>
  <c r="AF53" i="24"/>
  <c r="AF10" i="25"/>
  <c r="AF12" i="25"/>
  <c r="N181" i="22"/>
  <c r="AF181" i="22" s="1"/>
  <c r="AF173" i="22"/>
  <c r="AF12" i="22"/>
  <c r="AF10" i="22"/>
  <c r="N61" i="22"/>
  <c r="AF61" i="22" s="1"/>
  <c r="AF53" i="22"/>
  <c r="N10" i="21"/>
  <c r="N181" i="21"/>
  <c r="AF181" i="21" s="1"/>
  <c r="AF8" i="23"/>
  <c r="AF9" i="23"/>
  <c r="N10" i="24"/>
  <c r="N13" i="24"/>
  <c r="N10" i="23"/>
  <c r="N13" i="25"/>
  <c r="N10" i="26"/>
  <c r="N187" i="26"/>
  <c r="AF187" i="26" s="1"/>
  <c r="N10" i="22"/>
  <c r="N61" i="21"/>
  <c r="N13" i="21"/>
  <c r="N12" i="22"/>
  <c r="N13" i="22" s="1"/>
  <c r="N181" i="23"/>
  <c r="AF181" i="23" s="1"/>
  <c r="N181" i="24"/>
  <c r="AF181" i="24" s="1"/>
  <c r="N12" i="26"/>
  <c r="N13" i="26" s="1"/>
  <c r="N61" i="26"/>
  <c r="AF61" i="26" s="1"/>
  <c r="N181" i="25"/>
  <c r="AF181" i="25" s="1"/>
  <c r="N10" i="25"/>
  <c r="N61" i="23"/>
  <c r="AF61" i="23" s="1"/>
  <c r="N12" i="23"/>
  <c r="N13" i="23" s="1"/>
  <c r="B62" i="24"/>
  <c r="C62" i="24"/>
  <c r="D62" i="24"/>
  <c r="E62" i="24"/>
  <c r="F62" i="24"/>
  <c r="G62" i="24"/>
  <c r="H62" i="24"/>
  <c r="I62" i="24"/>
  <c r="J62" i="24"/>
  <c r="K62" i="24"/>
  <c r="L62" i="24"/>
  <c r="M62" i="24"/>
  <c r="B62" i="25"/>
  <c r="C62" i="25"/>
  <c r="D62" i="25"/>
  <c r="E62" i="25"/>
  <c r="F62" i="25"/>
  <c r="G62" i="25"/>
  <c r="H62" i="25"/>
  <c r="I62" i="25"/>
  <c r="J62" i="25"/>
  <c r="K62" i="25"/>
  <c r="L62" i="25"/>
  <c r="M62" i="25"/>
  <c r="N67" i="22" l="1"/>
  <c r="AF67" i="22" s="1"/>
  <c r="AF14" i="22" s="1"/>
  <c r="N67" i="24"/>
  <c r="AF13" i="25"/>
  <c r="AF13" i="26"/>
  <c r="AF13" i="22"/>
  <c r="AF13" i="24"/>
  <c r="N187" i="22"/>
  <c r="AF187" i="22" s="1"/>
  <c r="N67" i="25"/>
  <c r="AF67" i="25" s="1"/>
  <c r="N187" i="21"/>
  <c r="AF187" i="21" s="1"/>
  <c r="N67" i="21"/>
  <c r="AF67" i="21" s="1"/>
  <c r="AF61" i="21"/>
  <c r="AF12" i="23"/>
  <c r="AF10" i="23"/>
  <c r="N187" i="23"/>
  <c r="AF187" i="23" s="1"/>
  <c r="N187" i="24"/>
  <c r="AF187" i="24" s="1"/>
  <c r="N67" i="26"/>
  <c r="AF67" i="26" s="1"/>
  <c r="N14" i="24"/>
  <c r="N187" i="25"/>
  <c r="AF187" i="25" s="1"/>
  <c r="N67" i="23"/>
  <c r="AF67" i="23" s="1"/>
  <c r="N14" i="22"/>
  <c r="C62" i="23"/>
  <c r="D62" i="23"/>
  <c r="E62" i="23"/>
  <c r="F62" i="23"/>
  <c r="G62" i="23"/>
  <c r="H62" i="23"/>
  <c r="I62" i="23"/>
  <c r="J62" i="23"/>
  <c r="K62" i="23"/>
  <c r="L62" i="23"/>
  <c r="M62" i="23"/>
  <c r="AF13" i="23" l="1"/>
  <c r="N14" i="21"/>
  <c r="AF14" i="26"/>
  <c r="AF14" i="25"/>
  <c r="N14" i="25"/>
  <c r="AF14" i="23"/>
  <c r="N14" i="26"/>
  <c r="N14" i="23"/>
  <c r="F14" i="5"/>
  <c r="AE195" i="28"/>
  <c r="AE190" i="28"/>
  <c r="AE189" i="28"/>
  <c r="AE188" i="28"/>
  <c r="AE187" i="28"/>
  <c r="AE184" i="28"/>
  <c r="AE183" i="28"/>
  <c r="AE181" i="28"/>
  <c r="AE180" i="28"/>
  <c r="AE179" i="28"/>
  <c r="AE176" i="28"/>
  <c r="AE175" i="28"/>
  <c r="AE174" i="28"/>
  <c r="AE173" i="28"/>
  <c r="AE172" i="28"/>
  <c r="AE171" i="28"/>
  <c r="AE169" i="28"/>
  <c r="AE168" i="28"/>
  <c r="AE167" i="28"/>
  <c r="AE166" i="28"/>
  <c r="AE163" i="28"/>
  <c r="AE162" i="28"/>
  <c r="AE161" i="28"/>
  <c r="AE160" i="28"/>
  <c r="AE159" i="28"/>
  <c r="AE157" i="28"/>
  <c r="AE156" i="28"/>
  <c r="AE155" i="28"/>
  <c r="AE154" i="28"/>
  <c r="AE153" i="28"/>
  <c r="AE152" i="28"/>
  <c r="AE151" i="28"/>
  <c r="AE150" i="28"/>
  <c r="AE149" i="28"/>
  <c r="AE147" i="28"/>
  <c r="AE146" i="28"/>
  <c r="AE145" i="28"/>
  <c r="AE144" i="28"/>
  <c r="AE143" i="28"/>
  <c r="AE142" i="28"/>
  <c r="AE141" i="28"/>
  <c r="AE140" i="28"/>
  <c r="AE67" i="28"/>
  <c r="AE66" i="28"/>
  <c r="AE65" i="28"/>
  <c r="AE64" i="28"/>
  <c r="AE61" i="28"/>
  <c r="AE60" i="28"/>
  <c r="AE58" i="28"/>
  <c r="AE57" i="28"/>
  <c r="AE56" i="28"/>
  <c r="AE53" i="28"/>
  <c r="AE52" i="28"/>
  <c r="AE51" i="28"/>
  <c r="AE50" i="28"/>
  <c r="AE49" i="28"/>
  <c r="AE48" i="28"/>
  <c r="AE46" i="28"/>
  <c r="AE45" i="28"/>
  <c r="AE44" i="28"/>
  <c r="AE43" i="28"/>
  <c r="AE42" i="28"/>
  <c r="AE40" i="28"/>
  <c r="AE39" i="28"/>
  <c r="AE38" i="28"/>
  <c r="AE37" i="28"/>
  <c r="AE36" i="28"/>
  <c r="AE34" i="28"/>
  <c r="AE33" i="28"/>
  <c r="AE32" i="28"/>
  <c r="AE31" i="28"/>
  <c r="AE30" i="28"/>
  <c r="AE28" i="28"/>
  <c r="AE27" i="28"/>
  <c r="AE26" i="28"/>
  <c r="AE25" i="28"/>
  <c r="AE24" i="28"/>
  <c r="AE23" i="28"/>
  <c r="AE19" i="28"/>
  <c r="AE11" i="28"/>
  <c r="M16" i="28"/>
  <c r="M17" i="28"/>
  <c r="M22" i="28"/>
  <c r="M41" i="28" s="1"/>
  <c r="M47" i="28"/>
  <c r="M55" i="28"/>
  <c r="M59" i="28"/>
  <c r="M63" i="28"/>
  <c r="AE72" i="28"/>
  <c r="AE85" i="28"/>
  <c r="AE101" i="28"/>
  <c r="AE114" i="28"/>
  <c r="AE128" i="28"/>
  <c r="M177" i="28"/>
  <c r="M185" i="28" s="1"/>
  <c r="M191" i="28" s="1"/>
  <c r="AE210" i="28"/>
  <c r="AE227" i="28"/>
  <c r="AE243" i="28"/>
  <c r="AE260" i="28"/>
  <c r="AE186" i="26"/>
  <c r="AE185" i="26"/>
  <c r="AE184" i="26"/>
  <c r="AE183" i="26"/>
  <c r="AE180" i="26"/>
  <c r="AE179" i="26"/>
  <c r="AE177" i="26"/>
  <c r="AE176" i="26"/>
  <c r="AE175" i="26"/>
  <c r="AE172" i="26"/>
  <c r="AE171" i="26"/>
  <c r="AE170" i="26"/>
  <c r="AE169" i="26"/>
  <c r="AE168" i="26"/>
  <c r="AE167" i="26"/>
  <c r="AE165" i="26"/>
  <c r="AE164" i="26"/>
  <c r="AE163" i="26"/>
  <c r="AE162" i="26"/>
  <c r="AE159" i="26"/>
  <c r="AE158" i="26"/>
  <c r="AE157" i="26"/>
  <c r="AE156" i="26"/>
  <c r="AE155" i="26"/>
  <c r="AE154" i="26"/>
  <c r="AE153" i="26"/>
  <c r="AE152" i="26"/>
  <c r="AE151" i="26"/>
  <c r="AE150" i="26"/>
  <c r="AE149" i="26"/>
  <c r="AE148" i="26"/>
  <c r="AE147" i="26"/>
  <c r="AE146" i="26"/>
  <c r="AE144" i="26"/>
  <c r="AE143" i="26"/>
  <c r="AE142" i="26"/>
  <c r="AE141" i="26"/>
  <c r="AE140" i="26"/>
  <c r="AE139" i="26"/>
  <c r="AE138" i="26"/>
  <c r="AE137" i="26"/>
  <c r="AE66" i="26"/>
  <c r="AE65" i="26"/>
  <c r="AE64" i="26"/>
  <c r="AE63" i="26"/>
  <c r="AE60" i="26"/>
  <c r="AE59" i="26"/>
  <c r="AE57" i="26"/>
  <c r="AE56" i="26"/>
  <c r="AE55" i="26"/>
  <c r="AE52" i="26"/>
  <c r="AE51" i="26"/>
  <c r="AE50" i="26"/>
  <c r="AE49" i="26"/>
  <c r="AE48" i="26"/>
  <c r="AE47" i="26"/>
  <c r="AE45" i="26"/>
  <c r="AE44" i="26"/>
  <c r="AE43" i="26"/>
  <c r="AE42" i="26"/>
  <c r="AE39" i="26"/>
  <c r="AE38" i="26"/>
  <c r="AE37" i="26"/>
  <c r="AE36" i="26"/>
  <c r="AE35" i="26"/>
  <c r="AE34" i="26"/>
  <c r="AE33" i="26"/>
  <c r="AE32" i="26"/>
  <c r="AE31" i="26"/>
  <c r="AE30" i="26"/>
  <c r="AE28" i="26"/>
  <c r="AE27" i="26"/>
  <c r="AE26" i="26"/>
  <c r="AE25" i="26"/>
  <c r="AE24" i="26"/>
  <c r="AE23" i="26"/>
  <c r="AE19" i="26"/>
  <c r="AE11" i="26"/>
  <c r="M16" i="26"/>
  <c r="E30" i="18" s="1"/>
  <c r="M17" i="26"/>
  <c r="M22" i="26"/>
  <c r="M29" i="26"/>
  <c r="M41" i="26"/>
  <c r="M46" i="26"/>
  <c r="M54" i="26"/>
  <c r="M58" i="26"/>
  <c r="M62" i="26"/>
  <c r="M71" i="26"/>
  <c r="AE71" i="26" s="1"/>
  <c r="M84" i="26"/>
  <c r="AE84" i="26" s="1"/>
  <c r="M100" i="26"/>
  <c r="AE100" i="26" s="1"/>
  <c r="M113" i="26"/>
  <c r="AE113" i="26" s="1"/>
  <c r="M126" i="26"/>
  <c r="AE126" i="26" s="1"/>
  <c r="M136" i="26"/>
  <c r="M145" i="26"/>
  <c r="M161" i="26"/>
  <c r="M166" i="26"/>
  <c r="M174" i="26"/>
  <c r="M178" i="26"/>
  <c r="M182" i="26"/>
  <c r="M191" i="26"/>
  <c r="AE191" i="26" s="1"/>
  <c r="M206" i="26"/>
  <c r="AE206" i="26" s="1"/>
  <c r="M223" i="26"/>
  <c r="AE223" i="26" s="1"/>
  <c r="M238" i="26"/>
  <c r="AE238" i="26" s="1"/>
  <c r="M254" i="26"/>
  <c r="AE254" i="26" s="1"/>
  <c r="AE186" i="24"/>
  <c r="AE185" i="24"/>
  <c r="AE184" i="24"/>
  <c r="AE183" i="24"/>
  <c r="AE180" i="24"/>
  <c r="AE179" i="24"/>
  <c r="AE177" i="24"/>
  <c r="AE176" i="24"/>
  <c r="AE175" i="24"/>
  <c r="AE172" i="24"/>
  <c r="AE171" i="24"/>
  <c r="AE170" i="24"/>
  <c r="AE169" i="24"/>
  <c r="AE168" i="24"/>
  <c r="AE167" i="24"/>
  <c r="AE165" i="24"/>
  <c r="AE164" i="24"/>
  <c r="AE163" i="24"/>
  <c r="AE162" i="24"/>
  <c r="AE159" i="24"/>
  <c r="AE158" i="24"/>
  <c r="AE157" i="24"/>
  <c r="AE156" i="24"/>
  <c r="AE155" i="24"/>
  <c r="AE154" i="24"/>
  <c r="AE153" i="24"/>
  <c r="AE152" i="24"/>
  <c r="AE151" i="24"/>
  <c r="AE150" i="24"/>
  <c r="AE149" i="24"/>
  <c r="AE148" i="24"/>
  <c r="AE147" i="24"/>
  <c r="AE146" i="24"/>
  <c r="AE144" i="24"/>
  <c r="AE143" i="24"/>
  <c r="AE142" i="24"/>
  <c r="AE141" i="24"/>
  <c r="AE140" i="24"/>
  <c r="AE139" i="24"/>
  <c r="AE138" i="24"/>
  <c r="AE137" i="24"/>
  <c r="AE66" i="24"/>
  <c r="AE65" i="24"/>
  <c r="AE64" i="24"/>
  <c r="AE63" i="24"/>
  <c r="AE62" i="24"/>
  <c r="AE60" i="24"/>
  <c r="AE59" i="24"/>
  <c r="AE57" i="24"/>
  <c r="AE56" i="24"/>
  <c r="AE55" i="24"/>
  <c r="AE52" i="24"/>
  <c r="AE51" i="24"/>
  <c r="AE50" i="24"/>
  <c r="AE49" i="24"/>
  <c r="AE48" i="24"/>
  <c r="AE47" i="24"/>
  <c r="AE45" i="24"/>
  <c r="AE44" i="24"/>
  <c r="AE43" i="24"/>
  <c r="AE42" i="24"/>
  <c r="AE39" i="24"/>
  <c r="AE38" i="24"/>
  <c r="AE37" i="24"/>
  <c r="AE36" i="24"/>
  <c r="AE35" i="24"/>
  <c r="AE34" i="24"/>
  <c r="AE33" i="24"/>
  <c r="AE32" i="24"/>
  <c r="AE31" i="24"/>
  <c r="AE30" i="24"/>
  <c r="AE28" i="24"/>
  <c r="AE27" i="24"/>
  <c r="AE26" i="24"/>
  <c r="AE25" i="24"/>
  <c r="AE24" i="24"/>
  <c r="AE23" i="24"/>
  <c r="AE11" i="24"/>
  <c r="M16" i="24"/>
  <c r="D30" i="18" s="1"/>
  <c r="M17" i="24"/>
  <c r="M22" i="24"/>
  <c r="M29" i="24"/>
  <c r="M41" i="24"/>
  <c r="M46" i="24"/>
  <c r="M54" i="24"/>
  <c r="M58" i="24"/>
  <c r="M71" i="24"/>
  <c r="AE71" i="24" s="1"/>
  <c r="M84" i="24"/>
  <c r="AE84" i="24" s="1"/>
  <c r="M100" i="24"/>
  <c r="AE100" i="24" s="1"/>
  <c r="M113" i="24"/>
  <c r="AE113" i="24" s="1"/>
  <c r="M126" i="24"/>
  <c r="AE126" i="24" s="1"/>
  <c r="M136" i="24"/>
  <c r="M145" i="24"/>
  <c r="M161" i="24"/>
  <c r="M166" i="24"/>
  <c r="M174" i="24"/>
  <c r="M178" i="24"/>
  <c r="M182" i="24"/>
  <c r="M191" i="24"/>
  <c r="AE191" i="24" s="1"/>
  <c r="M206" i="24"/>
  <c r="AE206" i="24" s="1"/>
  <c r="M223" i="24"/>
  <c r="AE223" i="24" s="1"/>
  <c r="M238" i="24"/>
  <c r="AE238" i="24" s="1"/>
  <c r="M254" i="24"/>
  <c r="AE254" i="24" s="1"/>
  <c r="AE186" i="25"/>
  <c r="AE185" i="25"/>
  <c r="AE184" i="25"/>
  <c r="AE183" i="25"/>
  <c r="AE180" i="25"/>
  <c r="AE179" i="25"/>
  <c r="AE177" i="25"/>
  <c r="AE176" i="25"/>
  <c r="AE175" i="25"/>
  <c r="AE172" i="25"/>
  <c r="AE171" i="25"/>
  <c r="AE170" i="25"/>
  <c r="AE169" i="25"/>
  <c r="AE168" i="25"/>
  <c r="AE167" i="25"/>
  <c r="AE165" i="25"/>
  <c r="AE164" i="25"/>
  <c r="AE163" i="25"/>
  <c r="AE162" i="25"/>
  <c r="AE159" i="25"/>
  <c r="AE158" i="25"/>
  <c r="AE157" i="25"/>
  <c r="AE156" i="25"/>
  <c r="AE155" i="25"/>
  <c r="AE154" i="25"/>
  <c r="AE153" i="25"/>
  <c r="AE152" i="25"/>
  <c r="AE151" i="25"/>
  <c r="AE150" i="25"/>
  <c r="AE149" i="25"/>
  <c r="AE148" i="25"/>
  <c r="AE147" i="25"/>
  <c r="AE146" i="25"/>
  <c r="AE144" i="25"/>
  <c r="AE143" i="25"/>
  <c r="AE142" i="25"/>
  <c r="AE141" i="25"/>
  <c r="AE140" i="25"/>
  <c r="AE139" i="25"/>
  <c r="AE138" i="25"/>
  <c r="AE137" i="25"/>
  <c r="AE66" i="25"/>
  <c r="AE65" i="25"/>
  <c r="AE64" i="25"/>
  <c r="AE63" i="25"/>
  <c r="AE60" i="25"/>
  <c r="AE59" i="25"/>
  <c r="AE57" i="25"/>
  <c r="AE56" i="25"/>
  <c r="AE55" i="25"/>
  <c r="AE52" i="25"/>
  <c r="AE51" i="25"/>
  <c r="AE50" i="25"/>
  <c r="AE49" i="25"/>
  <c r="AE48" i="25"/>
  <c r="AE47" i="25"/>
  <c r="AE45" i="25"/>
  <c r="AE44" i="25"/>
  <c r="AE43" i="25"/>
  <c r="AE42" i="25"/>
  <c r="AE39" i="25"/>
  <c r="AE38" i="25"/>
  <c r="AE37" i="25"/>
  <c r="AE36" i="25"/>
  <c r="AE35" i="25"/>
  <c r="AE34" i="25"/>
  <c r="AE33" i="25"/>
  <c r="AE32" i="25"/>
  <c r="AE31" i="25"/>
  <c r="AE30" i="25"/>
  <c r="AE28" i="25"/>
  <c r="AE27" i="25"/>
  <c r="AE26" i="25"/>
  <c r="AE25" i="25"/>
  <c r="AE24" i="25"/>
  <c r="AE23" i="25"/>
  <c r="AE19" i="25"/>
  <c r="AE11" i="25"/>
  <c r="M16" i="25"/>
  <c r="C30" i="18" s="1"/>
  <c r="M17" i="25"/>
  <c r="M22" i="25"/>
  <c r="M29" i="25"/>
  <c r="M41" i="25"/>
  <c r="M46" i="25"/>
  <c r="M54" i="25"/>
  <c r="M58" i="25"/>
  <c r="M71" i="25"/>
  <c r="AE71" i="25" s="1"/>
  <c r="M84" i="25"/>
  <c r="AE84" i="25" s="1"/>
  <c r="M100" i="25"/>
  <c r="AE100" i="25" s="1"/>
  <c r="M113" i="25"/>
  <c r="AE113" i="25" s="1"/>
  <c r="M126" i="25"/>
  <c r="AE126" i="25" s="1"/>
  <c r="M136" i="25"/>
  <c r="M145" i="25"/>
  <c r="M161" i="25"/>
  <c r="M166" i="25"/>
  <c r="M174" i="25"/>
  <c r="M178" i="25"/>
  <c r="M182" i="25"/>
  <c r="M191" i="25"/>
  <c r="AE191" i="25" s="1"/>
  <c r="M206" i="25"/>
  <c r="M223" i="25"/>
  <c r="AE223" i="25" s="1"/>
  <c r="M238" i="25"/>
  <c r="AE238" i="25" s="1"/>
  <c r="M254" i="25"/>
  <c r="AE254" i="25" s="1"/>
  <c r="AE186" i="23"/>
  <c r="AE185" i="23"/>
  <c r="AE184" i="23"/>
  <c r="AE183" i="23"/>
  <c r="AE180" i="23"/>
  <c r="AE179" i="23"/>
  <c r="AE177" i="23"/>
  <c r="AE176" i="23"/>
  <c r="AE175" i="23"/>
  <c r="AE172" i="23"/>
  <c r="AE171" i="23"/>
  <c r="AE170" i="23"/>
  <c r="AE169" i="23"/>
  <c r="AE168" i="23"/>
  <c r="AE167" i="23"/>
  <c r="AE165" i="23"/>
  <c r="AE164" i="23"/>
  <c r="AE163" i="23"/>
  <c r="AE162" i="23"/>
  <c r="AE159" i="23"/>
  <c r="AE158" i="23"/>
  <c r="AE157" i="23"/>
  <c r="AE156" i="23"/>
  <c r="AE155" i="23"/>
  <c r="AE154" i="23"/>
  <c r="AE153" i="23"/>
  <c r="AE152" i="23"/>
  <c r="AE151" i="23"/>
  <c r="AE150" i="23"/>
  <c r="AE149" i="23"/>
  <c r="AE148" i="23"/>
  <c r="AE147" i="23"/>
  <c r="AE146" i="23"/>
  <c r="AE144" i="23"/>
  <c r="AE143" i="23"/>
  <c r="AE142" i="23"/>
  <c r="AE141" i="23"/>
  <c r="AE140" i="23"/>
  <c r="AE139" i="23"/>
  <c r="AE138" i="23"/>
  <c r="AE137" i="23"/>
  <c r="AE66" i="23"/>
  <c r="AE65" i="23"/>
  <c r="AE64" i="23"/>
  <c r="AE63" i="23"/>
  <c r="AE62" i="23"/>
  <c r="AE60" i="23"/>
  <c r="AE59" i="23"/>
  <c r="AE57" i="23"/>
  <c r="AE56" i="23"/>
  <c r="AE55" i="23"/>
  <c r="AE52" i="23"/>
  <c r="AE51" i="23"/>
  <c r="AE50" i="23"/>
  <c r="AE49" i="23"/>
  <c r="AE48" i="23"/>
  <c r="AE47" i="23"/>
  <c r="AE45" i="23"/>
  <c r="AE44" i="23"/>
  <c r="AE43" i="23"/>
  <c r="AE42" i="23"/>
  <c r="AE39" i="23"/>
  <c r="AE38" i="23"/>
  <c r="AE37" i="23"/>
  <c r="AE36" i="23"/>
  <c r="AE35" i="23"/>
  <c r="AE34" i="23"/>
  <c r="AE33" i="23"/>
  <c r="AE32" i="23"/>
  <c r="AE31" i="23"/>
  <c r="AE30" i="23"/>
  <c r="AE28" i="23"/>
  <c r="AE27" i="23"/>
  <c r="AE26" i="23"/>
  <c r="AE25" i="23"/>
  <c r="AE24" i="23"/>
  <c r="AE23" i="23"/>
  <c r="AE19" i="23"/>
  <c r="AE11" i="23"/>
  <c r="M16" i="23"/>
  <c r="F30" i="18" s="1"/>
  <c r="M17" i="23"/>
  <c r="M22" i="23"/>
  <c r="M29" i="23"/>
  <c r="M41" i="23"/>
  <c r="M46" i="23"/>
  <c r="M54" i="23"/>
  <c r="M58" i="23"/>
  <c r="M71" i="23"/>
  <c r="AE71" i="23" s="1"/>
  <c r="M84" i="23"/>
  <c r="AE84" i="23" s="1"/>
  <c r="M100" i="23"/>
  <c r="AE100" i="23" s="1"/>
  <c r="M113" i="23"/>
  <c r="AE113" i="23" s="1"/>
  <c r="M126" i="23"/>
  <c r="AE126" i="23" s="1"/>
  <c r="M136" i="23"/>
  <c r="M145" i="23"/>
  <c r="M161" i="23"/>
  <c r="M166" i="23"/>
  <c r="M174" i="23"/>
  <c r="M178" i="23"/>
  <c r="M182" i="23"/>
  <c r="M191" i="23"/>
  <c r="AE191" i="23" s="1"/>
  <c r="M206" i="23"/>
  <c r="AE206" i="23" s="1"/>
  <c r="M223" i="23"/>
  <c r="AE223" i="23" s="1"/>
  <c r="M238" i="23"/>
  <c r="AE238" i="23" s="1"/>
  <c r="AE186" i="22"/>
  <c r="AE185" i="22"/>
  <c r="AE184" i="22"/>
  <c r="AE183" i="22"/>
  <c r="AE180" i="22"/>
  <c r="AE179" i="22"/>
  <c r="AE177" i="22"/>
  <c r="AE176" i="22"/>
  <c r="AE175" i="22"/>
  <c r="AE172" i="22"/>
  <c r="AE171" i="22"/>
  <c r="AE170" i="22"/>
  <c r="AE169" i="22"/>
  <c r="AE168" i="22"/>
  <c r="AE167" i="22"/>
  <c r="AE165" i="22"/>
  <c r="AE164" i="22"/>
  <c r="AE163" i="22"/>
  <c r="AE162" i="22"/>
  <c r="AE159" i="22"/>
  <c r="AE158" i="22"/>
  <c r="AE157" i="22"/>
  <c r="AE156" i="22"/>
  <c r="AE155" i="22"/>
  <c r="AE154" i="22"/>
  <c r="AE153" i="22"/>
  <c r="AE152" i="22"/>
  <c r="AE151" i="22"/>
  <c r="AE150" i="22"/>
  <c r="AE149" i="22"/>
  <c r="AE148" i="22"/>
  <c r="AE147" i="22"/>
  <c r="AE146" i="22"/>
  <c r="AE144" i="22"/>
  <c r="AE143" i="22"/>
  <c r="AE142" i="22"/>
  <c r="AE141" i="22"/>
  <c r="AE140" i="22"/>
  <c r="AE139" i="22"/>
  <c r="AE138" i="22"/>
  <c r="AE137" i="22"/>
  <c r="AE66" i="22"/>
  <c r="AE65" i="22"/>
  <c r="AE64" i="22"/>
  <c r="AE63" i="22"/>
  <c r="AE60" i="22"/>
  <c r="AE59" i="22"/>
  <c r="AE57" i="22"/>
  <c r="AE56" i="22"/>
  <c r="AE55" i="22"/>
  <c r="AE52" i="22"/>
  <c r="AE51" i="22"/>
  <c r="AE50" i="22"/>
  <c r="AE49" i="22"/>
  <c r="AE48" i="22"/>
  <c r="AE47" i="22"/>
  <c r="AE45" i="22"/>
  <c r="AE44" i="22"/>
  <c r="AE43" i="22"/>
  <c r="AE42" i="22"/>
  <c r="AE39" i="22"/>
  <c r="AE38" i="22"/>
  <c r="AE37" i="22"/>
  <c r="AE36" i="22"/>
  <c r="AE35" i="22"/>
  <c r="AE34" i="22"/>
  <c r="AE33" i="22"/>
  <c r="AE32" i="22"/>
  <c r="AE31" i="22"/>
  <c r="AE30" i="22"/>
  <c r="AE28" i="22"/>
  <c r="AE27" i="22"/>
  <c r="AE26" i="22"/>
  <c r="AE25" i="22"/>
  <c r="AE24" i="22"/>
  <c r="AE23" i="22"/>
  <c r="AE19" i="22"/>
  <c r="AE11" i="22"/>
  <c r="M16" i="22"/>
  <c r="G30" i="18" s="1"/>
  <c r="M17" i="22"/>
  <c r="M22" i="22"/>
  <c r="M29" i="22"/>
  <c r="M41" i="22"/>
  <c r="M46" i="22"/>
  <c r="M54" i="22"/>
  <c r="M58" i="22"/>
  <c r="M62" i="22"/>
  <c r="M71" i="22"/>
  <c r="M84" i="22"/>
  <c r="AE84" i="22" s="1"/>
  <c r="M100" i="22"/>
  <c r="AE100" i="22" s="1"/>
  <c r="M113" i="22"/>
  <c r="AE113" i="22" s="1"/>
  <c r="M126" i="22"/>
  <c r="AE126" i="22" s="1"/>
  <c r="M136" i="22"/>
  <c r="M161" i="22"/>
  <c r="M166" i="22"/>
  <c r="M174" i="22"/>
  <c r="M178" i="22"/>
  <c r="M182" i="22"/>
  <c r="M191" i="22"/>
  <c r="AE191" i="22" s="1"/>
  <c r="M206" i="22"/>
  <c r="AE206" i="22" s="1"/>
  <c r="M223" i="22"/>
  <c r="AE223" i="22" s="1"/>
  <c r="M238" i="22"/>
  <c r="AE238" i="22" s="1"/>
  <c r="M254" i="22"/>
  <c r="AE254" i="22" s="1"/>
  <c r="AE186" i="21"/>
  <c r="AE185" i="21"/>
  <c r="AE184" i="21"/>
  <c r="AE183" i="21"/>
  <c r="AE180" i="21"/>
  <c r="AE179" i="21"/>
  <c r="AE177" i="21"/>
  <c r="AE176" i="21"/>
  <c r="AE175" i="21"/>
  <c r="AE172" i="21"/>
  <c r="AE171" i="21"/>
  <c r="AE170" i="21"/>
  <c r="AE169" i="21"/>
  <c r="AE168" i="21"/>
  <c r="AE167" i="21"/>
  <c r="AE165" i="21"/>
  <c r="AE164" i="21"/>
  <c r="AE163" i="21"/>
  <c r="AE162" i="21"/>
  <c r="AE159" i="21"/>
  <c r="AE158" i="21"/>
  <c r="AE157" i="21"/>
  <c r="AE156" i="21"/>
  <c r="AE155" i="21"/>
  <c r="AE154" i="21"/>
  <c r="AE153" i="21"/>
  <c r="AE152" i="21"/>
  <c r="AE151" i="21"/>
  <c r="AE150" i="21"/>
  <c r="AE149" i="21"/>
  <c r="AE148" i="21"/>
  <c r="AE147" i="21"/>
  <c r="AE146" i="21"/>
  <c r="AE144" i="21"/>
  <c r="AE143" i="21"/>
  <c r="AE142" i="21"/>
  <c r="AE141" i="21"/>
  <c r="AE140" i="21"/>
  <c r="AE139" i="21"/>
  <c r="AE138" i="21"/>
  <c r="AE137" i="21"/>
  <c r="AE66" i="21"/>
  <c r="AE65" i="21"/>
  <c r="AE64" i="21"/>
  <c r="AE63" i="21"/>
  <c r="AE60" i="21"/>
  <c r="AE59" i="21"/>
  <c r="AE57" i="21"/>
  <c r="AE56" i="21"/>
  <c r="AE55" i="21"/>
  <c r="AE52" i="21"/>
  <c r="AE51" i="21"/>
  <c r="AE50" i="21"/>
  <c r="AE49" i="21"/>
  <c r="AE48" i="21"/>
  <c r="AE47" i="21"/>
  <c r="AE45" i="21"/>
  <c r="AE44" i="21"/>
  <c r="AE43" i="21"/>
  <c r="AE42" i="21"/>
  <c r="AE39" i="21"/>
  <c r="AE38" i="21"/>
  <c r="AE37" i="21"/>
  <c r="AE36" i="21"/>
  <c r="AE35" i="21"/>
  <c r="AE34" i="21"/>
  <c r="AE33" i="21"/>
  <c r="AE32" i="21"/>
  <c r="AE31" i="21"/>
  <c r="AE30" i="21"/>
  <c r="AE28" i="21"/>
  <c r="AE27" i="21"/>
  <c r="AE26" i="21"/>
  <c r="AE25" i="21"/>
  <c r="AE24" i="21"/>
  <c r="AE23" i="21"/>
  <c r="AE19" i="21"/>
  <c r="AE11" i="21"/>
  <c r="M16" i="21"/>
  <c r="B30" i="18" s="1"/>
  <c r="M17" i="21"/>
  <c r="M22" i="21"/>
  <c r="M29" i="21"/>
  <c r="M41" i="21"/>
  <c r="M46" i="21"/>
  <c r="M54" i="21"/>
  <c r="M58" i="21"/>
  <c r="M62" i="21"/>
  <c r="M71" i="21"/>
  <c r="M84" i="21"/>
  <c r="AE84" i="21" s="1"/>
  <c r="M100" i="21"/>
  <c r="AE100" i="21" s="1"/>
  <c r="M113" i="21"/>
  <c r="AE113" i="21" s="1"/>
  <c r="M126" i="21"/>
  <c r="AE126" i="21" s="1"/>
  <c r="M136" i="21"/>
  <c r="M145" i="21"/>
  <c r="M161" i="21"/>
  <c r="M166" i="21"/>
  <c r="M174" i="21"/>
  <c r="M178" i="21"/>
  <c r="M182" i="21"/>
  <c r="M191" i="21"/>
  <c r="AE191" i="21" s="1"/>
  <c r="M206" i="21"/>
  <c r="AE206" i="21" s="1"/>
  <c r="M223" i="21"/>
  <c r="AE223" i="21" s="1"/>
  <c r="M238" i="21"/>
  <c r="AE238" i="21" s="1"/>
  <c r="M254" i="21"/>
  <c r="AE254" i="21" s="1"/>
  <c r="B31" i="18" l="1"/>
  <c r="D31" i="18"/>
  <c r="E31" i="18"/>
  <c r="F31" i="18"/>
  <c r="C31" i="18"/>
  <c r="G31" i="18"/>
  <c r="M40" i="23"/>
  <c r="M9" i="23" s="1"/>
  <c r="M160" i="26"/>
  <c r="M173" i="26" s="1"/>
  <c r="M181" i="26" s="1"/>
  <c r="M187" i="26" s="1"/>
  <c r="M70" i="21"/>
  <c r="AE70" i="21" s="1"/>
  <c r="AE71" i="21"/>
  <c r="M70" i="22"/>
  <c r="AE70" i="22" s="1"/>
  <c r="AE71" i="22"/>
  <c r="M190" i="25"/>
  <c r="AE190" i="25" s="1"/>
  <c r="AE206" i="25"/>
  <c r="M40" i="24"/>
  <c r="M8" i="24" s="1"/>
  <c r="M160" i="25"/>
  <c r="M173" i="25" s="1"/>
  <c r="AE226" i="28"/>
  <c r="AE71" i="28"/>
  <c r="M8" i="28"/>
  <c r="M160" i="24"/>
  <c r="M173" i="24" s="1"/>
  <c r="M181" i="24" s="1"/>
  <c r="M187" i="24" s="1"/>
  <c r="M222" i="25"/>
  <c r="AE222" i="25" s="1"/>
  <c r="M160" i="23"/>
  <c r="M173" i="23" s="1"/>
  <c r="M181" i="23" s="1"/>
  <c r="M187" i="23" s="1"/>
  <c r="M222" i="22"/>
  <c r="AE222" i="22" s="1"/>
  <c r="M160" i="21"/>
  <c r="M173" i="21" s="1"/>
  <c r="M181" i="21" s="1"/>
  <c r="M187" i="21" s="1"/>
  <c r="M222" i="21"/>
  <c r="AE222" i="21" s="1"/>
  <c r="M190" i="21"/>
  <c r="AE190" i="21" s="1"/>
  <c r="M99" i="26"/>
  <c r="AE99" i="26" s="1"/>
  <c r="M70" i="26"/>
  <c r="AE70" i="26" s="1"/>
  <c r="M40" i="25"/>
  <c r="M8" i="25" s="1"/>
  <c r="M99" i="25"/>
  <c r="AE99" i="25" s="1"/>
  <c r="M70" i="25"/>
  <c r="AE70" i="25" s="1"/>
  <c r="M190" i="23"/>
  <c r="AE190" i="23" s="1"/>
  <c r="M99" i="23"/>
  <c r="AE99" i="23" s="1"/>
  <c r="M40" i="22"/>
  <c r="M8" i="22" s="1"/>
  <c r="M40" i="21"/>
  <c r="M9" i="21" s="1"/>
  <c r="AE194" i="28"/>
  <c r="AE100" i="28"/>
  <c r="M222" i="26"/>
  <c r="AE222" i="26" s="1"/>
  <c r="M190" i="26"/>
  <c r="AE190" i="26" s="1"/>
  <c r="M40" i="26"/>
  <c r="M222" i="24"/>
  <c r="AE222" i="24" s="1"/>
  <c r="M70" i="24"/>
  <c r="AE70" i="24" s="1"/>
  <c r="M190" i="24"/>
  <c r="AE190" i="24" s="1"/>
  <c r="M99" i="24"/>
  <c r="AE99" i="24" s="1"/>
  <c r="M222" i="23"/>
  <c r="AE222" i="23" s="1"/>
  <c r="M70" i="23"/>
  <c r="AE70" i="23" s="1"/>
  <c r="M99" i="22"/>
  <c r="AE99" i="22" s="1"/>
  <c r="M190" i="22"/>
  <c r="AE190" i="22" s="1"/>
  <c r="M160" i="22"/>
  <c r="M99" i="21"/>
  <c r="AE99" i="21" s="1"/>
  <c r="K22" i="18"/>
  <c r="K23" i="18"/>
  <c r="K24" i="18"/>
  <c r="K6" i="18"/>
  <c r="M8" i="23" l="1"/>
  <c r="M10" i="23" s="1"/>
  <c r="M53" i="23"/>
  <c r="M61" i="23" s="1"/>
  <c r="AE137" i="28"/>
  <c r="M9" i="24"/>
  <c r="M10" i="24" s="1"/>
  <c r="AE268" i="28"/>
  <c r="M54" i="28"/>
  <c r="M62" i="28" s="1"/>
  <c r="M53" i="24"/>
  <c r="M61" i="24" s="1"/>
  <c r="M53" i="22"/>
  <c r="M61" i="22" s="1"/>
  <c r="M9" i="28"/>
  <c r="M10" i="28" s="1"/>
  <c r="M53" i="25"/>
  <c r="M61" i="25" s="1"/>
  <c r="M9" i="25"/>
  <c r="M10" i="25" s="1"/>
  <c r="M9" i="22"/>
  <c r="M10" i="22" s="1"/>
  <c r="M181" i="25"/>
  <c r="M173" i="22"/>
  <c r="M9" i="26"/>
  <c r="M12" i="26" s="1"/>
  <c r="M8" i="21"/>
  <c r="M10" i="21" s="1"/>
  <c r="M53" i="21"/>
  <c r="M61" i="21" s="1"/>
  <c r="M8" i="26"/>
  <c r="M53" i="26"/>
  <c r="M12" i="23"/>
  <c r="M12" i="21"/>
  <c r="L16" i="28"/>
  <c r="L63" i="28"/>
  <c r="L55" i="28"/>
  <c r="M12" i="24" l="1"/>
  <c r="M13" i="24" s="1"/>
  <c r="M13" i="23"/>
  <c r="M12" i="28"/>
  <c r="M13" i="28" s="1"/>
  <c r="M12" i="25"/>
  <c r="M13" i="25" s="1"/>
  <c r="M12" i="22"/>
  <c r="M13" i="22" s="1"/>
  <c r="M13" i="21"/>
  <c r="M68" i="28"/>
  <c r="M187" i="25"/>
  <c r="M181" i="22"/>
  <c r="M10" i="26"/>
  <c r="M61" i="26"/>
  <c r="M67" i="24"/>
  <c r="M67" i="23"/>
  <c r="M67" i="22"/>
  <c r="M67" i="21"/>
  <c r="M13" i="26"/>
  <c r="L17" i="28"/>
  <c r="L177" i="28"/>
  <c r="L185" i="28" s="1"/>
  <c r="L191" i="28" s="1"/>
  <c r="L59" i="28"/>
  <c r="L22" i="28"/>
  <c r="L41" i="28" s="1"/>
  <c r="M14" i="28" l="1"/>
  <c r="M187" i="22"/>
  <c r="M67" i="26"/>
  <c r="M14" i="24"/>
  <c r="M14" i="23"/>
  <c r="M14" i="22"/>
  <c r="M14" i="21"/>
  <c r="L8" i="28"/>
  <c r="L47" i="28"/>
  <c r="L254" i="26"/>
  <c r="L238" i="26"/>
  <c r="L223" i="26"/>
  <c r="L206" i="26"/>
  <c r="L191" i="26"/>
  <c r="L182" i="26"/>
  <c r="L178" i="26"/>
  <c r="L174" i="26"/>
  <c r="L166" i="26"/>
  <c r="L161" i="26"/>
  <c r="L145" i="26"/>
  <c r="L136" i="26"/>
  <c r="L126" i="26"/>
  <c r="L113" i="26"/>
  <c r="L100" i="26"/>
  <c r="L84" i="26"/>
  <c r="L71" i="26"/>
  <c r="L62" i="26"/>
  <c r="L58" i="26"/>
  <c r="L54" i="26"/>
  <c r="L46" i="26"/>
  <c r="L41" i="26"/>
  <c r="L29" i="26"/>
  <c r="L22" i="26"/>
  <c r="L17" i="26"/>
  <c r="L16" i="26"/>
  <c r="L254" i="24"/>
  <c r="L238" i="24"/>
  <c r="L223" i="24"/>
  <c r="L206" i="24"/>
  <c r="L191" i="24"/>
  <c r="L182" i="24"/>
  <c r="L178" i="24"/>
  <c r="L174" i="24"/>
  <c r="L166" i="24"/>
  <c r="L161" i="24"/>
  <c r="L145" i="24"/>
  <c r="L136" i="24"/>
  <c r="L126" i="24"/>
  <c r="L113" i="24"/>
  <c r="L100" i="24"/>
  <c r="L84" i="24"/>
  <c r="L71" i="24"/>
  <c r="L58" i="24"/>
  <c r="L54" i="24"/>
  <c r="L46" i="24"/>
  <c r="L41" i="24"/>
  <c r="L29" i="24"/>
  <c r="L22" i="24"/>
  <c r="L17" i="24"/>
  <c r="L16" i="24"/>
  <c r="L254" i="25"/>
  <c r="L238" i="25"/>
  <c r="L223" i="25"/>
  <c r="L206" i="25"/>
  <c r="L191" i="25"/>
  <c r="L182" i="25"/>
  <c r="L178" i="25"/>
  <c r="L174" i="25"/>
  <c r="L166" i="25"/>
  <c r="L161" i="25"/>
  <c r="L145" i="25"/>
  <c r="L136" i="25"/>
  <c r="L126" i="25"/>
  <c r="L113" i="25"/>
  <c r="L100" i="25"/>
  <c r="L84" i="25"/>
  <c r="L71" i="25"/>
  <c r="L58" i="25"/>
  <c r="L54" i="25"/>
  <c r="L46" i="25"/>
  <c r="L41" i="25"/>
  <c r="L29" i="25"/>
  <c r="L22" i="25"/>
  <c r="L17" i="25"/>
  <c r="L16" i="25"/>
  <c r="L254" i="23"/>
  <c r="L238" i="23"/>
  <c r="L223" i="23"/>
  <c r="L206" i="23"/>
  <c r="L191" i="23"/>
  <c r="L182" i="23"/>
  <c r="L178" i="23"/>
  <c r="L174" i="23"/>
  <c r="L166" i="23"/>
  <c r="L161" i="23"/>
  <c r="L145" i="23"/>
  <c r="L136" i="23"/>
  <c r="L126" i="23"/>
  <c r="L113" i="23"/>
  <c r="L100" i="23"/>
  <c r="L84" i="23"/>
  <c r="L71" i="23"/>
  <c r="L58" i="23"/>
  <c r="L54" i="23"/>
  <c r="L46" i="23"/>
  <c r="L41" i="23"/>
  <c r="L29" i="23"/>
  <c r="L22" i="23"/>
  <c r="L17" i="23"/>
  <c r="L16" i="23"/>
  <c r="L254" i="22"/>
  <c r="L238" i="22"/>
  <c r="L223" i="22"/>
  <c r="L206" i="22"/>
  <c r="L191" i="22"/>
  <c r="L182" i="22"/>
  <c r="L178" i="22"/>
  <c r="L174" i="22"/>
  <c r="L166" i="22"/>
  <c r="L161" i="22"/>
  <c r="L145" i="22"/>
  <c r="L136" i="22"/>
  <c r="L126" i="22"/>
  <c r="L113" i="22"/>
  <c r="L100" i="22"/>
  <c r="L84" i="22"/>
  <c r="L71" i="22"/>
  <c r="L62" i="22"/>
  <c r="L58" i="22"/>
  <c r="L54" i="22"/>
  <c r="L46" i="22"/>
  <c r="L41" i="22"/>
  <c r="L29" i="22"/>
  <c r="L22" i="22"/>
  <c r="L17" i="22"/>
  <c r="L16" i="22"/>
  <c r="L62" i="21"/>
  <c r="L113" i="21"/>
  <c r="L254" i="21"/>
  <c r="L238" i="21"/>
  <c r="L223" i="21"/>
  <c r="L206" i="21"/>
  <c r="L191" i="21"/>
  <c r="L182" i="21"/>
  <c r="L178" i="21"/>
  <c r="L174" i="21"/>
  <c r="L166" i="21"/>
  <c r="L161" i="21"/>
  <c r="L145" i="21"/>
  <c r="L136" i="21"/>
  <c r="L126" i="21"/>
  <c r="L100" i="21"/>
  <c r="L84" i="21"/>
  <c r="L71" i="21"/>
  <c r="L58" i="21"/>
  <c r="L54" i="21"/>
  <c r="L46" i="21"/>
  <c r="L41" i="21"/>
  <c r="L29" i="21"/>
  <c r="L22" i="21"/>
  <c r="L17" i="21"/>
  <c r="L16" i="21"/>
  <c r="AD192" i="25"/>
  <c r="AD193" i="25"/>
  <c r="AD194" i="25"/>
  <c r="AD195" i="25"/>
  <c r="AD196" i="25"/>
  <c r="AD197" i="25"/>
  <c r="AD198" i="25"/>
  <c r="AD199" i="25"/>
  <c r="AD200" i="25"/>
  <c r="AD201" i="25"/>
  <c r="AD202" i="25"/>
  <c r="AD203" i="25"/>
  <c r="AD204" i="25"/>
  <c r="AD205" i="25"/>
  <c r="AD207" i="25"/>
  <c r="AD208" i="25"/>
  <c r="AD209" i="25"/>
  <c r="AD210" i="25"/>
  <c r="AD211" i="25"/>
  <c r="AD212" i="25"/>
  <c r="AD213" i="25"/>
  <c r="AD214" i="25"/>
  <c r="AD215" i="25"/>
  <c r="AD216" i="25"/>
  <c r="AD217" i="25"/>
  <c r="AD218" i="25"/>
  <c r="AD219" i="25"/>
  <c r="AD220" i="25"/>
  <c r="AD221" i="25"/>
  <c r="AD224" i="25"/>
  <c r="AD225" i="25"/>
  <c r="AD226" i="25"/>
  <c r="AD227" i="25"/>
  <c r="AD228" i="25"/>
  <c r="AD229" i="25"/>
  <c r="AD230" i="25"/>
  <c r="AD231" i="25"/>
  <c r="AD232" i="25"/>
  <c r="AD233" i="25"/>
  <c r="AD234" i="25"/>
  <c r="AD235" i="25"/>
  <c r="AD236" i="25"/>
  <c r="AD237" i="25"/>
  <c r="AD239" i="25"/>
  <c r="AD240" i="25"/>
  <c r="AD241" i="25"/>
  <c r="AD242" i="25"/>
  <c r="AD243" i="25"/>
  <c r="AD244" i="25"/>
  <c r="AD245" i="25"/>
  <c r="AD246" i="25"/>
  <c r="AD247" i="25"/>
  <c r="AD248" i="25"/>
  <c r="AD249" i="25"/>
  <c r="AD250" i="25"/>
  <c r="AD251" i="25"/>
  <c r="AD252" i="25"/>
  <c r="AD253" i="25"/>
  <c r="AD255" i="25"/>
  <c r="AD256" i="25"/>
  <c r="AD257" i="25"/>
  <c r="AD258" i="25"/>
  <c r="AD259" i="25"/>
  <c r="AD260" i="25"/>
  <c r="AD261" i="25"/>
  <c r="AD23" i="25"/>
  <c r="AD24" i="25"/>
  <c r="AD25" i="25"/>
  <c r="AD26" i="25"/>
  <c r="AD27" i="25"/>
  <c r="AD28" i="25"/>
  <c r="AD30" i="25"/>
  <c r="AD31" i="25"/>
  <c r="AD32" i="25"/>
  <c r="AD33" i="25"/>
  <c r="AD34" i="25"/>
  <c r="AD35" i="25"/>
  <c r="AD36" i="25"/>
  <c r="AD37" i="25"/>
  <c r="AD38" i="25"/>
  <c r="AD39" i="25"/>
  <c r="AD42" i="25"/>
  <c r="AD43" i="25"/>
  <c r="AD44" i="25"/>
  <c r="AD45" i="25"/>
  <c r="AD47" i="25"/>
  <c r="AD48" i="25"/>
  <c r="AD49" i="25"/>
  <c r="AD50" i="25"/>
  <c r="AD51" i="25"/>
  <c r="AD52" i="25"/>
  <c r="AD55" i="25"/>
  <c r="AD56" i="25"/>
  <c r="AD57" i="25"/>
  <c r="AD59" i="25"/>
  <c r="AD60" i="25"/>
  <c r="AD62" i="25"/>
  <c r="AD63" i="25"/>
  <c r="AD64" i="25"/>
  <c r="AD65" i="25"/>
  <c r="AD66" i="25"/>
  <c r="AD68" i="25"/>
  <c r="AD72" i="25"/>
  <c r="AD73" i="25"/>
  <c r="AD74" i="25"/>
  <c r="AD75" i="25"/>
  <c r="AD76" i="25"/>
  <c r="AD77" i="25"/>
  <c r="AD78" i="25"/>
  <c r="AD79" i="25"/>
  <c r="AD80" i="25"/>
  <c r="AD81" i="25"/>
  <c r="AD82" i="25"/>
  <c r="AD83" i="25"/>
  <c r="AD85" i="25"/>
  <c r="AD86" i="25"/>
  <c r="AD87" i="25"/>
  <c r="AD88" i="25"/>
  <c r="AD89" i="25"/>
  <c r="AD90" i="25"/>
  <c r="AD91" i="25"/>
  <c r="AD92" i="25"/>
  <c r="AD93" i="25"/>
  <c r="AD94" i="25"/>
  <c r="AD95" i="25"/>
  <c r="AD96" i="25"/>
  <c r="AD97" i="25"/>
  <c r="AD98" i="25"/>
  <c r="AD101" i="25"/>
  <c r="AD102" i="25"/>
  <c r="AD103" i="25"/>
  <c r="AD104" i="25"/>
  <c r="AD105" i="25"/>
  <c r="AD106" i="25"/>
  <c r="AD107" i="25"/>
  <c r="AD108" i="25"/>
  <c r="AD109" i="25"/>
  <c r="AD110" i="25"/>
  <c r="AD111" i="25"/>
  <c r="AD112" i="25"/>
  <c r="AD114" i="25"/>
  <c r="AD115" i="25"/>
  <c r="AD116" i="25"/>
  <c r="AD117" i="25"/>
  <c r="AD118" i="25"/>
  <c r="AD119" i="25"/>
  <c r="AD120" i="25"/>
  <c r="AD121" i="25"/>
  <c r="AD122" i="25"/>
  <c r="AD123" i="25"/>
  <c r="AD124" i="25"/>
  <c r="AD125" i="25"/>
  <c r="AD127" i="25"/>
  <c r="AD128" i="25"/>
  <c r="AD129" i="25"/>
  <c r="AD130" i="25"/>
  <c r="AD131" i="25"/>
  <c r="AD132" i="25"/>
  <c r="AD133" i="25"/>
  <c r="AE16" i="28"/>
  <c r="L160" i="21" l="1"/>
  <c r="L173" i="21" s="1"/>
  <c r="L181" i="21" s="1"/>
  <c r="L187" i="21" s="1"/>
  <c r="L40" i="23"/>
  <c r="L9" i="23" s="1"/>
  <c r="L12" i="23" s="1"/>
  <c r="L222" i="24"/>
  <c r="M14" i="26"/>
  <c r="L190" i="26"/>
  <c r="L9" i="28"/>
  <c r="L10" i="28" s="1"/>
  <c r="L54" i="28"/>
  <c r="L62" i="28" s="1"/>
  <c r="L68" i="28" s="1"/>
  <c r="L14" i="28" s="1"/>
  <c r="L160" i="26"/>
  <c r="L173" i="26" s="1"/>
  <c r="L181" i="26" s="1"/>
  <c r="L187" i="26" s="1"/>
  <c r="L222" i="26"/>
  <c r="L160" i="24"/>
  <c r="L173" i="24" s="1"/>
  <c r="L181" i="24" s="1"/>
  <c r="L187" i="24" s="1"/>
  <c r="L190" i="24"/>
  <c r="L160" i="25"/>
  <c r="L173" i="25" s="1"/>
  <c r="L181" i="25" s="1"/>
  <c r="L187" i="25" s="1"/>
  <c r="L190" i="25"/>
  <c r="L222" i="25"/>
  <c r="L160" i="23"/>
  <c r="L173" i="23" s="1"/>
  <c r="L181" i="23" s="1"/>
  <c r="L187" i="23" s="1"/>
  <c r="L190" i="23"/>
  <c r="L222" i="23"/>
  <c r="L70" i="23"/>
  <c r="L160" i="22"/>
  <c r="L173" i="22" s="1"/>
  <c r="L181" i="22" s="1"/>
  <c r="L187" i="22" s="1"/>
  <c r="L190" i="22"/>
  <c r="L222" i="21"/>
  <c r="L190" i="21"/>
  <c r="L70" i="26"/>
  <c r="L99" i="26"/>
  <c r="L40" i="26"/>
  <c r="L9" i="26" s="1"/>
  <c r="L40" i="24"/>
  <c r="L9" i="24" s="1"/>
  <c r="L12" i="24" s="1"/>
  <c r="L70" i="24"/>
  <c r="L99" i="24"/>
  <c r="L40" i="25"/>
  <c r="L70" i="25"/>
  <c r="L99" i="25"/>
  <c r="L99" i="23"/>
  <c r="L70" i="22"/>
  <c r="L222" i="22"/>
  <c r="L99" i="22"/>
  <c r="L40" i="22"/>
  <c r="L9" i="22" s="1"/>
  <c r="L40" i="21"/>
  <c r="L53" i="21" s="1"/>
  <c r="L61" i="21" s="1"/>
  <c r="L67" i="21" s="1"/>
  <c r="L99" i="21"/>
  <c r="L70" i="21"/>
  <c r="B21" i="18"/>
  <c r="C21" i="18"/>
  <c r="D21" i="18"/>
  <c r="G9" i="5"/>
  <c r="L8" i="23" l="1"/>
  <c r="L10" i="23" s="1"/>
  <c r="L53" i="23"/>
  <c r="L61" i="23" s="1"/>
  <c r="L67" i="23" s="1"/>
  <c r="L14" i="23" s="1"/>
  <c r="K21" i="18"/>
  <c r="L12" i="28"/>
  <c r="L13" i="28" s="1"/>
  <c r="L8" i="24"/>
  <c r="L13" i="24" s="1"/>
  <c r="L53" i="24"/>
  <c r="L61" i="24" s="1"/>
  <c r="L67" i="24" s="1"/>
  <c r="L14" i="24" s="1"/>
  <c r="L8" i="25"/>
  <c r="L9" i="25"/>
  <c r="L53" i="25"/>
  <c r="L61" i="25" s="1"/>
  <c r="L67" i="25" s="1"/>
  <c r="L14" i="25" s="1"/>
  <c r="L14" i="21"/>
  <c r="L8" i="26"/>
  <c r="L10" i="26" s="1"/>
  <c r="L53" i="26"/>
  <c r="L61" i="26" s="1"/>
  <c r="L67" i="26" s="1"/>
  <c r="L14" i="26" s="1"/>
  <c r="L12" i="26"/>
  <c r="L53" i="22"/>
  <c r="L61" i="22" s="1"/>
  <c r="L67" i="22" s="1"/>
  <c r="L14" i="22" s="1"/>
  <c r="L8" i="22"/>
  <c r="L10" i="22" s="1"/>
  <c r="L12" i="22"/>
  <c r="L8" i="21"/>
  <c r="L9" i="21"/>
  <c r="L12" i="21" s="1"/>
  <c r="K62" i="26"/>
  <c r="AE62" i="26" s="1"/>
  <c r="K46" i="26"/>
  <c r="K84" i="21"/>
  <c r="L13" i="21" l="1"/>
  <c r="L10" i="24"/>
  <c r="L13" i="23"/>
  <c r="L13" i="22"/>
  <c r="L10" i="25"/>
  <c r="L13" i="26"/>
  <c r="L12" i="25"/>
  <c r="L13" i="25" s="1"/>
  <c r="L10" i="21"/>
  <c r="K16" i="28"/>
  <c r="K17" i="28"/>
  <c r="K22" i="28"/>
  <c r="K41" i="28" s="1"/>
  <c r="K47" i="28"/>
  <c r="K55" i="28"/>
  <c r="K59" i="28"/>
  <c r="K63" i="28"/>
  <c r="K177" i="28"/>
  <c r="K185" i="28" s="1"/>
  <c r="K191" i="28" s="1"/>
  <c r="K16" i="26"/>
  <c r="K17" i="26"/>
  <c r="K22" i="26"/>
  <c r="K29" i="26"/>
  <c r="K41" i="26"/>
  <c r="K54" i="26"/>
  <c r="K58" i="26"/>
  <c r="K71" i="26"/>
  <c r="K84" i="26"/>
  <c r="K100" i="26"/>
  <c r="K113" i="26"/>
  <c r="K126" i="26"/>
  <c r="K136" i="26"/>
  <c r="K145" i="26"/>
  <c r="K161" i="26"/>
  <c r="K166" i="26"/>
  <c r="K174" i="26"/>
  <c r="K178" i="26"/>
  <c r="K182" i="26"/>
  <c r="K191" i="26"/>
  <c r="K206" i="26"/>
  <c r="K223" i="26"/>
  <c r="K238" i="26"/>
  <c r="K254" i="26"/>
  <c r="K16" i="24"/>
  <c r="K17" i="24"/>
  <c r="K22" i="24"/>
  <c r="K29" i="24"/>
  <c r="K41" i="24"/>
  <c r="K46" i="24"/>
  <c r="K54" i="24"/>
  <c r="K58" i="24"/>
  <c r="K71" i="24"/>
  <c r="K84" i="24"/>
  <c r="K100" i="24"/>
  <c r="K113" i="24"/>
  <c r="K126" i="24"/>
  <c r="K136" i="24"/>
  <c r="K145" i="24"/>
  <c r="K161" i="24"/>
  <c r="K166" i="24"/>
  <c r="K174" i="24"/>
  <c r="K178" i="24"/>
  <c r="K182" i="24"/>
  <c r="K191" i="24"/>
  <c r="K206" i="24"/>
  <c r="K223" i="24"/>
  <c r="K238" i="24"/>
  <c r="K254" i="24"/>
  <c r="K16" i="25"/>
  <c r="K17" i="25"/>
  <c r="K22" i="25"/>
  <c r="K29" i="25"/>
  <c r="K41" i="25"/>
  <c r="K46" i="25"/>
  <c r="K54" i="25"/>
  <c r="K58" i="25"/>
  <c r="K71" i="25"/>
  <c r="K84" i="25"/>
  <c r="K100" i="25"/>
  <c r="K113" i="25"/>
  <c r="K126" i="25"/>
  <c r="K136" i="25"/>
  <c r="K145" i="25"/>
  <c r="K161" i="25"/>
  <c r="K166" i="25"/>
  <c r="K174" i="25"/>
  <c r="K178" i="25"/>
  <c r="K182" i="25"/>
  <c r="K191" i="25"/>
  <c r="K206" i="25"/>
  <c r="K223" i="25"/>
  <c r="K238" i="25"/>
  <c r="K254" i="25"/>
  <c r="K16" i="23"/>
  <c r="K17" i="23"/>
  <c r="K22" i="23"/>
  <c r="K29" i="23"/>
  <c r="K41" i="23"/>
  <c r="K46" i="23"/>
  <c r="K54" i="23"/>
  <c r="K58" i="23"/>
  <c r="K71" i="23"/>
  <c r="K84" i="23"/>
  <c r="K100" i="23"/>
  <c r="K113" i="23"/>
  <c r="K126" i="23"/>
  <c r="K136" i="23"/>
  <c r="K145" i="23"/>
  <c r="K161" i="23"/>
  <c r="K166" i="23"/>
  <c r="K174" i="23"/>
  <c r="K178" i="23"/>
  <c r="K182" i="23"/>
  <c r="K191" i="23"/>
  <c r="K206" i="23"/>
  <c r="K223" i="23"/>
  <c r="K238" i="23"/>
  <c r="K254" i="23"/>
  <c r="K16" i="22"/>
  <c r="K17" i="22"/>
  <c r="K22" i="22"/>
  <c r="K29" i="22"/>
  <c r="K41" i="22"/>
  <c r="K46" i="22"/>
  <c r="K54" i="22"/>
  <c r="K58" i="22"/>
  <c r="K62" i="22"/>
  <c r="K71" i="22"/>
  <c r="K84" i="22"/>
  <c r="K100" i="22"/>
  <c r="K113" i="22"/>
  <c r="K126" i="22"/>
  <c r="K136" i="22"/>
  <c r="K145" i="22"/>
  <c r="K161" i="22"/>
  <c r="K166" i="22"/>
  <c r="K174" i="22"/>
  <c r="K178" i="22"/>
  <c r="K182" i="22"/>
  <c r="K191" i="22"/>
  <c r="K206" i="22"/>
  <c r="K223" i="22"/>
  <c r="K238" i="22"/>
  <c r="K254" i="22"/>
  <c r="K16" i="21"/>
  <c r="K17" i="21"/>
  <c r="K22" i="21"/>
  <c r="K29" i="21"/>
  <c r="K41" i="21"/>
  <c r="K46" i="21"/>
  <c r="K54" i="21"/>
  <c r="K58" i="21"/>
  <c r="K62" i="21"/>
  <c r="K71" i="21"/>
  <c r="K100" i="21"/>
  <c r="K113" i="21"/>
  <c r="K126" i="21"/>
  <c r="K136" i="21"/>
  <c r="K145" i="21"/>
  <c r="K161" i="21"/>
  <c r="K166" i="21"/>
  <c r="K174" i="21"/>
  <c r="K178" i="21"/>
  <c r="K182" i="21"/>
  <c r="K191" i="21"/>
  <c r="K206" i="21"/>
  <c r="K223" i="21"/>
  <c r="K238" i="21"/>
  <c r="K254" i="21"/>
  <c r="K70" i="21" l="1"/>
  <c r="K8" i="28"/>
  <c r="K222" i="24"/>
  <c r="K160" i="25"/>
  <c r="K173" i="25" s="1"/>
  <c r="K181" i="25" s="1"/>
  <c r="K187" i="25" s="1"/>
  <c r="K190" i="25"/>
  <c r="K160" i="23"/>
  <c r="K173" i="23" s="1"/>
  <c r="K181" i="23" s="1"/>
  <c r="K187" i="23" s="1"/>
  <c r="K222" i="23"/>
  <c r="K70" i="22"/>
  <c r="K160" i="21"/>
  <c r="K222" i="21"/>
  <c r="K190" i="21"/>
  <c r="K40" i="26"/>
  <c r="K8" i="26" s="1"/>
  <c r="K40" i="24"/>
  <c r="K8" i="24" s="1"/>
  <c r="K99" i="24"/>
  <c r="K70" i="24"/>
  <c r="K40" i="25"/>
  <c r="K8" i="25" s="1"/>
  <c r="K99" i="25"/>
  <c r="K70" i="23"/>
  <c r="K99" i="26"/>
  <c r="K70" i="26"/>
  <c r="K222" i="26"/>
  <c r="K190" i="26"/>
  <c r="K160" i="26"/>
  <c r="K173" i="26" s="1"/>
  <c r="K181" i="26" s="1"/>
  <c r="K187" i="26" s="1"/>
  <c r="K160" i="24"/>
  <c r="K173" i="24" s="1"/>
  <c r="K181" i="24" s="1"/>
  <c r="K187" i="24" s="1"/>
  <c r="K190" i="24"/>
  <c r="K222" i="25"/>
  <c r="K70" i="25"/>
  <c r="K190" i="23"/>
  <c r="K99" i="23"/>
  <c r="K40" i="23"/>
  <c r="K8" i="23" s="1"/>
  <c r="K222" i="22"/>
  <c r="K160" i="22"/>
  <c r="K173" i="22" s="1"/>
  <c r="K181" i="22" s="1"/>
  <c r="K187" i="22" s="1"/>
  <c r="K190" i="22"/>
  <c r="K40" i="22"/>
  <c r="K8" i="22" s="1"/>
  <c r="K99" i="22"/>
  <c r="K99" i="21"/>
  <c r="K40" i="21"/>
  <c r="AD137" i="25"/>
  <c r="AD138" i="25"/>
  <c r="AD139" i="25"/>
  <c r="AD140" i="25"/>
  <c r="AD141" i="25"/>
  <c r="AD142" i="25"/>
  <c r="AD143" i="25"/>
  <c r="AD144" i="25"/>
  <c r="AD146" i="25"/>
  <c r="AD147" i="25"/>
  <c r="AD148" i="25"/>
  <c r="AD149" i="25"/>
  <c r="AD150" i="25"/>
  <c r="AD151" i="25"/>
  <c r="AD152" i="25"/>
  <c r="AD153" i="25"/>
  <c r="AD154" i="25"/>
  <c r="AD155" i="25"/>
  <c r="AD156" i="25"/>
  <c r="AD157" i="25"/>
  <c r="AD158" i="25"/>
  <c r="AD159" i="25"/>
  <c r="AD162" i="25"/>
  <c r="AD163" i="25"/>
  <c r="AD164" i="25"/>
  <c r="AD165" i="25"/>
  <c r="AD167" i="25"/>
  <c r="AD168" i="25"/>
  <c r="AD169" i="25"/>
  <c r="AD170" i="25"/>
  <c r="AD171" i="25"/>
  <c r="AD172" i="25"/>
  <c r="AD175" i="25"/>
  <c r="AD176" i="25"/>
  <c r="AD177" i="25"/>
  <c r="AD179" i="25"/>
  <c r="AD180" i="25"/>
  <c r="AD183" i="25"/>
  <c r="AD184" i="25"/>
  <c r="AD185" i="25"/>
  <c r="AD186" i="25"/>
  <c r="AD188" i="25"/>
  <c r="J58" i="26"/>
  <c r="AE58" i="26" s="1"/>
  <c r="J54" i="26"/>
  <c r="AE54" i="26" s="1"/>
  <c r="J41" i="26"/>
  <c r="AE41" i="26" s="1"/>
  <c r="J29" i="26"/>
  <c r="AE29" i="26" s="1"/>
  <c r="J22" i="26"/>
  <c r="AE22" i="26" s="1"/>
  <c r="J58" i="24"/>
  <c r="AE58" i="24" s="1"/>
  <c r="J54" i="24"/>
  <c r="AE54" i="24" s="1"/>
  <c r="K8" i="21" l="1"/>
  <c r="K173" i="21"/>
  <c r="K9" i="28"/>
  <c r="K10" i="28" s="1"/>
  <c r="K54" i="28"/>
  <c r="K62" i="28" s="1"/>
  <c r="K53" i="26"/>
  <c r="K61" i="26" s="1"/>
  <c r="K67" i="26" s="1"/>
  <c r="K14" i="26" s="1"/>
  <c r="K9" i="26"/>
  <c r="K10" i="26" s="1"/>
  <c r="K9" i="24"/>
  <c r="K10" i="24" s="1"/>
  <c r="K53" i="25"/>
  <c r="K61" i="25" s="1"/>
  <c r="K67" i="25" s="1"/>
  <c r="K14" i="25" s="1"/>
  <c r="K9" i="25"/>
  <c r="K10" i="25" s="1"/>
  <c r="K53" i="23"/>
  <c r="K61" i="23" s="1"/>
  <c r="K67" i="23" s="1"/>
  <c r="K14" i="23" s="1"/>
  <c r="K9" i="23"/>
  <c r="K10" i="23" s="1"/>
  <c r="K53" i="24"/>
  <c r="K61" i="24" s="1"/>
  <c r="K67" i="24" s="1"/>
  <c r="K14" i="24" s="1"/>
  <c r="K19" i="24" s="1"/>
  <c r="K53" i="22"/>
  <c r="K61" i="22" s="1"/>
  <c r="K67" i="22" s="1"/>
  <c r="K14" i="22" s="1"/>
  <c r="K9" i="22"/>
  <c r="K10" i="22" s="1"/>
  <c r="K53" i="21"/>
  <c r="K9" i="21"/>
  <c r="J16" i="26"/>
  <c r="J17" i="26"/>
  <c r="J40" i="26"/>
  <c r="AE40" i="26" s="1"/>
  <c r="J46" i="26"/>
  <c r="AE46" i="26" s="1"/>
  <c r="J71" i="26"/>
  <c r="J84" i="26"/>
  <c r="J100" i="26"/>
  <c r="J113" i="26"/>
  <c r="J126" i="26"/>
  <c r="J136" i="26"/>
  <c r="AE136" i="26" s="1"/>
  <c r="J145" i="26"/>
  <c r="AE145" i="26" s="1"/>
  <c r="J161" i="26"/>
  <c r="AE161" i="26" s="1"/>
  <c r="J166" i="26"/>
  <c r="AE166" i="26" s="1"/>
  <c r="J174" i="26"/>
  <c r="AE174" i="26" s="1"/>
  <c r="J178" i="26"/>
  <c r="AE178" i="26" s="1"/>
  <c r="J182" i="26"/>
  <c r="AE182" i="26" s="1"/>
  <c r="J191" i="26"/>
  <c r="J206" i="26"/>
  <c r="J223" i="26"/>
  <c r="J238" i="26"/>
  <c r="J254" i="26"/>
  <c r="J16" i="24"/>
  <c r="J17" i="24"/>
  <c r="J22" i="24"/>
  <c r="AE22" i="24" s="1"/>
  <c r="J29" i="24"/>
  <c r="AE29" i="24" s="1"/>
  <c r="J41" i="24"/>
  <c r="AE41" i="24" s="1"/>
  <c r="J46" i="24"/>
  <c r="AE46" i="24" s="1"/>
  <c r="J71" i="24"/>
  <c r="J84" i="24"/>
  <c r="J100" i="24"/>
  <c r="J113" i="24"/>
  <c r="J126" i="24"/>
  <c r="J136" i="24"/>
  <c r="AE136" i="24" s="1"/>
  <c r="J145" i="24"/>
  <c r="AE145" i="24" s="1"/>
  <c r="J161" i="24"/>
  <c r="AE161" i="24" s="1"/>
  <c r="J166" i="24"/>
  <c r="AE166" i="24" s="1"/>
  <c r="J174" i="24"/>
  <c r="AE174" i="24" s="1"/>
  <c r="J178" i="24"/>
  <c r="AE178" i="24" s="1"/>
  <c r="J182" i="24"/>
  <c r="AE182" i="24" s="1"/>
  <c r="J191" i="24"/>
  <c r="J206" i="24"/>
  <c r="J223" i="24"/>
  <c r="J238" i="24"/>
  <c r="J254" i="24"/>
  <c r="J16" i="25"/>
  <c r="J17" i="25"/>
  <c r="J22" i="25"/>
  <c r="AE22" i="25" s="1"/>
  <c r="J29" i="25"/>
  <c r="AE29" i="25" s="1"/>
  <c r="J41" i="25"/>
  <c r="AE41" i="25" s="1"/>
  <c r="J46" i="25"/>
  <c r="AE46" i="25" s="1"/>
  <c r="J54" i="25"/>
  <c r="AE54" i="25" s="1"/>
  <c r="J58" i="25"/>
  <c r="AE58" i="25" s="1"/>
  <c r="J71" i="25"/>
  <c r="J84" i="25"/>
  <c r="J100" i="25"/>
  <c r="J113" i="25"/>
  <c r="J126" i="25"/>
  <c r="J136" i="25"/>
  <c r="AE136" i="25" s="1"/>
  <c r="J145" i="25"/>
  <c r="AE145" i="25" s="1"/>
  <c r="J161" i="25"/>
  <c r="AE161" i="25" s="1"/>
  <c r="J166" i="25"/>
  <c r="AE166" i="25" s="1"/>
  <c r="J174" i="25"/>
  <c r="AE174" i="25" s="1"/>
  <c r="J178" i="25"/>
  <c r="AE178" i="25" s="1"/>
  <c r="J182" i="25"/>
  <c r="AE182" i="25" s="1"/>
  <c r="J191" i="25"/>
  <c r="J206" i="25"/>
  <c r="J223" i="25"/>
  <c r="J238" i="25"/>
  <c r="J254" i="25"/>
  <c r="J16" i="23"/>
  <c r="J17" i="23"/>
  <c r="J22" i="23"/>
  <c r="AE22" i="23" s="1"/>
  <c r="J29" i="23"/>
  <c r="AE29" i="23" s="1"/>
  <c r="J41" i="23"/>
  <c r="AE41" i="23" s="1"/>
  <c r="J46" i="23"/>
  <c r="AE46" i="23" s="1"/>
  <c r="J54" i="23"/>
  <c r="AE54" i="23" s="1"/>
  <c r="J58" i="23"/>
  <c r="AE58" i="23" s="1"/>
  <c r="J71" i="23"/>
  <c r="J84" i="23"/>
  <c r="J100" i="23"/>
  <c r="J113" i="23"/>
  <c r="J126" i="23"/>
  <c r="J136" i="23"/>
  <c r="AE136" i="23" s="1"/>
  <c r="J145" i="23"/>
  <c r="AE145" i="23" s="1"/>
  <c r="J161" i="23"/>
  <c r="AE161" i="23" s="1"/>
  <c r="J166" i="23"/>
  <c r="AE166" i="23" s="1"/>
  <c r="J174" i="23"/>
  <c r="AE174" i="23" s="1"/>
  <c r="J178" i="23"/>
  <c r="AE178" i="23" s="1"/>
  <c r="J182" i="23"/>
  <c r="AE182" i="23" s="1"/>
  <c r="J191" i="23"/>
  <c r="J206" i="23"/>
  <c r="J223" i="23"/>
  <c r="J238" i="23"/>
  <c r="J254" i="23"/>
  <c r="J16" i="22"/>
  <c r="J17" i="22"/>
  <c r="J22" i="22"/>
  <c r="AE22" i="22" s="1"/>
  <c r="J29" i="22"/>
  <c r="AE29" i="22" s="1"/>
  <c r="J41" i="22"/>
  <c r="AE41" i="22" s="1"/>
  <c r="J46" i="22"/>
  <c r="AE46" i="22" s="1"/>
  <c r="J54" i="22"/>
  <c r="AE54" i="22" s="1"/>
  <c r="J58" i="22"/>
  <c r="AE58" i="22" s="1"/>
  <c r="J62" i="22"/>
  <c r="AE62" i="22" s="1"/>
  <c r="J71" i="22"/>
  <c r="J84" i="22"/>
  <c r="J100" i="22"/>
  <c r="J113" i="22"/>
  <c r="J126" i="22"/>
  <c r="J136" i="22"/>
  <c r="AE136" i="22" s="1"/>
  <c r="J145" i="22"/>
  <c r="AE145" i="22" s="1"/>
  <c r="J161" i="22"/>
  <c r="AE161" i="22" s="1"/>
  <c r="J166" i="22"/>
  <c r="AE166" i="22" s="1"/>
  <c r="J174" i="22"/>
  <c r="AE174" i="22" s="1"/>
  <c r="J178" i="22"/>
  <c r="AE178" i="22" s="1"/>
  <c r="J182" i="22"/>
  <c r="AE182" i="22" s="1"/>
  <c r="J191" i="22"/>
  <c r="J206" i="22"/>
  <c r="J223" i="22"/>
  <c r="J238" i="22"/>
  <c r="J254" i="22"/>
  <c r="J16" i="21"/>
  <c r="J17" i="21"/>
  <c r="J22" i="21"/>
  <c r="AE22" i="21" s="1"/>
  <c r="J29" i="21"/>
  <c r="AE29" i="21" s="1"/>
  <c r="J41" i="21"/>
  <c r="AE41" i="21" s="1"/>
  <c r="J46" i="21"/>
  <c r="AE46" i="21" s="1"/>
  <c r="J54" i="21"/>
  <c r="AE54" i="21" s="1"/>
  <c r="J58" i="21"/>
  <c r="AE58" i="21" s="1"/>
  <c r="J62" i="21"/>
  <c r="AE62" i="21" s="1"/>
  <c r="J71" i="21"/>
  <c r="J84" i="21"/>
  <c r="J100" i="21"/>
  <c r="J113" i="21"/>
  <c r="J126" i="21"/>
  <c r="J136" i="21"/>
  <c r="AE136" i="21" s="1"/>
  <c r="J145" i="21"/>
  <c r="AE145" i="21" s="1"/>
  <c r="J161" i="21"/>
  <c r="AE161" i="21" s="1"/>
  <c r="J166" i="21"/>
  <c r="AE166" i="21" s="1"/>
  <c r="J174" i="21"/>
  <c r="AE174" i="21" s="1"/>
  <c r="J178" i="21"/>
  <c r="AE178" i="21" s="1"/>
  <c r="J182" i="21"/>
  <c r="AE182" i="21" s="1"/>
  <c r="J191" i="21"/>
  <c r="J206" i="21"/>
  <c r="J223" i="21"/>
  <c r="J238" i="21"/>
  <c r="J254" i="21"/>
  <c r="K10" i="21" l="1"/>
  <c r="K181" i="21"/>
  <c r="AF8" i="21"/>
  <c r="AF9" i="21"/>
  <c r="K61" i="21"/>
  <c r="K12" i="28"/>
  <c r="K13" i="28" s="1"/>
  <c r="K68" i="28"/>
  <c r="K14" i="28" s="1"/>
  <c r="K12" i="23"/>
  <c r="K13" i="23" s="1"/>
  <c r="K12" i="26"/>
  <c r="K13" i="26" s="1"/>
  <c r="K12" i="25"/>
  <c r="K13" i="25" s="1"/>
  <c r="J70" i="22"/>
  <c r="K12" i="24"/>
  <c r="K13" i="24" s="1"/>
  <c r="J190" i="26"/>
  <c r="J70" i="21"/>
  <c r="J9" i="26"/>
  <c r="K12" i="22"/>
  <c r="K13" i="22" s="1"/>
  <c r="J190" i="22"/>
  <c r="K12" i="21"/>
  <c r="K13" i="21" s="1"/>
  <c r="J190" i="23"/>
  <c r="J160" i="24"/>
  <c r="AE160" i="24" s="1"/>
  <c r="J40" i="24"/>
  <c r="J222" i="22"/>
  <c r="J160" i="22"/>
  <c r="AE17" i="26"/>
  <c r="AE8" i="26"/>
  <c r="AE17" i="24"/>
  <c r="AE17" i="25"/>
  <c r="AE16" i="25"/>
  <c r="J40" i="25"/>
  <c r="AE16" i="23"/>
  <c r="AE17" i="23"/>
  <c r="J40" i="23"/>
  <c r="AE17" i="22"/>
  <c r="J160" i="21"/>
  <c r="AE160" i="21" s="1"/>
  <c r="AE16" i="26"/>
  <c r="J160" i="26"/>
  <c r="AE160" i="26" s="1"/>
  <c r="J70" i="26"/>
  <c r="J222" i="26"/>
  <c r="J99" i="26"/>
  <c r="J8" i="26"/>
  <c r="J53" i="26"/>
  <c r="AE53" i="26" s="1"/>
  <c r="AE16" i="24"/>
  <c r="J222" i="24"/>
  <c r="J190" i="24"/>
  <c r="J70" i="24"/>
  <c r="J99" i="24"/>
  <c r="J99" i="25"/>
  <c r="J222" i="25"/>
  <c r="J160" i="25"/>
  <c r="AE160" i="25" s="1"/>
  <c r="J190" i="25"/>
  <c r="J70" i="25"/>
  <c r="J70" i="23"/>
  <c r="J222" i="23"/>
  <c r="J160" i="23"/>
  <c r="AE160" i="23" s="1"/>
  <c r="J99" i="23"/>
  <c r="AE16" i="22"/>
  <c r="J99" i="22"/>
  <c r="J40" i="22"/>
  <c r="AE17" i="21"/>
  <c r="J40" i="21"/>
  <c r="J222" i="21"/>
  <c r="AE16" i="21"/>
  <c r="J190" i="21"/>
  <c r="J99" i="21"/>
  <c r="AF10" i="21" l="1"/>
  <c r="AF12" i="21"/>
  <c r="K67" i="21"/>
  <c r="K187" i="21"/>
  <c r="AE40" i="24"/>
  <c r="AE8" i="24" s="1"/>
  <c r="AE40" i="25"/>
  <c r="AE8" i="25" s="1"/>
  <c r="AE40" i="23"/>
  <c r="AE8" i="23" s="1"/>
  <c r="J173" i="22"/>
  <c r="AE160" i="22"/>
  <c r="J8" i="22"/>
  <c r="AE40" i="22"/>
  <c r="AE40" i="21"/>
  <c r="AE9" i="21" s="1"/>
  <c r="J53" i="24"/>
  <c r="AE53" i="24" s="1"/>
  <c r="J9" i="24"/>
  <c r="J12" i="24" s="1"/>
  <c r="J10" i="26"/>
  <c r="J12" i="26"/>
  <c r="J13" i="26" s="1"/>
  <c r="AE9" i="26"/>
  <c r="AE10" i="26" s="1"/>
  <c r="J173" i="26"/>
  <c r="AE173" i="26" s="1"/>
  <c r="J173" i="24"/>
  <c r="J8" i="24"/>
  <c r="J9" i="25"/>
  <c r="J173" i="25"/>
  <c r="AE173" i="25" s="1"/>
  <c r="J9" i="23"/>
  <c r="J8" i="23"/>
  <c r="J53" i="23"/>
  <c r="J173" i="23"/>
  <c r="AE173" i="23" s="1"/>
  <c r="J173" i="21"/>
  <c r="J61" i="26"/>
  <c r="AE61" i="26" s="1"/>
  <c r="J53" i="25"/>
  <c r="J8" i="25"/>
  <c r="J9" i="22"/>
  <c r="J53" i="22"/>
  <c r="AE53" i="22" s="1"/>
  <c r="J53" i="21"/>
  <c r="J9" i="21"/>
  <c r="J8" i="21"/>
  <c r="AF13" i="21" l="1"/>
  <c r="AE9" i="24"/>
  <c r="AE12" i="24" s="1"/>
  <c r="AE13" i="24" s="1"/>
  <c r="AE9" i="25"/>
  <c r="AE10" i="25" s="1"/>
  <c r="AE9" i="23"/>
  <c r="AE10" i="23" s="1"/>
  <c r="K14" i="21"/>
  <c r="AF14" i="21"/>
  <c r="J181" i="24"/>
  <c r="AE181" i="24" s="1"/>
  <c r="AE173" i="24"/>
  <c r="J61" i="25"/>
  <c r="AE61" i="25" s="1"/>
  <c r="AE53" i="25"/>
  <c r="J61" i="23"/>
  <c r="AE61" i="23" s="1"/>
  <c r="AE53" i="23"/>
  <c r="J181" i="22"/>
  <c r="AE173" i="22"/>
  <c r="J61" i="21"/>
  <c r="AE61" i="21" s="1"/>
  <c r="AE53" i="21"/>
  <c r="AE8" i="21"/>
  <c r="AE10" i="21" s="1"/>
  <c r="J181" i="21"/>
  <c r="AE181" i="21" s="1"/>
  <c r="AE173" i="21"/>
  <c r="J10" i="24"/>
  <c r="J61" i="24"/>
  <c r="J13" i="24"/>
  <c r="AE12" i="26"/>
  <c r="AE13" i="26" s="1"/>
  <c r="J12" i="25"/>
  <c r="J13" i="25" s="1"/>
  <c r="J10" i="23"/>
  <c r="J10" i="22"/>
  <c r="J12" i="21"/>
  <c r="J181" i="26"/>
  <c r="AE181" i="26" s="1"/>
  <c r="J10" i="25"/>
  <c r="J181" i="25"/>
  <c r="AE181" i="25" s="1"/>
  <c r="J12" i="23"/>
  <c r="J13" i="23" s="1"/>
  <c r="J181" i="23"/>
  <c r="AE181" i="23" s="1"/>
  <c r="J67" i="26"/>
  <c r="AE67" i="26" s="1"/>
  <c r="J12" i="22"/>
  <c r="J61" i="22"/>
  <c r="AE61" i="22" s="1"/>
  <c r="AE8" i="22"/>
  <c r="AE9" i="22"/>
  <c r="J10" i="21"/>
  <c r="AE12" i="21"/>
  <c r="AE10" i="24" l="1"/>
  <c r="J187" i="24"/>
  <c r="AE187" i="24" s="1"/>
  <c r="AE12" i="25"/>
  <c r="AE13" i="25" s="1"/>
  <c r="J67" i="25"/>
  <c r="J14" i="25" s="1"/>
  <c r="J67" i="23"/>
  <c r="AE67" i="23" s="1"/>
  <c r="AE14" i="23" s="1"/>
  <c r="AE12" i="23"/>
  <c r="AE13" i="23" s="1"/>
  <c r="AE13" i="21"/>
  <c r="J67" i="21"/>
  <c r="AE67" i="21" s="1"/>
  <c r="AE14" i="21" s="1"/>
  <c r="J67" i="24"/>
  <c r="AE67" i="24" s="1"/>
  <c r="AE14" i="24" s="1"/>
  <c r="AE61" i="24"/>
  <c r="J187" i="22"/>
  <c r="AE187" i="22" s="1"/>
  <c r="AE181" i="22"/>
  <c r="J187" i="21"/>
  <c r="AE187" i="21" s="1"/>
  <c r="J13" i="22"/>
  <c r="J13" i="21"/>
  <c r="J187" i="26"/>
  <c r="AE187" i="26" s="1"/>
  <c r="J187" i="25"/>
  <c r="AE187" i="25" s="1"/>
  <c r="J187" i="23"/>
  <c r="AE187" i="23" s="1"/>
  <c r="J14" i="26"/>
  <c r="AE14" i="26"/>
  <c r="J67" i="22"/>
  <c r="AE67" i="22" s="1"/>
  <c r="AE12" i="22"/>
  <c r="AE13" i="22" s="1"/>
  <c r="AE10" i="22"/>
  <c r="J14" i="24" l="1"/>
  <c r="J19" i="24" s="1"/>
  <c r="AE19" i="24" s="1"/>
  <c r="J14" i="23"/>
  <c r="J14" i="21"/>
  <c r="J14" i="22"/>
  <c r="AE14" i="22"/>
  <c r="J16" i="28" l="1"/>
  <c r="J17" i="28"/>
  <c r="J22" i="28"/>
  <c r="AE29" i="28"/>
  <c r="J47" i="28"/>
  <c r="AE47" i="28" s="1"/>
  <c r="J55" i="28"/>
  <c r="AE55" i="28" s="1"/>
  <c r="J59" i="28"/>
  <c r="AE59" i="28" s="1"/>
  <c r="J63" i="28"/>
  <c r="AE63" i="28" s="1"/>
  <c r="AE139" i="28"/>
  <c r="AE148" i="28"/>
  <c r="AE165" i="28"/>
  <c r="J170" i="28"/>
  <c r="AE178" i="28"/>
  <c r="AE182" i="28"/>
  <c r="AE186" i="28"/>
  <c r="I11" i="22"/>
  <c r="AE170" i="28" l="1"/>
  <c r="J177" i="28"/>
  <c r="J185" i="28" s="1"/>
  <c r="J191" i="28" s="1"/>
  <c r="AE22" i="28"/>
  <c r="J41" i="28"/>
  <c r="AE41" i="28" s="1"/>
  <c r="AE9" i="28" s="1"/>
  <c r="AE164" i="28"/>
  <c r="AE17" i="28"/>
  <c r="I182" i="26"/>
  <c r="I174" i="26"/>
  <c r="I166" i="26"/>
  <c r="I161" i="26"/>
  <c r="I145" i="26"/>
  <c r="I136" i="26"/>
  <c r="I254" i="26"/>
  <c r="I238" i="26"/>
  <c r="I223" i="26"/>
  <c r="I206" i="26"/>
  <c r="I191" i="26"/>
  <c r="I182" i="24"/>
  <c r="I178" i="24"/>
  <c r="I174" i="24"/>
  <c r="I166" i="24"/>
  <c r="I161" i="24"/>
  <c r="I145" i="24"/>
  <c r="I136" i="24"/>
  <c r="I254" i="24"/>
  <c r="I238" i="24"/>
  <c r="I223" i="24"/>
  <c r="I206" i="24"/>
  <c r="I191" i="24"/>
  <c r="I182" i="25"/>
  <c r="AD182" i="25" s="1"/>
  <c r="I178" i="25"/>
  <c r="AD178" i="25" s="1"/>
  <c r="I174" i="25"/>
  <c r="AD174" i="25" s="1"/>
  <c r="I166" i="25"/>
  <c r="AD166" i="25" s="1"/>
  <c r="I161" i="25"/>
  <c r="AD161" i="25" s="1"/>
  <c r="I145" i="25"/>
  <c r="AD145" i="25" s="1"/>
  <c r="I136" i="25"/>
  <c r="AD136" i="25" s="1"/>
  <c r="I254" i="25"/>
  <c r="AD254" i="25" s="1"/>
  <c r="I238" i="25"/>
  <c r="AD238" i="25" s="1"/>
  <c r="I223" i="25"/>
  <c r="AD223" i="25" s="1"/>
  <c r="I206" i="25"/>
  <c r="AD206" i="25" s="1"/>
  <c r="I191" i="25"/>
  <c r="AD191" i="25" s="1"/>
  <c r="I254" i="23"/>
  <c r="I238" i="23"/>
  <c r="I223" i="23"/>
  <c r="I206" i="23"/>
  <c r="I191" i="23"/>
  <c r="I182" i="23"/>
  <c r="I178" i="23"/>
  <c r="I174" i="23"/>
  <c r="I166" i="23"/>
  <c r="I161" i="23"/>
  <c r="I145" i="23"/>
  <c r="I136" i="23"/>
  <c r="I254" i="22"/>
  <c r="I238" i="22"/>
  <c r="I223" i="22"/>
  <c r="I206" i="22"/>
  <c r="I191" i="22"/>
  <c r="I182" i="22"/>
  <c r="I178" i="22"/>
  <c r="I174" i="22"/>
  <c r="I166" i="22"/>
  <c r="I161" i="22"/>
  <c r="I145" i="22"/>
  <c r="I136" i="22"/>
  <c r="I254" i="21"/>
  <c r="I238" i="21"/>
  <c r="I223" i="21"/>
  <c r="I206" i="21"/>
  <c r="I191" i="21"/>
  <c r="I182" i="21"/>
  <c r="I178" i="21"/>
  <c r="I174" i="21"/>
  <c r="I166" i="21"/>
  <c r="I161" i="21"/>
  <c r="I145" i="21"/>
  <c r="I136" i="21"/>
  <c r="I19" i="28"/>
  <c r="J8" i="28" l="1"/>
  <c r="AE177" i="28"/>
  <c r="J54" i="28"/>
  <c r="J9" i="28"/>
  <c r="AD196" i="28"/>
  <c r="AD197" i="28"/>
  <c r="AD198" i="28"/>
  <c r="AD199" i="28"/>
  <c r="AD200" i="28"/>
  <c r="AD201" i="28"/>
  <c r="AD202" i="28"/>
  <c r="AD203" i="28"/>
  <c r="AD204" i="28"/>
  <c r="AD205" i="28"/>
  <c r="AD206" i="28"/>
  <c r="AD207" i="28"/>
  <c r="AD208" i="28"/>
  <c r="AD209" i="28"/>
  <c r="AD211" i="28"/>
  <c r="AD212" i="28"/>
  <c r="AD213" i="28"/>
  <c r="AD214" i="28"/>
  <c r="AD215" i="28"/>
  <c r="AD216" i="28"/>
  <c r="AD217" i="28"/>
  <c r="AD218" i="28"/>
  <c r="AD219" i="28"/>
  <c r="AD220" i="28"/>
  <c r="AD221" i="28"/>
  <c r="AD222" i="28"/>
  <c r="AD223" i="28"/>
  <c r="AD224" i="28"/>
  <c r="AD225" i="28"/>
  <c r="AD228" i="28"/>
  <c r="AD229" i="28"/>
  <c r="AD230" i="28"/>
  <c r="AD231" i="28"/>
  <c r="AD232" i="28"/>
  <c r="AD233" i="28"/>
  <c r="AD235" i="28"/>
  <c r="AD236" i="28"/>
  <c r="AD237" i="28"/>
  <c r="AD238" i="28"/>
  <c r="AD239" i="28"/>
  <c r="AD240" i="28"/>
  <c r="AD241" i="28"/>
  <c r="AD242" i="28"/>
  <c r="AD244" i="28"/>
  <c r="AD245" i="28"/>
  <c r="AD246" i="28"/>
  <c r="AD247" i="28"/>
  <c r="AD248" i="28"/>
  <c r="AD249" i="28"/>
  <c r="AD250" i="28"/>
  <c r="AD251" i="28"/>
  <c r="AD252" i="28"/>
  <c r="AD253" i="28"/>
  <c r="AD254" i="28"/>
  <c r="AD255" i="28"/>
  <c r="AD256" i="28"/>
  <c r="AD257" i="28"/>
  <c r="AD258" i="28"/>
  <c r="AD259" i="28"/>
  <c r="AD261" i="28"/>
  <c r="AD262" i="28"/>
  <c r="AD263" i="28"/>
  <c r="AD264" i="28"/>
  <c r="AD265" i="28"/>
  <c r="AD266" i="28"/>
  <c r="AD267" i="28"/>
  <c r="AD140" i="28"/>
  <c r="AD141" i="28"/>
  <c r="AD142" i="28"/>
  <c r="AD143" i="28"/>
  <c r="AD144" i="28"/>
  <c r="AD145" i="28"/>
  <c r="AD146" i="28"/>
  <c r="AD147" i="28"/>
  <c r="AD149" i="28"/>
  <c r="AD150" i="28"/>
  <c r="AD151" i="28"/>
  <c r="AD152" i="28"/>
  <c r="AD153" i="28"/>
  <c r="AD154" i="28"/>
  <c r="AD155" i="28"/>
  <c r="AD156" i="28"/>
  <c r="AD157" i="28"/>
  <c r="AD159" i="28"/>
  <c r="AD160" i="28"/>
  <c r="AD161" i="28"/>
  <c r="AD162" i="28"/>
  <c r="AD163" i="28"/>
  <c r="AD166" i="28"/>
  <c r="AD167" i="28"/>
  <c r="AD168" i="28"/>
  <c r="AD169" i="28"/>
  <c r="AD171" i="28"/>
  <c r="AD172" i="28"/>
  <c r="AD173" i="28"/>
  <c r="AD174" i="28"/>
  <c r="AD175" i="28"/>
  <c r="AD176" i="28"/>
  <c r="AD179" i="28"/>
  <c r="AD180" i="28"/>
  <c r="AD181" i="28"/>
  <c r="AD183" i="28"/>
  <c r="AD184" i="28"/>
  <c r="AD187" i="28"/>
  <c r="AD188" i="28"/>
  <c r="AD189" i="28"/>
  <c r="AD190" i="28"/>
  <c r="AD73" i="28"/>
  <c r="AD74" i="28"/>
  <c r="AD75" i="28"/>
  <c r="AD76" i="28"/>
  <c r="AD77" i="28"/>
  <c r="AD78" i="28"/>
  <c r="AD79" i="28"/>
  <c r="AD80" i="28"/>
  <c r="AD81" i="28"/>
  <c r="AD82" i="28"/>
  <c r="AD83" i="28"/>
  <c r="AD84" i="28"/>
  <c r="AD86" i="28"/>
  <c r="AD87" i="28"/>
  <c r="AD88" i="28"/>
  <c r="AD89" i="28"/>
  <c r="AD90" i="28"/>
  <c r="AD91" i="28"/>
  <c r="AD92" i="28"/>
  <c r="AD93" i="28"/>
  <c r="AD94" i="28"/>
  <c r="AD95" i="28"/>
  <c r="AD96" i="28"/>
  <c r="AD97" i="28"/>
  <c r="AD98" i="28"/>
  <c r="AD99" i="28"/>
  <c r="AD102" i="28"/>
  <c r="AD103" i="28"/>
  <c r="AD104" i="28"/>
  <c r="AD105" i="28"/>
  <c r="AD106" i="28"/>
  <c r="AD107" i="28"/>
  <c r="AD108" i="28"/>
  <c r="AD109" i="28"/>
  <c r="AD110" i="28"/>
  <c r="AD111" i="28"/>
  <c r="AD112" i="28"/>
  <c r="AD113" i="28"/>
  <c r="AD115" i="28"/>
  <c r="AD116" i="28"/>
  <c r="AD117" i="28"/>
  <c r="AD118" i="28"/>
  <c r="AD119" i="28"/>
  <c r="AD120" i="28"/>
  <c r="AD121" i="28"/>
  <c r="AD122" i="28"/>
  <c r="AD123" i="28"/>
  <c r="AD124" i="28"/>
  <c r="AD125" i="28"/>
  <c r="AD126" i="28"/>
  <c r="AD127" i="28"/>
  <c r="AD129" i="28"/>
  <c r="AD130" i="28"/>
  <c r="AD131" i="28"/>
  <c r="AD132" i="28"/>
  <c r="AD133" i="28"/>
  <c r="AD134" i="28"/>
  <c r="AD135" i="28"/>
  <c r="AD23" i="28"/>
  <c r="AD24" i="28"/>
  <c r="AD25" i="28"/>
  <c r="AD26" i="28"/>
  <c r="AD27" i="28"/>
  <c r="AD28" i="28"/>
  <c r="AD30" i="28"/>
  <c r="AD31" i="28"/>
  <c r="AD32" i="28"/>
  <c r="AD33" i="28"/>
  <c r="AD34" i="28"/>
  <c r="AD36" i="28"/>
  <c r="AD37" i="28"/>
  <c r="AD38" i="28"/>
  <c r="AD39" i="28"/>
  <c r="AD40" i="28"/>
  <c r="AD43" i="28"/>
  <c r="AD44" i="28"/>
  <c r="AD45" i="28"/>
  <c r="AD46" i="28"/>
  <c r="AD48" i="28"/>
  <c r="AD49" i="28"/>
  <c r="AD50" i="28"/>
  <c r="AD51" i="28"/>
  <c r="AD53" i="28"/>
  <c r="AD56" i="28"/>
  <c r="AD57" i="28"/>
  <c r="AD58" i="28"/>
  <c r="AD60" i="28"/>
  <c r="AD61" i="28"/>
  <c r="AD64" i="28"/>
  <c r="AD65" i="28"/>
  <c r="AD66" i="28"/>
  <c r="AD67" i="28"/>
  <c r="AD19" i="28"/>
  <c r="I16" i="28"/>
  <c r="I17" i="28"/>
  <c r="I22" i="28"/>
  <c r="I41" i="28" s="1"/>
  <c r="I47" i="28"/>
  <c r="I55" i="28"/>
  <c r="I59" i="28"/>
  <c r="I63" i="28"/>
  <c r="AD85" i="28"/>
  <c r="AD101" i="28"/>
  <c r="AD114" i="28"/>
  <c r="AD128" i="28"/>
  <c r="I170" i="28"/>
  <c r="I177" i="28" s="1"/>
  <c r="I185" i="28" s="1"/>
  <c r="I191" i="28" s="1"/>
  <c r="AD210" i="28"/>
  <c r="AD227" i="28"/>
  <c r="AD243" i="28"/>
  <c r="AD260" i="28"/>
  <c r="I126" i="26"/>
  <c r="AD126" i="26" s="1"/>
  <c r="I113" i="26"/>
  <c r="AD113" i="26" s="1"/>
  <c r="I100" i="26"/>
  <c r="AD100" i="26" s="1"/>
  <c r="I84" i="26"/>
  <c r="I71" i="26"/>
  <c r="AD71" i="26" s="1"/>
  <c r="I46" i="26"/>
  <c r="I11" i="26" s="1"/>
  <c r="I40" i="26"/>
  <c r="AD191" i="26"/>
  <c r="AD192" i="26"/>
  <c r="AD193" i="26"/>
  <c r="AD194" i="26"/>
  <c r="AD195" i="26"/>
  <c r="AD196" i="26"/>
  <c r="AD197" i="26"/>
  <c r="AD198" i="26"/>
  <c r="AD199" i="26"/>
  <c r="AD200" i="26"/>
  <c r="AD201" i="26"/>
  <c r="AD202" i="26"/>
  <c r="AD203" i="26"/>
  <c r="AD204" i="26"/>
  <c r="AD205" i="26"/>
  <c r="AD206" i="26"/>
  <c r="AD207" i="26"/>
  <c r="AD208" i="26"/>
  <c r="AD209" i="26"/>
  <c r="AD210" i="26"/>
  <c r="AD211" i="26"/>
  <c r="AD212" i="26"/>
  <c r="AD213" i="26"/>
  <c r="AD214" i="26"/>
  <c r="AD215" i="26"/>
  <c r="AD216" i="26"/>
  <c r="AD217" i="26"/>
  <c r="AD218" i="26"/>
  <c r="AD219" i="26"/>
  <c r="AD220" i="26"/>
  <c r="AD221" i="26"/>
  <c r="AD223" i="26"/>
  <c r="AD224" i="26"/>
  <c r="AD225" i="26"/>
  <c r="AD226" i="26"/>
  <c r="AD227" i="26"/>
  <c r="AD228" i="26"/>
  <c r="AD229" i="26"/>
  <c r="AD230" i="26"/>
  <c r="AD231" i="26"/>
  <c r="AD232" i="26"/>
  <c r="AD233" i="26"/>
  <c r="AD234" i="26"/>
  <c r="AD235" i="26"/>
  <c r="AD236" i="26"/>
  <c r="AD237" i="26"/>
  <c r="AD238" i="26"/>
  <c r="AD239" i="26"/>
  <c r="AD240" i="26"/>
  <c r="AD241" i="26"/>
  <c r="AD242" i="26"/>
  <c r="AD243" i="26"/>
  <c r="AD244" i="26"/>
  <c r="AD245" i="26"/>
  <c r="AD246" i="26"/>
  <c r="AD247" i="26"/>
  <c r="AD248" i="26"/>
  <c r="AD249" i="26"/>
  <c r="AD250" i="26"/>
  <c r="AD251" i="26"/>
  <c r="AD252" i="26"/>
  <c r="AD253" i="26"/>
  <c r="AD254" i="26"/>
  <c r="AD255" i="26"/>
  <c r="AD256" i="26"/>
  <c r="AD257" i="26"/>
  <c r="AD258" i="26"/>
  <c r="AD259" i="26"/>
  <c r="AD260" i="26"/>
  <c r="AD261" i="26"/>
  <c r="AD136" i="26"/>
  <c r="AD137" i="26"/>
  <c r="AD138" i="26"/>
  <c r="AD139" i="26"/>
  <c r="AD140" i="26"/>
  <c r="AD141" i="26"/>
  <c r="AD142" i="26"/>
  <c r="AD143" i="26"/>
  <c r="AD144" i="26"/>
  <c r="AD145" i="26"/>
  <c r="AD146" i="26"/>
  <c r="AD147" i="26"/>
  <c r="AD148" i="26"/>
  <c r="AD149" i="26"/>
  <c r="AD150" i="26"/>
  <c r="AD151" i="26"/>
  <c r="AD152" i="26"/>
  <c r="AD153" i="26"/>
  <c r="AD154" i="26"/>
  <c r="AD155" i="26"/>
  <c r="AD156" i="26"/>
  <c r="AD157" i="26"/>
  <c r="AD158" i="26"/>
  <c r="AD159" i="26"/>
  <c r="AD161" i="26"/>
  <c r="AD162" i="26"/>
  <c r="AD163" i="26"/>
  <c r="AD164" i="26"/>
  <c r="AD165" i="26"/>
  <c r="AD166" i="26"/>
  <c r="AD167" i="26"/>
  <c r="AD168" i="26"/>
  <c r="AD169" i="26"/>
  <c r="AD170" i="26"/>
  <c r="AD171" i="26"/>
  <c r="AD172" i="26"/>
  <c r="AD174" i="26"/>
  <c r="AD175" i="26"/>
  <c r="AD176" i="26"/>
  <c r="AD177" i="26"/>
  <c r="AD180" i="26"/>
  <c r="AD183" i="26"/>
  <c r="AD184" i="26"/>
  <c r="AD185" i="26"/>
  <c r="AD186" i="26"/>
  <c r="AD72" i="26"/>
  <c r="AD73" i="26"/>
  <c r="AD74" i="26"/>
  <c r="AD75" i="26"/>
  <c r="AD76" i="26"/>
  <c r="AD77" i="26"/>
  <c r="AD78" i="26"/>
  <c r="AD79" i="26"/>
  <c r="AD80" i="26"/>
  <c r="AD81" i="26"/>
  <c r="AD82" i="26"/>
  <c r="AD83" i="26"/>
  <c r="AD85" i="26"/>
  <c r="AD86" i="26"/>
  <c r="AD87" i="26"/>
  <c r="AD88" i="26"/>
  <c r="AD89" i="26"/>
  <c r="AD90" i="26"/>
  <c r="AD91" i="26"/>
  <c r="AD92" i="26"/>
  <c r="AD93" i="26"/>
  <c r="AD94" i="26"/>
  <c r="AD95" i="26"/>
  <c r="AD96" i="26"/>
  <c r="AD97" i="26"/>
  <c r="AD98" i="26"/>
  <c r="AD101" i="26"/>
  <c r="AD102" i="26"/>
  <c r="AD103" i="26"/>
  <c r="AD104" i="26"/>
  <c r="AD105" i="26"/>
  <c r="AD106" i="26"/>
  <c r="AD107" i="26"/>
  <c r="AD108" i="26"/>
  <c r="AD109" i="26"/>
  <c r="AD110" i="26"/>
  <c r="AD111" i="26"/>
  <c r="AD112" i="26"/>
  <c r="AD114" i="26"/>
  <c r="AD115" i="26"/>
  <c r="AD116" i="26"/>
  <c r="AD117" i="26"/>
  <c r="AD118" i="26"/>
  <c r="AD119" i="26"/>
  <c r="AD120" i="26"/>
  <c r="AD121" i="26"/>
  <c r="AD122" i="26"/>
  <c r="AD123" i="26"/>
  <c r="AD124" i="26"/>
  <c r="AD125" i="26"/>
  <c r="AD127" i="26"/>
  <c r="AD128" i="26"/>
  <c r="AD129" i="26"/>
  <c r="AD130" i="26"/>
  <c r="AD131" i="26"/>
  <c r="AD132" i="26"/>
  <c r="AD133" i="26"/>
  <c r="AD22" i="26"/>
  <c r="AD23" i="26"/>
  <c r="AD24" i="26"/>
  <c r="AD25" i="26"/>
  <c r="AD26" i="26"/>
  <c r="AD27" i="26"/>
  <c r="AD28" i="26"/>
  <c r="AD29" i="26"/>
  <c r="AD30" i="26"/>
  <c r="AD31" i="26"/>
  <c r="AD32" i="26"/>
  <c r="AD33" i="26"/>
  <c r="AD34" i="26"/>
  <c r="AD35" i="26"/>
  <c r="AD36" i="26"/>
  <c r="AD37" i="26"/>
  <c r="AD38" i="26"/>
  <c r="AD39" i="26"/>
  <c r="AD41" i="26"/>
  <c r="AD42" i="26"/>
  <c r="AD43" i="26"/>
  <c r="AD44" i="26"/>
  <c r="AD45" i="26"/>
  <c r="AD47" i="26"/>
  <c r="AD48" i="26"/>
  <c r="AD49" i="26"/>
  <c r="AD50" i="26"/>
  <c r="AD51" i="26"/>
  <c r="AD52" i="26"/>
  <c r="AD54" i="26"/>
  <c r="AD55" i="26"/>
  <c r="AD56" i="26"/>
  <c r="AD57" i="26"/>
  <c r="AD58" i="26"/>
  <c r="AD59" i="26"/>
  <c r="AD60" i="26"/>
  <c r="AD62" i="26"/>
  <c r="AD63" i="26"/>
  <c r="AD64" i="26"/>
  <c r="AD65" i="26"/>
  <c r="AD66" i="26"/>
  <c r="I16" i="26"/>
  <c r="I17" i="26"/>
  <c r="I160" i="26"/>
  <c r="I173" i="26" s="1"/>
  <c r="I190" i="26"/>
  <c r="AD190" i="26" s="1"/>
  <c r="I222" i="26"/>
  <c r="AD222" i="26" s="1"/>
  <c r="AD191" i="24"/>
  <c r="AD192" i="24"/>
  <c r="AD193" i="24"/>
  <c r="AD194" i="24"/>
  <c r="AD195" i="24"/>
  <c r="AD196" i="24"/>
  <c r="AD197" i="24"/>
  <c r="AD198" i="24"/>
  <c r="AD199" i="24"/>
  <c r="AD200" i="24"/>
  <c r="AD201" i="24"/>
  <c r="AD202" i="24"/>
  <c r="AD203" i="24"/>
  <c r="AD204" i="24"/>
  <c r="AD205" i="24"/>
  <c r="AD206" i="24"/>
  <c r="AD207" i="24"/>
  <c r="AD208" i="24"/>
  <c r="AD209" i="24"/>
  <c r="AD210" i="24"/>
  <c r="AD211" i="24"/>
  <c r="AD212" i="24"/>
  <c r="AD213" i="24"/>
  <c r="AD214" i="24"/>
  <c r="AD215" i="24"/>
  <c r="AD216" i="24"/>
  <c r="AD217" i="24"/>
  <c r="AD218" i="24"/>
  <c r="AD219" i="24"/>
  <c r="AD220" i="24"/>
  <c r="AD221" i="24"/>
  <c r="AD223" i="24"/>
  <c r="AD224" i="24"/>
  <c r="AD225" i="24"/>
  <c r="AD226" i="24"/>
  <c r="AD227" i="24"/>
  <c r="AD228" i="24"/>
  <c r="AD229" i="24"/>
  <c r="AD230" i="24"/>
  <c r="AD231" i="24"/>
  <c r="AD232" i="24"/>
  <c r="AD233" i="24"/>
  <c r="AD234" i="24"/>
  <c r="AD235" i="24"/>
  <c r="AD236" i="24"/>
  <c r="AD237" i="24"/>
  <c r="AD238" i="24"/>
  <c r="AD239" i="24"/>
  <c r="AD240" i="24"/>
  <c r="AD241" i="24"/>
  <c r="AD242" i="24"/>
  <c r="AD243" i="24"/>
  <c r="AD244" i="24"/>
  <c r="AD245" i="24"/>
  <c r="AD246" i="24"/>
  <c r="AD247" i="24"/>
  <c r="AD248" i="24"/>
  <c r="AD249" i="24"/>
  <c r="AD250" i="24"/>
  <c r="AD251" i="24"/>
  <c r="AD252" i="24"/>
  <c r="AD253" i="24"/>
  <c r="AD254" i="24"/>
  <c r="AD255" i="24"/>
  <c r="AD256" i="24"/>
  <c r="AD257" i="24"/>
  <c r="AD258" i="24"/>
  <c r="AD259" i="24"/>
  <c r="AD260" i="24"/>
  <c r="AD261" i="24"/>
  <c r="AD136" i="24"/>
  <c r="AD137" i="24"/>
  <c r="AD138" i="24"/>
  <c r="AD139" i="24"/>
  <c r="AD140" i="24"/>
  <c r="AD141" i="24"/>
  <c r="AD142" i="24"/>
  <c r="AD143" i="24"/>
  <c r="AD144" i="24"/>
  <c r="AD145" i="24"/>
  <c r="AD146" i="24"/>
  <c r="AD147" i="24"/>
  <c r="AD148" i="24"/>
  <c r="AD149" i="24"/>
  <c r="AD150" i="24"/>
  <c r="AD151" i="24"/>
  <c r="AD152" i="24"/>
  <c r="AD153" i="24"/>
  <c r="AD154" i="24"/>
  <c r="AD155" i="24"/>
  <c r="AD156" i="24"/>
  <c r="AD157" i="24"/>
  <c r="AD158" i="24"/>
  <c r="AD159" i="24"/>
  <c r="AD161" i="24"/>
  <c r="AD162" i="24"/>
  <c r="AD163" i="24"/>
  <c r="AD164" i="24"/>
  <c r="AD165" i="24"/>
  <c r="AD166" i="24"/>
  <c r="AD167" i="24"/>
  <c r="AD168" i="24"/>
  <c r="AD169" i="24"/>
  <c r="AD170" i="24"/>
  <c r="AD171" i="24"/>
  <c r="AD172" i="24"/>
  <c r="AD174" i="24"/>
  <c r="AD175" i="24"/>
  <c r="AD176" i="24"/>
  <c r="AD177" i="24"/>
  <c r="AD178" i="24"/>
  <c r="AD179" i="24"/>
  <c r="AD180" i="24"/>
  <c r="AD182" i="24"/>
  <c r="AD183" i="24"/>
  <c r="AD184" i="24"/>
  <c r="AD185" i="24"/>
  <c r="AD186" i="24"/>
  <c r="AD23" i="24"/>
  <c r="AD24" i="24"/>
  <c r="AD25" i="24"/>
  <c r="AD26" i="24"/>
  <c r="AD27" i="24"/>
  <c r="AD28" i="24"/>
  <c r="AD30" i="24"/>
  <c r="AD31" i="24"/>
  <c r="AD32" i="24"/>
  <c r="AD33" i="24"/>
  <c r="AD34" i="24"/>
  <c r="AD35" i="24"/>
  <c r="AD36" i="24"/>
  <c r="AD37" i="24"/>
  <c r="AD38" i="24"/>
  <c r="AD39" i="24"/>
  <c r="AD42" i="24"/>
  <c r="AD43" i="24"/>
  <c r="AD44" i="24"/>
  <c r="AD45" i="24"/>
  <c r="AD47" i="24"/>
  <c r="AD48" i="24"/>
  <c r="AD49" i="24"/>
  <c r="AD50" i="24"/>
  <c r="AD51" i="24"/>
  <c r="AD52" i="24"/>
  <c r="AD54" i="24"/>
  <c r="AD55" i="24"/>
  <c r="AD56" i="24"/>
  <c r="AD57" i="24"/>
  <c r="AD58" i="24"/>
  <c r="AD59" i="24"/>
  <c r="AD60" i="24"/>
  <c r="AD62" i="24"/>
  <c r="AD63" i="24"/>
  <c r="AD64" i="24"/>
  <c r="AD65" i="24"/>
  <c r="AD66" i="24"/>
  <c r="I126" i="24"/>
  <c r="I113" i="24"/>
  <c r="I100" i="24"/>
  <c r="I84" i="24"/>
  <c r="I71" i="24"/>
  <c r="I46" i="24"/>
  <c r="AD46" i="24" s="1"/>
  <c r="I41" i="24"/>
  <c r="I29" i="24"/>
  <c r="AD29" i="24" s="1"/>
  <c r="I22" i="24"/>
  <c r="AD22" i="24" s="1"/>
  <c r="I16" i="24"/>
  <c r="I17" i="24"/>
  <c r="I160" i="24"/>
  <c r="I173" i="24" s="1"/>
  <c r="I181" i="24" s="1"/>
  <c r="I187" i="24" s="1"/>
  <c r="I190" i="24"/>
  <c r="AD190" i="24" s="1"/>
  <c r="I222" i="24"/>
  <c r="AD222" i="24" s="1"/>
  <c r="I126" i="25"/>
  <c r="AD126" i="25" s="1"/>
  <c r="I113" i="25"/>
  <c r="AD113" i="25" s="1"/>
  <c r="I100" i="25"/>
  <c r="AD100" i="25" s="1"/>
  <c r="I84" i="25"/>
  <c r="AD84" i="25" s="1"/>
  <c r="I71" i="25"/>
  <c r="AD71" i="25" s="1"/>
  <c r="I54" i="25"/>
  <c r="AD54" i="25" s="1"/>
  <c r="I58" i="25"/>
  <c r="AD58" i="25" s="1"/>
  <c r="I46" i="25"/>
  <c r="AD46" i="25" s="1"/>
  <c r="I41" i="25"/>
  <c r="AD41" i="25" s="1"/>
  <c r="I29" i="25"/>
  <c r="AD29" i="25" s="1"/>
  <c r="I22" i="25"/>
  <c r="AD22" i="25" s="1"/>
  <c r="AD11" i="22"/>
  <c r="AD11" i="23"/>
  <c r="I16" i="25"/>
  <c r="I17" i="25"/>
  <c r="I160" i="25"/>
  <c r="I173" i="25" s="1"/>
  <c r="I181" i="25" s="1"/>
  <c r="I187" i="25" s="1"/>
  <c r="I190" i="25"/>
  <c r="AD190" i="25" s="1"/>
  <c r="I222" i="25"/>
  <c r="AD222" i="25" s="1"/>
  <c r="I126" i="23"/>
  <c r="AD126" i="23" s="1"/>
  <c r="I113" i="23"/>
  <c r="AD113" i="23" s="1"/>
  <c r="I100" i="23"/>
  <c r="I84" i="23"/>
  <c r="AD84" i="23" s="1"/>
  <c r="I71" i="23"/>
  <c r="AD71" i="23" s="1"/>
  <c r="I58" i="23"/>
  <c r="AD58" i="23" s="1"/>
  <c r="I54" i="23"/>
  <c r="AD54" i="23" s="1"/>
  <c r="I46" i="23"/>
  <c r="AD46" i="23" s="1"/>
  <c r="I41" i="23"/>
  <c r="AD41" i="23" s="1"/>
  <c r="I29" i="23"/>
  <c r="AD29" i="23" s="1"/>
  <c r="AD191" i="23"/>
  <c r="AD192" i="23"/>
  <c r="AD193" i="23"/>
  <c r="AD194" i="23"/>
  <c r="AD195" i="23"/>
  <c r="AD196" i="23"/>
  <c r="AD197" i="23"/>
  <c r="AD198" i="23"/>
  <c r="AD199" i="23"/>
  <c r="AD200" i="23"/>
  <c r="AD201" i="23"/>
  <c r="AD202" i="23"/>
  <c r="AD203" i="23"/>
  <c r="AD204" i="23"/>
  <c r="AD205" i="23"/>
  <c r="AD206" i="23"/>
  <c r="AD207" i="23"/>
  <c r="AD208" i="23"/>
  <c r="AD209" i="23"/>
  <c r="AD210" i="23"/>
  <c r="AD211" i="23"/>
  <c r="AD212" i="23"/>
  <c r="AD213" i="23"/>
  <c r="AD214" i="23"/>
  <c r="AD215" i="23"/>
  <c r="AD216" i="23"/>
  <c r="AD217" i="23"/>
  <c r="AD218" i="23"/>
  <c r="AD219" i="23"/>
  <c r="AD220" i="23"/>
  <c r="AD221" i="23"/>
  <c r="AD223" i="23"/>
  <c r="AD224" i="23"/>
  <c r="AD225" i="23"/>
  <c r="AD226" i="23"/>
  <c r="AD227" i="23"/>
  <c r="AD228" i="23"/>
  <c r="AD229" i="23"/>
  <c r="AD230" i="23"/>
  <c r="AD231" i="23"/>
  <c r="AD232" i="23"/>
  <c r="AD233" i="23"/>
  <c r="AD234" i="23"/>
  <c r="AD235" i="23"/>
  <c r="AD236" i="23"/>
  <c r="AD237" i="23"/>
  <c r="AD238" i="23"/>
  <c r="AD239" i="23"/>
  <c r="AD240" i="23"/>
  <c r="AD241" i="23"/>
  <c r="AD242" i="23"/>
  <c r="AD243" i="23"/>
  <c r="AD244" i="23"/>
  <c r="AD245" i="23"/>
  <c r="AD246" i="23"/>
  <c r="AD247" i="23"/>
  <c r="AD248" i="23"/>
  <c r="AD249" i="23"/>
  <c r="AD250" i="23"/>
  <c r="AD251" i="23"/>
  <c r="AD252" i="23"/>
  <c r="AD253" i="23"/>
  <c r="AD254" i="23"/>
  <c r="AD255" i="23"/>
  <c r="AD256" i="23"/>
  <c r="AD257" i="23"/>
  <c r="AD258" i="23"/>
  <c r="AD259" i="23"/>
  <c r="AD260" i="23"/>
  <c r="AD261" i="23"/>
  <c r="AD136" i="23"/>
  <c r="AD137" i="23"/>
  <c r="AD138" i="23"/>
  <c r="AD139" i="23"/>
  <c r="AD140" i="23"/>
  <c r="AD141" i="23"/>
  <c r="AD142" i="23"/>
  <c r="AD143" i="23"/>
  <c r="AD144" i="23"/>
  <c r="AD145" i="23"/>
  <c r="AD146" i="23"/>
  <c r="AD147" i="23"/>
  <c r="AD148" i="23"/>
  <c r="AD149" i="23"/>
  <c r="AD150" i="23"/>
  <c r="AD151" i="23"/>
  <c r="AD152" i="23"/>
  <c r="AD153" i="23"/>
  <c r="AD154" i="23"/>
  <c r="AD155" i="23"/>
  <c r="AD156" i="23"/>
  <c r="AD157" i="23"/>
  <c r="AD158" i="23"/>
  <c r="AD159" i="23"/>
  <c r="AD161" i="23"/>
  <c r="AD162" i="23"/>
  <c r="AD163" i="23"/>
  <c r="AD164" i="23"/>
  <c r="AD165" i="23"/>
  <c r="AD166" i="23"/>
  <c r="AD167" i="23"/>
  <c r="AD168" i="23"/>
  <c r="AD169" i="23"/>
  <c r="AD170" i="23"/>
  <c r="AD171" i="23"/>
  <c r="AD172" i="23"/>
  <c r="AD174" i="23"/>
  <c r="AD175" i="23"/>
  <c r="AD176" i="23"/>
  <c r="AD177" i="23"/>
  <c r="AD178" i="23"/>
  <c r="AD179" i="23"/>
  <c r="AD180" i="23"/>
  <c r="AD182" i="23"/>
  <c r="AD183" i="23"/>
  <c r="AD184" i="23"/>
  <c r="AD185" i="23"/>
  <c r="AD186" i="23"/>
  <c r="AD72" i="23"/>
  <c r="AD73" i="23"/>
  <c r="AD74" i="23"/>
  <c r="AD75" i="23"/>
  <c r="AD76" i="23"/>
  <c r="AD77" i="23"/>
  <c r="AD78" i="23"/>
  <c r="AD79" i="23"/>
  <c r="AD80" i="23"/>
  <c r="AD81" i="23"/>
  <c r="AD82" i="23"/>
  <c r="AD83" i="23"/>
  <c r="AD85" i="23"/>
  <c r="AD86" i="23"/>
  <c r="AD87" i="23"/>
  <c r="AD88" i="23"/>
  <c r="AD89" i="23"/>
  <c r="AD90" i="23"/>
  <c r="AD91" i="23"/>
  <c r="AD92" i="23"/>
  <c r="AD93" i="23"/>
  <c r="AD94" i="23"/>
  <c r="AD95" i="23"/>
  <c r="AD96" i="23"/>
  <c r="AD97" i="23"/>
  <c r="AD98" i="23"/>
  <c r="AD101" i="23"/>
  <c r="AD102" i="23"/>
  <c r="AD103" i="23"/>
  <c r="AD104" i="23"/>
  <c r="AD105" i="23"/>
  <c r="AD106" i="23"/>
  <c r="AD107" i="23"/>
  <c r="AD108" i="23"/>
  <c r="AD109" i="23"/>
  <c r="AD110" i="23"/>
  <c r="AD111" i="23"/>
  <c r="AD112" i="23"/>
  <c r="AD114" i="23"/>
  <c r="AD115" i="23"/>
  <c r="AD116" i="23"/>
  <c r="AD117" i="23"/>
  <c r="AD118" i="23"/>
  <c r="AD119" i="23"/>
  <c r="AD120" i="23"/>
  <c r="AD121" i="23"/>
  <c r="AD122" i="23"/>
  <c r="AD123" i="23"/>
  <c r="AD124" i="23"/>
  <c r="AD125" i="23"/>
  <c r="AD127" i="23"/>
  <c r="AD128" i="23"/>
  <c r="AD129" i="23"/>
  <c r="AD130" i="23"/>
  <c r="AD131" i="23"/>
  <c r="AD132" i="23"/>
  <c r="AD133" i="23"/>
  <c r="AD23" i="23"/>
  <c r="AD24" i="23"/>
  <c r="AD25" i="23"/>
  <c r="AD26" i="23"/>
  <c r="AD27" i="23"/>
  <c r="AD28" i="23"/>
  <c r="AD30" i="23"/>
  <c r="AD31" i="23"/>
  <c r="AD32" i="23"/>
  <c r="AD33" i="23"/>
  <c r="AD34" i="23"/>
  <c r="AD35" i="23"/>
  <c r="AD36" i="23"/>
  <c r="AD37" i="23"/>
  <c r="AD38" i="23"/>
  <c r="AD39" i="23"/>
  <c r="AD42" i="23"/>
  <c r="AD43" i="23"/>
  <c r="AD44" i="23"/>
  <c r="AD45" i="23"/>
  <c r="AD47" i="23"/>
  <c r="AD48" i="23"/>
  <c r="AD49" i="23"/>
  <c r="AD50" i="23"/>
  <c r="AD51" i="23"/>
  <c r="AD52" i="23"/>
  <c r="AD55" i="23"/>
  <c r="AD56" i="23"/>
  <c r="AD57" i="23"/>
  <c r="AD59" i="23"/>
  <c r="AD60" i="23"/>
  <c r="AD62" i="23"/>
  <c r="AD63" i="23"/>
  <c r="AD64" i="23"/>
  <c r="AD65" i="23"/>
  <c r="AD66" i="23"/>
  <c r="I22" i="23"/>
  <c r="AD22" i="23" s="1"/>
  <c r="I16" i="23"/>
  <c r="I17" i="23"/>
  <c r="I160" i="23"/>
  <c r="I173" i="23" s="1"/>
  <c r="I181" i="23" s="1"/>
  <c r="I187" i="23" s="1"/>
  <c r="I190" i="23"/>
  <c r="AD190" i="23" s="1"/>
  <c r="I222" i="23"/>
  <c r="AD222" i="23" s="1"/>
  <c r="I126" i="22"/>
  <c r="AD126" i="22" s="1"/>
  <c r="I113" i="22"/>
  <c r="AD113" i="22" s="1"/>
  <c r="I100" i="22"/>
  <c r="I84" i="22"/>
  <c r="AD84" i="22" s="1"/>
  <c r="I71" i="22"/>
  <c r="AD71" i="22" s="1"/>
  <c r="I62" i="22"/>
  <c r="AD62" i="22" s="1"/>
  <c r="I58" i="22"/>
  <c r="AD58" i="22" s="1"/>
  <c r="I54" i="22"/>
  <c r="AD54" i="22" s="1"/>
  <c r="I46" i="22"/>
  <c r="AD46" i="22" s="1"/>
  <c r="I41" i="22"/>
  <c r="AD41" i="22" s="1"/>
  <c r="I29" i="22"/>
  <c r="AD29" i="22" s="1"/>
  <c r="I22" i="22"/>
  <c r="AD22" i="22" s="1"/>
  <c r="AD191" i="22"/>
  <c r="AD192" i="22"/>
  <c r="AD193" i="22"/>
  <c r="AD194" i="22"/>
  <c r="AD195" i="22"/>
  <c r="AD196" i="22"/>
  <c r="AD197" i="22"/>
  <c r="AD198" i="22"/>
  <c r="AD199" i="22"/>
  <c r="AD200" i="22"/>
  <c r="AD201" i="22"/>
  <c r="AD202" i="22"/>
  <c r="AD203" i="22"/>
  <c r="AD204" i="22"/>
  <c r="AD205" i="22"/>
  <c r="AD206" i="22"/>
  <c r="AD207" i="22"/>
  <c r="AD208" i="22"/>
  <c r="AD209" i="22"/>
  <c r="AD210" i="22"/>
  <c r="AD211" i="22"/>
  <c r="AD212" i="22"/>
  <c r="AD213" i="22"/>
  <c r="AD214" i="22"/>
  <c r="AD215" i="22"/>
  <c r="AD216" i="22"/>
  <c r="AD217" i="22"/>
  <c r="AD218" i="22"/>
  <c r="AD219" i="22"/>
  <c r="AD220" i="22"/>
  <c r="AD221" i="22"/>
  <c r="AD223" i="22"/>
  <c r="AD224" i="22"/>
  <c r="AD225" i="22"/>
  <c r="AD226" i="22"/>
  <c r="AD227" i="22"/>
  <c r="AD228" i="22"/>
  <c r="AD229" i="22"/>
  <c r="AD230" i="22"/>
  <c r="AD231" i="22"/>
  <c r="AD232" i="22"/>
  <c r="AD233" i="22"/>
  <c r="AD234" i="22"/>
  <c r="AD235" i="22"/>
  <c r="AD236" i="22"/>
  <c r="AD237" i="22"/>
  <c r="AD238" i="22"/>
  <c r="AD239" i="22"/>
  <c r="AD240" i="22"/>
  <c r="AD241" i="22"/>
  <c r="AD242" i="22"/>
  <c r="AD243" i="22"/>
  <c r="AD244" i="22"/>
  <c r="AD245" i="22"/>
  <c r="AD246" i="22"/>
  <c r="AD247" i="22"/>
  <c r="AD248" i="22"/>
  <c r="AD249" i="22"/>
  <c r="AD250" i="22"/>
  <c r="AD251" i="22"/>
  <c r="AD252" i="22"/>
  <c r="AD253" i="22"/>
  <c r="AD254" i="22"/>
  <c r="AD255" i="22"/>
  <c r="AD256" i="22"/>
  <c r="AD257" i="22"/>
  <c r="AD258" i="22"/>
  <c r="AD259" i="22"/>
  <c r="AD260" i="22"/>
  <c r="AD261" i="22"/>
  <c r="AD136" i="22"/>
  <c r="AD137" i="22"/>
  <c r="AD138" i="22"/>
  <c r="AD139" i="22"/>
  <c r="AD140" i="22"/>
  <c r="AD141" i="22"/>
  <c r="AD142" i="22"/>
  <c r="AD143" i="22"/>
  <c r="AD144" i="22"/>
  <c r="AD145" i="22"/>
  <c r="AD146" i="22"/>
  <c r="AD147" i="22"/>
  <c r="AD148" i="22"/>
  <c r="AD149" i="22"/>
  <c r="AD150" i="22"/>
  <c r="AD151" i="22"/>
  <c r="AD152" i="22"/>
  <c r="AD153" i="22"/>
  <c r="AD154" i="22"/>
  <c r="AD155" i="22"/>
  <c r="AD156" i="22"/>
  <c r="AD157" i="22"/>
  <c r="AD158" i="22"/>
  <c r="AD159" i="22"/>
  <c r="AD161" i="22"/>
  <c r="AD162" i="22"/>
  <c r="AD163" i="22"/>
  <c r="AD164" i="22"/>
  <c r="AD165" i="22"/>
  <c r="AD166" i="22"/>
  <c r="AD167" i="22"/>
  <c r="AD168" i="22"/>
  <c r="AD169" i="22"/>
  <c r="AD170" i="22"/>
  <c r="AD171" i="22"/>
  <c r="AD172" i="22"/>
  <c r="AD174" i="22"/>
  <c r="AD175" i="22"/>
  <c r="AD176" i="22"/>
  <c r="AD177" i="22"/>
  <c r="AD178" i="22"/>
  <c r="AD179" i="22"/>
  <c r="AD180" i="22"/>
  <c r="AD182" i="22"/>
  <c r="AD183" i="22"/>
  <c r="AD184" i="22"/>
  <c r="AD185" i="22"/>
  <c r="AD186" i="22"/>
  <c r="AD72" i="22"/>
  <c r="AD73" i="22"/>
  <c r="AD74" i="22"/>
  <c r="AD75" i="22"/>
  <c r="AD76" i="22"/>
  <c r="AD77" i="22"/>
  <c r="AD78" i="22"/>
  <c r="AD79" i="22"/>
  <c r="AD80" i="22"/>
  <c r="AD81" i="22"/>
  <c r="AD82" i="22"/>
  <c r="AD83" i="22"/>
  <c r="AD85" i="22"/>
  <c r="AD86" i="22"/>
  <c r="AD87" i="22"/>
  <c r="AD88" i="22"/>
  <c r="AD89" i="22"/>
  <c r="AD90" i="22"/>
  <c r="AD91" i="22"/>
  <c r="AD92" i="22"/>
  <c r="AD93" i="22"/>
  <c r="AD94" i="22"/>
  <c r="AD95" i="22"/>
  <c r="AD96" i="22"/>
  <c r="AD97" i="22"/>
  <c r="AD98" i="22"/>
  <c r="AD101" i="22"/>
  <c r="AD102" i="22"/>
  <c r="AD103" i="22"/>
  <c r="AD104" i="22"/>
  <c r="AD105" i="22"/>
  <c r="AD106" i="22"/>
  <c r="AD107" i="22"/>
  <c r="AD108" i="22"/>
  <c r="AD109" i="22"/>
  <c r="AD110" i="22"/>
  <c r="AD111" i="22"/>
  <c r="AD112" i="22"/>
  <c r="AD114" i="22"/>
  <c r="AD115" i="22"/>
  <c r="AD116" i="22"/>
  <c r="AD117" i="22"/>
  <c r="AD118" i="22"/>
  <c r="AD119" i="22"/>
  <c r="AD120" i="22"/>
  <c r="AD121" i="22"/>
  <c r="AD122" i="22"/>
  <c r="AD123" i="22"/>
  <c r="AD124" i="22"/>
  <c r="AD125" i="22"/>
  <c r="AD127" i="22"/>
  <c r="AD128" i="22"/>
  <c r="AD129" i="22"/>
  <c r="AD130" i="22"/>
  <c r="AD131" i="22"/>
  <c r="AD132" i="22"/>
  <c r="AD133" i="22"/>
  <c r="AD23" i="22"/>
  <c r="AD24" i="22"/>
  <c r="AD25" i="22"/>
  <c r="AD26" i="22"/>
  <c r="AD27" i="22"/>
  <c r="AD28" i="22"/>
  <c r="AD30" i="22"/>
  <c r="AD31" i="22"/>
  <c r="AD32" i="22"/>
  <c r="AD33" i="22"/>
  <c r="AD34" i="22"/>
  <c r="AD35" i="22"/>
  <c r="AD36" i="22"/>
  <c r="AD37" i="22"/>
  <c r="AD38" i="22"/>
  <c r="AD39" i="22"/>
  <c r="AD42" i="22"/>
  <c r="AD43" i="22"/>
  <c r="AD44" i="22"/>
  <c r="AD45" i="22"/>
  <c r="AD47" i="22"/>
  <c r="AD48" i="22"/>
  <c r="AD49" i="22"/>
  <c r="AD50" i="22"/>
  <c r="AD51" i="22"/>
  <c r="AD52" i="22"/>
  <c r="AD55" i="22"/>
  <c r="AD56" i="22"/>
  <c r="AD57" i="22"/>
  <c r="AD59" i="22"/>
  <c r="AD60" i="22"/>
  <c r="AD63" i="22"/>
  <c r="AD64" i="22"/>
  <c r="AD65" i="22"/>
  <c r="AD66" i="22"/>
  <c r="I16" i="22"/>
  <c r="I17" i="22"/>
  <c r="I160" i="22"/>
  <c r="I173" i="22" s="1"/>
  <c r="I181" i="22" s="1"/>
  <c r="I187" i="22" s="1"/>
  <c r="I190" i="22"/>
  <c r="AD190" i="22" s="1"/>
  <c r="I222" i="22"/>
  <c r="AD222" i="22" s="1"/>
  <c r="I126" i="21"/>
  <c r="I113" i="21"/>
  <c r="I100" i="21"/>
  <c r="I84" i="21"/>
  <c r="I71" i="21"/>
  <c r="I62" i="21"/>
  <c r="I58" i="21"/>
  <c r="I54" i="21"/>
  <c r="I46" i="21"/>
  <c r="I41" i="21"/>
  <c r="I29" i="21"/>
  <c r="I22" i="21"/>
  <c r="J62" i="28" l="1"/>
  <c r="AE62" i="28" s="1"/>
  <c r="AE54" i="28"/>
  <c r="J10" i="28"/>
  <c r="AE185" i="28"/>
  <c r="J12" i="28"/>
  <c r="J13" i="28" s="1"/>
  <c r="I70" i="26"/>
  <c r="AD70" i="26" s="1"/>
  <c r="I99" i="26"/>
  <c r="AD99" i="26" s="1"/>
  <c r="I40" i="25"/>
  <c r="I70" i="22"/>
  <c r="AD70" i="22" s="1"/>
  <c r="I40" i="22"/>
  <c r="I8" i="22" s="1"/>
  <c r="I70" i="24"/>
  <c r="AD70" i="24" s="1"/>
  <c r="AD84" i="26"/>
  <c r="AD194" i="28"/>
  <c r="AD71" i="28"/>
  <c r="AD72" i="28"/>
  <c r="AD195" i="28"/>
  <c r="AD226" i="28"/>
  <c r="AD100" i="28"/>
  <c r="I8" i="28"/>
  <c r="AD46" i="26"/>
  <c r="I53" i="26"/>
  <c r="I61" i="26" s="1"/>
  <c r="I67" i="26" s="1"/>
  <c r="I14" i="26" s="1"/>
  <c r="I9" i="26"/>
  <c r="I12" i="26" s="1"/>
  <c r="I8" i="26"/>
  <c r="AD41" i="24"/>
  <c r="I40" i="24"/>
  <c r="I53" i="24" s="1"/>
  <c r="I61" i="24" s="1"/>
  <c r="I67" i="24" s="1"/>
  <c r="I14" i="24" s="1"/>
  <c r="I19" i="24" s="1"/>
  <c r="I99" i="25"/>
  <c r="AD99" i="25" s="1"/>
  <c r="I70" i="25"/>
  <c r="AD70" i="25" s="1"/>
  <c r="I99" i="23"/>
  <c r="AD99" i="23" s="1"/>
  <c r="AD100" i="23"/>
  <c r="I70" i="23"/>
  <c r="AD70" i="23" s="1"/>
  <c r="I40" i="23"/>
  <c r="I8" i="23" s="1"/>
  <c r="I99" i="22"/>
  <c r="AD99" i="22" s="1"/>
  <c r="AD100" i="22"/>
  <c r="AD137" i="28" l="1"/>
  <c r="AD268" i="28"/>
  <c r="I9" i="24"/>
  <c r="I12" i="24" s="1"/>
  <c r="J68" i="28"/>
  <c r="AE68" i="28" s="1"/>
  <c r="I8" i="25"/>
  <c r="AD40" i="25"/>
  <c r="I13" i="26"/>
  <c r="I9" i="25"/>
  <c r="AE191" i="28"/>
  <c r="I9" i="22"/>
  <c r="I10" i="22" s="1"/>
  <c r="I53" i="25"/>
  <c r="I9" i="23"/>
  <c r="I10" i="23" s="1"/>
  <c r="I53" i="23"/>
  <c r="I61" i="23" s="1"/>
  <c r="I53" i="22"/>
  <c r="I61" i="22" s="1"/>
  <c r="I67" i="22" s="1"/>
  <c r="I14" i="22" s="1"/>
  <c r="I54" i="28"/>
  <c r="I62" i="28" s="1"/>
  <c r="I68" i="28" s="1"/>
  <c r="I14" i="28" s="1"/>
  <c r="I9" i="28"/>
  <c r="I12" i="28" s="1"/>
  <c r="I13" i="28" s="1"/>
  <c r="I10" i="26"/>
  <c r="I8" i="24"/>
  <c r="I10" i="24" l="1"/>
  <c r="J14" i="28"/>
  <c r="I10" i="25"/>
  <c r="I61" i="25"/>
  <c r="AD53" i="25"/>
  <c r="I12" i="25"/>
  <c r="I13" i="25" s="1"/>
  <c r="I12" i="22"/>
  <c r="I13" i="22" s="1"/>
  <c r="I12" i="23"/>
  <c r="I13" i="23" s="1"/>
  <c r="I13" i="24"/>
  <c r="I10" i="28"/>
  <c r="I67" i="23"/>
  <c r="I67" i="25" l="1"/>
  <c r="AD61" i="25"/>
  <c r="I14" i="23"/>
  <c r="AD191" i="21"/>
  <c r="AD192" i="21"/>
  <c r="AD193" i="21"/>
  <c r="AD194" i="21"/>
  <c r="AD195" i="21"/>
  <c r="AD196" i="21"/>
  <c r="AD197" i="21"/>
  <c r="AD198" i="21"/>
  <c r="AD199" i="21"/>
  <c r="AD200" i="21"/>
  <c r="AD201" i="21"/>
  <c r="AD202" i="21"/>
  <c r="AD203" i="21"/>
  <c r="AD204" i="21"/>
  <c r="AD205" i="21"/>
  <c r="AD206" i="21"/>
  <c r="AD207" i="21"/>
  <c r="AD208" i="21"/>
  <c r="AD209" i="21"/>
  <c r="AD210" i="21"/>
  <c r="AD211" i="21"/>
  <c r="AD212" i="21"/>
  <c r="AD213" i="21"/>
  <c r="AD214" i="21"/>
  <c r="AD215" i="21"/>
  <c r="AD216" i="21"/>
  <c r="AD217" i="21"/>
  <c r="AD218" i="21"/>
  <c r="AD219" i="21"/>
  <c r="AD220" i="21"/>
  <c r="AD221" i="21"/>
  <c r="AD223" i="21"/>
  <c r="AD224" i="21"/>
  <c r="AD225" i="21"/>
  <c r="AD226" i="21"/>
  <c r="AD227" i="21"/>
  <c r="AD228" i="21"/>
  <c r="AD229" i="21"/>
  <c r="AD230" i="21"/>
  <c r="AD231" i="21"/>
  <c r="AD232" i="21"/>
  <c r="AD233" i="21"/>
  <c r="AD234" i="21"/>
  <c r="AD235" i="21"/>
  <c r="AD236" i="21"/>
  <c r="AD237" i="21"/>
  <c r="AD238" i="21"/>
  <c r="AD239" i="21"/>
  <c r="AD240" i="21"/>
  <c r="AD241" i="21"/>
  <c r="AD242" i="21"/>
  <c r="AD243" i="21"/>
  <c r="AD244" i="21"/>
  <c r="AD245" i="21"/>
  <c r="AD246" i="21"/>
  <c r="AD247" i="21"/>
  <c r="AD248" i="21"/>
  <c r="AD249" i="21"/>
  <c r="AD250" i="21"/>
  <c r="AD251" i="21"/>
  <c r="AD252" i="21"/>
  <c r="AD253" i="21"/>
  <c r="AD254" i="21"/>
  <c r="AD255" i="21"/>
  <c r="AD256" i="21"/>
  <c r="AD257" i="21"/>
  <c r="AD258" i="21"/>
  <c r="AD259" i="21"/>
  <c r="AD260" i="21"/>
  <c r="AD261" i="21"/>
  <c r="AD136" i="21"/>
  <c r="AD137" i="21"/>
  <c r="AD138" i="21"/>
  <c r="AD139" i="21"/>
  <c r="AD140" i="21"/>
  <c r="AD141" i="21"/>
  <c r="AD142" i="21"/>
  <c r="AD143" i="21"/>
  <c r="AD144" i="21"/>
  <c r="AD145" i="21"/>
  <c r="AD146" i="21"/>
  <c r="AD147" i="21"/>
  <c r="AD148" i="21"/>
  <c r="AD149" i="21"/>
  <c r="AD150" i="21"/>
  <c r="AD151" i="21"/>
  <c r="AD152" i="21"/>
  <c r="AD153" i="21"/>
  <c r="AD154" i="21"/>
  <c r="AD155" i="21"/>
  <c r="AD156" i="21"/>
  <c r="AD157" i="21"/>
  <c r="AD158" i="21"/>
  <c r="AD159" i="21"/>
  <c r="AD161" i="21"/>
  <c r="AD162" i="21"/>
  <c r="AD163" i="21"/>
  <c r="AD164" i="21"/>
  <c r="AD165" i="21"/>
  <c r="AD166" i="21"/>
  <c r="AD167" i="21"/>
  <c r="AD168" i="21"/>
  <c r="AD169" i="21"/>
  <c r="AD170" i="21"/>
  <c r="AD171" i="21"/>
  <c r="AD172" i="21"/>
  <c r="AD174" i="21"/>
  <c r="AD175" i="21"/>
  <c r="AD176" i="21"/>
  <c r="AD177" i="21"/>
  <c r="AD178" i="21"/>
  <c r="AD179" i="21"/>
  <c r="AD180" i="21"/>
  <c r="AD182" i="21"/>
  <c r="AD183" i="21"/>
  <c r="AD184" i="21"/>
  <c r="AD185" i="21"/>
  <c r="AD186" i="21"/>
  <c r="AD71" i="21"/>
  <c r="AD72" i="21"/>
  <c r="AD73" i="21"/>
  <c r="AD74" i="21"/>
  <c r="AD75" i="21"/>
  <c r="AD76" i="21"/>
  <c r="AD77" i="21"/>
  <c r="AD78" i="21"/>
  <c r="AD79" i="21"/>
  <c r="AD80" i="21"/>
  <c r="AD81" i="21"/>
  <c r="AD82" i="21"/>
  <c r="AD83" i="21"/>
  <c r="AD84" i="21"/>
  <c r="AD85" i="21"/>
  <c r="AD86" i="21"/>
  <c r="AD87" i="21"/>
  <c r="AD88" i="21"/>
  <c r="AD89" i="21"/>
  <c r="AD90" i="21"/>
  <c r="AD91" i="21"/>
  <c r="AD92" i="21"/>
  <c r="AD93" i="21"/>
  <c r="AD94" i="21"/>
  <c r="AD95" i="21"/>
  <c r="AD96" i="21"/>
  <c r="AD97" i="21"/>
  <c r="AD98" i="21"/>
  <c r="AD100" i="21"/>
  <c r="AD101" i="21"/>
  <c r="AD102" i="21"/>
  <c r="AD103" i="21"/>
  <c r="AD104" i="21"/>
  <c r="AD105" i="21"/>
  <c r="AD106" i="21"/>
  <c r="AD107" i="21"/>
  <c r="AD108" i="21"/>
  <c r="AD109" i="21"/>
  <c r="AD110" i="21"/>
  <c r="AD111" i="21"/>
  <c r="AD112" i="21"/>
  <c r="AD113" i="21"/>
  <c r="AD114" i="21"/>
  <c r="AD115" i="21"/>
  <c r="AD116" i="21"/>
  <c r="AD117" i="21"/>
  <c r="AD118" i="21"/>
  <c r="AD119" i="21"/>
  <c r="AD120" i="21"/>
  <c r="AD121" i="21"/>
  <c r="AD122" i="21"/>
  <c r="AD123" i="21"/>
  <c r="AD124" i="21"/>
  <c r="AD125" i="21"/>
  <c r="AD126" i="21"/>
  <c r="AD127" i="21"/>
  <c r="AD128" i="21"/>
  <c r="AD129" i="21"/>
  <c r="AD130" i="21"/>
  <c r="AD131" i="21"/>
  <c r="AD132" i="21"/>
  <c r="AD133" i="21"/>
  <c r="AD22" i="21"/>
  <c r="AD23" i="21"/>
  <c r="AD24" i="21"/>
  <c r="AD25" i="21"/>
  <c r="AD26" i="21"/>
  <c r="AD27" i="21"/>
  <c r="AD28" i="21"/>
  <c r="AD29" i="21"/>
  <c r="AD30" i="21"/>
  <c r="AD31" i="21"/>
  <c r="AD32" i="21"/>
  <c r="AD33" i="21"/>
  <c r="AD34" i="21"/>
  <c r="AD35" i="21"/>
  <c r="AD36" i="21"/>
  <c r="AD37" i="21"/>
  <c r="AD38" i="21"/>
  <c r="AD39" i="21"/>
  <c r="AD41" i="21"/>
  <c r="AD42" i="21"/>
  <c r="AD43" i="21"/>
  <c r="AD44" i="21"/>
  <c r="AD45" i="21"/>
  <c r="AD52" i="21"/>
  <c r="AD54" i="21"/>
  <c r="AD55" i="21"/>
  <c r="AD56" i="21"/>
  <c r="AD57" i="21"/>
  <c r="AD58" i="21"/>
  <c r="AD59" i="21"/>
  <c r="AD60" i="21"/>
  <c r="AD62" i="21"/>
  <c r="AD63" i="21"/>
  <c r="AD64" i="21"/>
  <c r="AD65" i="21"/>
  <c r="AD66" i="21"/>
  <c r="AD11" i="21"/>
  <c r="I16" i="21"/>
  <c r="I17" i="21"/>
  <c r="I40" i="21"/>
  <c r="I8" i="21" s="1"/>
  <c r="I70" i="21"/>
  <c r="AD70" i="21" s="1"/>
  <c r="I99" i="21"/>
  <c r="AD99" i="21" s="1"/>
  <c r="I160" i="21"/>
  <c r="I173" i="21" s="1"/>
  <c r="I181" i="21" s="1"/>
  <c r="I187" i="21" s="1"/>
  <c r="I190" i="21"/>
  <c r="AD190" i="21" s="1"/>
  <c r="I222" i="21"/>
  <c r="AD222" i="21" s="1"/>
  <c r="B186" i="28"/>
  <c r="C186" i="28"/>
  <c r="D186" i="28"/>
  <c r="E186" i="28"/>
  <c r="F186" i="28"/>
  <c r="G186" i="28"/>
  <c r="B182" i="28"/>
  <c r="C182" i="28"/>
  <c r="D182" i="28"/>
  <c r="E182" i="28"/>
  <c r="F182" i="28"/>
  <c r="G182" i="28"/>
  <c r="B178" i="28"/>
  <c r="C178" i="28"/>
  <c r="D178" i="28"/>
  <c r="E178" i="28"/>
  <c r="F178" i="28"/>
  <c r="G178" i="28"/>
  <c r="B170" i="28"/>
  <c r="C170" i="28"/>
  <c r="D170" i="28"/>
  <c r="E170" i="28"/>
  <c r="F170" i="28"/>
  <c r="G170" i="28"/>
  <c r="H170" i="28"/>
  <c r="H177" i="28" s="1"/>
  <c r="H185" i="28" s="1"/>
  <c r="B165" i="28"/>
  <c r="C165" i="28"/>
  <c r="D165" i="28"/>
  <c r="E165" i="28"/>
  <c r="F165" i="28"/>
  <c r="G165" i="28"/>
  <c r="B148" i="28"/>
  <c r="C148" i="28"/>
  <c r="D148" i="28"/>
  <c r="E148" i="28"/>
  <c r="F148" i="28"/>
  <c r="G148" i="28"/>
  <c r="B139" i="28"/>
  <c r="C139" i="28"/>
  <c r="D139" i="28"/>
  <c r="E139" i="28"/>
  <c r="F139" i="28"/>
  <c r="G139" i="28"/>
  <c r="AC246" i="28"/>
  <c r="I14" i="25" l="1"/>
  <c r="AD67" i="25"/>
  <c r="AD139" i="28"/>
  <c r="AD178" i="28"/>
  <c r="AD186" i="28"/>
  <c r="AD182" i="28"/>
  <c r="AD170" i="28"/>
  <c r="AD165" i="28"/>
  <c r="AD148" i="28"/>
  <c r="C164" i="28"/>
  <c r="C177" i="28" s="1"/>
  <c r="C185" i="28" s="1"/>
  <c r="C191" i="28" s="1"/>
  <c r="F164" i="28"/>
  <c r="B164" i="28"/>
  <c r="B177" i="28" s="1"/>
  <c r="B185" i="28" s="1"/>
  <c r="B191" i="28" s="1"/>
  <c r="G164" i="28"/>
  <c r="D164" i="28"/>
  <c r="D177" i="28" s="1"/>
  <c r="D185" i="28" s="1"/>
  <c r="D191" i="28" s="1"/>
  <c r="E164" i="28"/>
  <c r="E177" i="28" s="1"/>
  <c r="E185" i="28" s="1"/>
  <c r="E191" i="28" s="1"/>
  <c r="H191" i="28"/>
  <c r="G177" i="28" l="1"/>
  <c r="F177" i="28"/>
  <c r="AD164" i="28"/>
  <c r="B260" i="28"/>
  <c r="C260" i="28"/>
  <c r="D260" i="28"/>
  <c r="E260" i="28"/>
  <c r="F260" i="28"/>
  <c r="G260" i="28"/>
  <c r="B243" i="28"/>
  <c r="C243" i="28"/>
  <c r="D243" i="28"/>
  <c r="E243" i="28"/>
  <c r="F243" i="28"/>
  <c r="G243" i="28"/>
  <c r="B227" i="28"/>
  <c r="C227" i="28"/>
  <c r="D227" i="28"/>
  <c r="E227" i="28"/>
  <c r="F227" i="28"/>
  <c r="G227" i="28"/>
  <c r="B210" i="28"/>
  <c r="C210" i="28"/>
  <c r="D210" i="28"/>
  <c r="E210" i="28"/>
  <c r="F210" i="28"/>
  <c r="G210" i="28"/>
  <c r="B195" i="28"/>
  <c r="C195" i="28"/>
  <c r="D195" i="28"/>
  <c r="E195" i="28"/>
  <c r="F195" i="28"/>
  <c r="G195" i="28"/>
  <c r="G185" i="28" l="1"/>
  <c r="F185" i="28"/>
  <c r="AD177" i="28"/>
  <c r="B194" i="28"/>
  <c r="D194" i="28"/>
  <c r="F194" i="28"/>
  <c r="E194" i="28"/>
  <c r="C226" i="28"/>
  <c r="C194" i="28"/>
  <c r="G194" i="28"/>
  <c r="B226" i="28"/>
  <c r="G226" i="28"/>
  <c r="F226" i="28"/>
  <c r="E226" i="28"/>
  <c r="D226" i="28"/>
  <c r="F268" i="28" l="1"/>
  <c r="C268" i="28"/>
  <c r="E268" i="28"/>
  <c r="D268" i="28"/>
  <c r="B268" i="28"/>
  <c r="G268" i="28"/>
  <c r="G191" i="28"/>
  <c r="F191" i="28"/>
  <c r="AD185" i="28"/>
  <c r="AD191" i="28" l="1"/>
  <c r="G29" i="28"/>
  <c r="F29" i="28"/>
  <c r="B63" i="28"/>
  <c r="C63" i="28"/>
  <c r="D63" i="28"/>
  <c r="E63" i="28"/>
  <c r="F63" i="28"/>
  <c r="G63" i="28"/>
  <c r="H63" i="28"/>
  <c r="B59" i="28"/>
  <c r="C59" i="28"/>
  <c r="D59" i="28"/>
  <c r="E59" i="28"/>
  <c r="F59" i="28"/>
  <c r="G59" i="28"/>
  <c r="H59" i="28"/>
  <c r="B55" i="28"/>
  <c r="C55" i="28"/>
  <c r="D55" i="28"/>
  <c r="E55" i="28"/>
  <c r="F55" i="28"/>
  <c r="G55" i="28"/>
  <c r="H55" i="28"/>
  <c r="B47" i="28"/>
  <c r="C47" i="28"/>
  <c r="D47" i="28"/>
  <c r="E47" i="28"/>
  <c r="F47" i="28"/>
  <c r="H47" i="28"/>
  <c r="B29" i="28"/>
  <c r="C29" i="28"/>
  <c r="D29" i="28"/>
  <c r="E29" i="28"/>
  <c r="B22" i="28"/>
  <c r="C22" i="28"/>
  <c r="D22" i="28"/>
  <c r="E22" i="28"/>
  <c r="F22" i="28"/>
  <c r="G22" i="28"/>
  <c r="H22" i="28"/>
  <c r="H41" i="28" s="1"/>
  <c r="AD55" i="28" l="1"/>
  <c r="AD22" i="28"/>
  <c r="AD63" i="28"/>
  <c r="G47" i="28"/>
  <c r="AD52" i="28"/>
  <c r="AD59" i="28"/>
  <c r="AD42" i="28"/>
  <c r="AD29" i="28"/>
  <c r="B41" i="28"/>
  <c r="B54" i="28" s="1"/>
  <c r="B62" i="28" s="1"/>
  <c r="B68" i="28" s="1"/>
  <c r="E41" i="28"/>
  <c r="E54" i="28" s="1"/>
  <c r="E62" i="28" s="1"/>
  <c r="E68" i="28" s="1"/>
  <c r="D41" i="28"/>
  <c r="D54" i="28" s="1"/>
  <c r="D62" i="28" s="1"/>
  <c r="D68" i="28" s="1"/>
  <c r="C41" i="28"/>
  <c r="C54" i="28" s="1"/>
  <c r="C62" i="28" s="1"/>
  <c r="C68" i="28" s="1"/>
  <c r="H54" i="28"/>
  <c r="H62" i="28" s="1"/>
  <c r="H68" i="28" s="1"/>
  <c r="F41" i="28"/>
  <c r="G41" i="28"/>
  <c r="AD47" i="28" l="1"/>
  <c r="G54" i="28"/>
  <c r="F54" i="28"/>
  <c r="AD41" i="28"/>
  <c r="AC116" i="28"/>
  <c r="B128" i="28"/>
  <c r="C128" i="28"/>
  <c r="D128" i="28"/>
  <c r="E128" i="28"/>
  <c r="F128" i="28"/>
  <c r="B114" i="28"/>
  <c r="C114" i="28"/>
  <c r="D114" i="28"/>
  <c r="E114" i="28"/>
  <c r="F114" i="28"/>
  <c r="B101" i="28"/>
  <c r="C101" i="28"/>
  <c r="D101" i="28"/>
  <c r="E101" i="28"/>
  <c r="F101" i="28"/>
  <c r="B85" i="28"/>
  <c r="C85" i="28"/>
  <c r="D85" i="28"/>
  <c r="E85" i="28"/>
  <c r="F85" i="28"/>
  <c r="C72" i="28"/>
  <c r="D72" i="28"/>
  <c r="E72" i="28"/>
  <c r="F72" i="28"/>
  <c r="B72" i="28"/>
  <c r="AD9" i="28" l="1"/>
  <c r="G62" i="28"/>
  <c r="AE8" i="28"/>
  <c r="F62" i="28"/>
  <c r="AD54" i="28"/>
  <c r="E100" i="28"/>
  <c r="C71" i="28"/>
  <c r="E71" i="28"/>
  <c r="D71" i="28"/>
  <c r="F100" i="28"/>
  <c r="F71" i="28"/>
  <c r="C100" i="28"/>
  <c r="B100" i="28"/>
  <c r="D100" i="28"/>
  <c r="B71" i="28"/>
  <c r="B137" i="28" l="1"/>
  <c r="C137" i="28"/>
  <c r="E137" i="28"/>
  <c r="F137" i="28"/>
  <c r="D137" i="28"/>
  <c r="G68" i="28"/>
  <c r="AE14" i="28" s="1"/>
  <c r="AE10" i="28"/>
  <c r="AE12" i="28"/>
  <c r="AE13" i="28" s="1"/>
  <c r="F68" i="28"/>
  <c r="AD62" i="28"/>
  <c r="F2" i="9"/>
  <c r="F3" i="9"/>
  <c r="F4" i="9"/>
  <c r="F5" i="9"/>
  <c r="F6" i="9"/>
  <c r="F7" i="9"/>
  <c r="F8" i="9"/>
  <c r="E8" i="9"/>
  <c r="D8" i="9"/>
  <c r="AD68" i="28" l="1"/>
  <c r="H222" i="26"/>
  <c r="H190" i="26"/>
  <c r="G160" i="26"/>
  <c r="G173" i="26" s="1"/>
  <c r="G181" i="26" s="1"/>
  <c r="G187" i="26" s="1"/>
  <c r="F160" i="26"/>
  <c r="E160" i="26"/>
  <c r="E173" i="26" s="1"/>
  <c r="E181" i="26" s="1"/>
  <c r="E187" i="26" s="1"/>
  <c r="D160" i="26"/>
  <c r="D173" i="26" s="1"/>
  <c r="D181" i="26" s="1"/>
  <c r="D187" i="26" s="1"/>
  <c r="C160" i="26"/>
  <c r="C173" i="26" s="1"/>
  <c r="C181" i="26" s="1"/>
  <c r="C187" i="26" s="1"/>
  <c r="B160" i="26"/>
  <c r="B173" i="26" s="1"/>
  <c r="B181" i="26" s="1"/>
  <c r="B187" i="26" s="1"/>
  <c r="H222" i="24"/>
  <c r="G222" i="24"/>
  <c r="F222" i="24"/>
  <c r="E222" i="24"/>
  <c r="D222" i="24"/>
  <c r="C222" i="24"/>
  <c r="B222" i="24"/>
  <c r="H190" i="24"/>
  <c r="G190" i="24"/>
  <c r="F190" i="24"/>
  <c r="E190" i="24"/>
  <c r="D190" i="24"/>
  <c r="C190" i="24"/>
  <c r="B190" i="24"/>
  <c r="H160" i="24"/>
  <c r="H173" i="24" s="1"/>
  <c r="H181" i="24" s="1"/>
  <c r="H187" i="24" s="1"/>
  <c r="G160" i="24"/>
  <c r="G173" i="24" s="1"/>
  <c r="G181" i="24" s="1"/>
  <c r="G187" i="24" s="1"/>
  <c r="F160" i="24"/>
  <c r="E160" i="24"/>
  <c r="E173" i="24" s="1"/>
  <c r="E181" i="24" s="1"/>
  <c r="E187" i="24" s="1"/>
  <c r="D160" i="24"/>
  <c r="D173" i="24" s="1"/>
  <c r="D181" i="24" s="1"/>
  <c r="D187" i="24" s="1"/>
  <c r="C160" i="24"/>
  <c r="C173" i="24" s="1"/>
  <c r="C181" i="24" s="1"/>
  <c r="C187" i="24" s="1"/>
  <c r="B160" i="24"/>
  <c r="B173" i="24" s="1"/>
  <c r="B181" i="24" s="1"/>
  <c r="B187" i="24" s="1"/>
  <c r="H222" i="25"/>
  <c r="G222" i="25"/>
  <c r="F222" i="25"/>
  <c r="E222" i="25"/>
  <c r="D222" i="25"/>
  <c r="C222" i="25"/>
  <c r="B222" i="25"/>
  <c r="H190" i="25"/>
  <c r="G190" i="25"/>
  <c r="F190" i="25"/>
  <c r="E190" i="25"/>
  <c r="D190" i="25"/>
  <c r="C190" i="25"/>
  <c r="B190" i="25"/>
  <c r="H160" i="25"/>
  <c r="H173" i="25" s="1"/>
  <c r="H181" i="25" s="1"/>
  <c r="H187" i="25" s="1"/>
  <c r="G160" i="25"/>
  <c r="G173" i="25" s="1"/>
  <c r="G181" i="25" s="1"/>
  <c r="G187" i="25" s="1"/>
  <c r="F160" i="25"/>
  <c r="E160" i="25"/>
  <c r="E173" i="25" s="1"/>
  <c r="E181" i="25" s="1"/>
  <c r="E187" i="25" s="1"/>
  <c r="D160" i="25"/>
  <c r="D173" i="25" s="1"/>
  <c r="D181" i="25" s="1"/>
  <c r="D187" i="25" s="1"/>
  <c r="C160" i="25"/>
  <c r="C173" i="25" s="1"/>
  <c r="C181" i="25" s="1"/>
  <c r="C187" i="25" s="1"/>
  <c r="B160" i="25"/>
  <c r="B173" i="25" s="1"/>
  <c r="B181" i="25" s="1"/>
  <c r="B187" i="25" s="1"/>
  <c r="H222" i="23"/>
  <c r="G222" i="23"/>
  <c r="F222" i="23"/>
  <c r="E222" i="23"/>
  <c r="D222" i="23"/>
  <c r="C222" i="23"/>
  <c r="B222" i="23"/>
  <c r="G190" i="23"/>
  <c r="F190" i="23"/>
  <c r="E190" i="23"/>
  <c r="D190" i="23"/>
  <c r="C190" i="23"/>
  <c r="B190" i="23"/>
  <c r="H190" i="23"/>
  <c r="H160" i="23"/>
  <c r="H173" i="23" s="1"/>
  <c r="H181" i="23" s="1"/>
  <c r="H187" i="23" s="1"/>
  <c r="G160" i="23"/>
  <c r="G173" i="23" s="1"/>
  <c r="G181" i="23" s="1"/>
  <c r="G187" i="23" s="1"/>
  <c r="F160" i="23"/>
  <c r="E160" i="23"/>
  <c r="E173" i="23" s="1"/>
  <c r="E181" i="23" s="1"/>
  <c r="E187" i="23" s="1"/>
  <c r="D160" i="23"/>
  <c r="D173" i="23" s="1"/>
  <c r="D181" i="23" s="1"/>
  <c r="D187" i="23" s="1"/>
  <c r="C160" i="23"/>
  <c r="C173" i="23" s="1"/>
  <c r="C181" i="23" s="1"/>
  <c r="C187" i="23" s="1"/>
  <c r="B160" i="23"/>
  <c r="B173" i="23" s="1"/>
  <c r="B181" i="23" s="1"/>
  <c r="B187" i="23" s="1"/>
  <c r="F173" i="25" l="1"/>
  <c r="AD160" i="25"/>
  <c r="F173" i="26"/>
  <c r="F173" i="24"/>
  <c r="AD160" i="24"/>
  <c r="F173" i="23"/>
  <c r="AD160" i="23"/>
  <c r="H222" i="22"/>
  <c r="G222" i="22"/>
  <c r="F222" i="22"/>
  <c r="H190" i="22"/>
  <c r="G190" i="22"/>
  <c r="F190" i="22"/>
  <c r="H160" i="22"/>
  <c r="H173" i="22" s="1"/>
  <c r="H181" i="22" s="1"/>
  <c r="G160" i="22"/>
  <c r="G173" i="22" s="1"/>
  <c r="G181" i="22" s="1"/>
  <c r="G187" i="22" s="1"/>
  <c r="F160" i="22"/>
  <c r="E160" i="22"/>
  <c r="E173" i="22" s="1"/>
  <c r="E181" i="22" s="1"/>
  <c r="D160" i="22"/>
  <c r="D173" i="22" s="1"/>
  <c r="D181" i="22" s="1"/>
  <c r="C160" i="22"/>
  <c r="C173" i="22" s="1"/>
  <c r="C181" i="22" s="1"/>
  <c r="B160" i="22"/>
  <c r="B173" i="22" s="1"/>
  <c r="B181" i="22" s="1"/>
  <c r="G160" i="21"/>
  <c r="G173" i="21" s="1"/>
  <c r="G181" i="21" s="1"/>
  <c r="G187" i="21" s="1"/>
  <c r="F160" i="21"/>
  <c r="E160" i="21"/>
  <c r="E173" i="21" s="1"/>
  <c r="E181" i="21" s="1"/>
  <c r="E187" i="21" s="1"/>
  <c r="D160" i="21"/>
  <c r="D173" i="21" s="1"/>
  <c r="D181" i="21" s="1"/>
  <c r="D187" i="21" s="1"/>
  <c r="C160" i="21"/>
  <c r="C173" i="21" s="1"/>
  <c r="C181" i="21" s="1"/>
  <c r="C187" i="21" s="1"/>
  <c r="B160" i="21"/>
  <c r="B173" i="21" s="1"/>
  <c r="B181" i="21" s="1"/>
  <c r="B187" i="21" s="1"/>
  <c r="H160" i="21"/>
  <c r="H173" i="21" s="1"/>
  <c r="H181" i="21" s="1"/>
  <c r="H187" i="21" s="1"/>
  <c r="G222" i="21"/>
  <c r="F222" i="21"/>
  <c r="E222" i="21"/>
  <c r="AC222" i="21" s="1"/>
  <c r="D222" i="21"/>
  <c r="C222" i="21"/>
  <c r="B222" i="21"/>
  <c r="H222" i="21"/>
  <c r="H190" i="21"/>
  <c r="F190" i="21"/>
  <c r="E190" i="21"/>
  <c r="D190" i="21"/>
  <c r="C190" i="21"/>
  <c r="B190" i="21"/>
  <c r="G190" i="21"/>
  <c r="F181" i="25" l="1"/>
  <c r="AD173" i="25"/>
  <c r="F181" i="26"/>
  <c r="F181" i="24"/>
  <c r="AD173" i="24"/>
  <c r="F181" i="23"/>
  <c r="AD173" i="23"/>
  <c r="F173" i="22"/>
  <c r="AD160" i="22"/>
  <c r="F173" i="21"/>
  <c r="AD160" i="21"/>
  <c r="AC181" i="22"/>
  <c r="H187" i="22"/>
  <c r="H99" i="26"/>
  <c r="G99" i="26"/>
  <c r="F99" i="26"/>
  <c r="E99" i="26"/>
  <c r="D99" i="26"/>
  <c r="C99" i="26"/>
  <c r="B99" i="26"/>
  <c r="G70" i="26"/>
  <c r="F70" i="26"/>
  <c r="E70" i="26"/>
  <c r="D70" i="26"/>
  <c r="C70" i="26"/>
  <c r="B70" i="26"/>
  <c r="H70" i="26"/>
  <c r="F187" i="25" l="1"/>
  <c r="AD187" i="25" s="1"/>
  <c r="AD181" i="25"/>
  <c r="F187" i="26"/>
  <c r="F187" i="24"/>
  <c r="AD187" i="24" s="1"/>
  <c r="AD181" i="24"/>
  <c r="F187" i="23"/>
  <c r="AD187" i="23" s="1"/>
  <c r="AD181" i="23"/>
  <c r="F181" i="22"/>
  <c r="AD173" i="22"/>
  <c r="F181" i="21"/>
  <c r="AD173" i="21"/>
  <c r="H40" i="26"/>
  <c r="H53" i="26" s="1"/>
  <c r="H61" i="26" s="1"/>
  <c r="H67" i="26" s="1"/>
  <c r="G40" i="26"/>
  <c r="G53" i="26" s="1"/>
  <c r="G61" i="26" s="1"/>
  <c r="G67" i="26" s="1"/>
  <c r="F40" i="26"/>
  <c r="E40" i="26"/>
  <c r="E53" i="26" s="1"/>
  <c r="E61" i="26" s="1"/>
  <c r="E67" i="26" s="1"/>
  <c r="D40" i="26"/>
  <c r="D53" i="26" s="1"/>
  <c r="D61" i="26" s="1"/>
  <c r="D67" i="26" s="1"/>
  <c r="C40" i="26"/>
  <c r="C53" i="26" s="1"/>
  <c r="C61" i="26" s="1"/>
  <c r="C67" i="26" s="1"/>
  <c r="B40" i="26"/>
  <c r="B53" i="26" s="1"/>
  <c r="B61" i="26" s="1"/>
  <c r="B67" i="26" s="1"/>
  <c r="H99" i="24"/>
  <c r="G99" i="24"/>
  <c r="F99" i="24"/>
  <c r="E99" i="24"/>
  <c r="D99" i="24"/>
  <c r="C99" i="24"/>
  <c r="B99" i="24"/>
  <c r="H70" i="24"/>
  <c r="G70" i="24"/>
  <c r="F70" i="24"/>
  <c r="E70" i="24"/>
  <c r="D70" i="24"/>
  <c r="C70" i="24"/>
  <c r="B70" i="24"/>
  <c r="H40" i="24"/>
  <c r="H53" i="24" s="1"/>
  <c r="H61" i="24" s="1"/>
  <c r="H67" i="24" s="1"/>
  <c r="G40" i="24"/>
  <c r="G53" i="24" s="1"/>
  <c r="G61" i="24" s="1"/>
  <c r="G67" i="24" s="1"/>
  <c r="F40" i="24"/>
  <c r="E40" i="24"/>
  <c r="E53" i="24" s="1"/>
  <c r="E61" i="24" s="1"/>
  <c r="E67" i="24" s="1"/>
  <c r="D40" i="24"/>
  <c r="D53" i="24" s="1"/>
  <c r="D61" i="24" s="1"/>
  <c r="D67" i="24" s="1"/>
  <c r="C40" i="24"/>
  <c r="C53" i="24" s="1"/>
  <c r="C61" i="24" s="1"/>
  <c r="C67" i="24" s="1"/>
  <c r="B40" i="24"/>
  <c r="B53" i="24" s="1"/>
  <c r="B61" i="24" s="1"/>
  <c r="B67" i="24" s="1"/>
  <c r="G99" i="25"/>
  <c r="F99" i="25"/>
  <c r="E99" i="25"/>
  <c r="D99" i="25"/>
  <c r="C99" i="25"/>
  <c r="B99" i="25"/>
  <c r="H99" i="25"/>
  <c r="G70" i="25"/>
  <c r="F70" i="25"/>
  <c r="E70" i="25"/>
  <c r="D70" i="25"/>
  <c r="C70" i="25"/>
  <c r="B70" i="25"/>
  <c r="H70" i="25"/>
  <c r="H40" i="25"/>
  <c r="H53" i="25" s="1"/>
  <c r="H61" i="25" s="1"/>
  <c r="H67" i="25" s="1"/>
  <c r="G40" i="25"/>
  <c r="G53" i="25" s="1"/>
  <c r="G61" i="25" s="1"/>
  <c r="G67" i="25" s="1"/>
  <c r="F40" i="25"/>
  <c r="E40" i="25"/>
  <c r="E53" i="25" s="1"/>
  <c r="E61" i="25" s="1"/>
  <c r="E67" i="25" s="1"/>
  <c r="D40" i="25"/>
  <c r="D53" i="25" s="1"/>
  <c r="D61" i="25" s="1"/>
  <c r="D67" i="25" s="1"/>
  <c r="C40" i="25"/>
  <c r="C53" i="25" s="1"/>
  <c r="C61" i="25" s="1"/>
  <c r="C67" i="25" s="1"/>
  <c r="B40" i="25"/>
  <c r="B53" i="25" s="1"/>
  <c r="B61" i="25" s="1"/>
  <c r="B67" i="25" s="1"/>
  <c r="G99" i="23"/>
  <c r="F99" i="23"/>
  <c r="E99" i="23"/>
  <c r="D99" i="23"/>
  <c r="C99" i="23"/>
  <c r="B99" i="23"/>
  <c r="H99" i="23"/>
  <c r="H70" i="23"/>
  <c r="F70" i="23"/>
  <c r="E70" i="23"/>
  <c r="D70" i="23"/>
  <c r="C70" i="23"/>
  <c r="B70" i="23"/>
  <c r="G70" i="23"/>
  <c r="G40" i="23"/>
  <c r="G53" i="23" s="1"/>
  <c r="G61" i="23" s="1"/>
  <c r="G67" i="23" s="1"/>
  <c r="F40" i="23"/>
  <c r="E40" i="23"/>
  <c r="E53" i="23" s="1"/>
  <c r="E61" i="23" s="1"/>
  <c r="E67" i="23" s="1"/>
  <c r="D40" i="23"/>
  <c r="D53" i="23" s="1"/>
  <c r="D61" i="23" s="1"/>
  <c r="D67" i="23" s="1"/>
  <c r="C40" i="23"/>
  <c r="C53" i="23" s="1"/>
  <c r="C61" i="23" s="1"/>
  <c r="C67" i="23" s="1"/>
  <c r="B40" i="23"/>
  <c r="B53" i="23" s="1"/>
  <c r="B61" i="23" s="1"/>
  <c r="B67" i="23" s="1"/>
  <c r="H40" i="23"/>
  <c r="H53" i="23" s="1"/>
  <c r="H61" i="23" s="1"/>
  <c r="H67" i="23" s="1"/>
  <c r="G99" i="22"/>
  <c r="F99" i="22"/>
  <c r="E99" i="22"/>
  <c r="D99" i="22"/>
  <c r="C99" i="22"/>
  <c r="B99" i="22"/>
  <c r="H99" i="22"/>
  <c r="G70" i="22"/>
  <c r="F70" i="22"/>
  <c r="E70" i="22"/>
  <c r="D70" i="22"/>
  <c r="C70" i="22"/>
  <c r="B70" i="22"/>
  <c r="H70" i="22"/>
  <c r="G40" i="22"/>
  <c r="G53" i="22" s="1"/>
  <c r="G61" i="22" s="1"/>
  <c r="G67" i="22" s="1"/>
  <c r="F40" i="22"/>
  <c r="E40" i="22"/>
  <c r="E53" i="22" s="1"/>
  <c r="E61" i="22" s="1"/>
  <c r="E67" i="22" s="1"/>
  <c r="D40" i="22"/>
  <c r="D53" i="22" s="1"/>
  <c r="D61" i="22" s="1"/>
  <c r="D67" i="22" s="1"/>
  <c r="C40" i="22"/>
  <c r="C53" i="22" s="1"/>
  <c r="C61" i="22" s="1"/>
  <c r="C67" i="22" s="1"/>
  <c r="B40" i="22"/>
  <c r="B53" i="22" s="1"/>
  <c r="B61" i="22" s="1"/>
  <c r="B67" i="22" s="1"/>
  <c r="H40" i="22"/>
  <c r="H53" i="22" s="1"/>
  <c r="H61" i="22" s="1"/>
  <c r="H67" i="22" s="1"/>
  <c r="AC11" i="22"/>
  <c r="AI11" i="22" s="1"/>
  <c r="AI12" i="22" s="1"/>
  <c r="AC11" i="23"/>
  <c r="AI11" i="23" s="1"/>
  <c r="AI12" i="23" s="1"/>
  <c r="AI13" i="23" l="1"/>
  <c r="AI13" i="22"/>
  <c r="AG12" i="22"/>
  <c r="AG12" i="23"/>
  <c r="F53" i="25"/>
  <c r="F53" i="26"/>
  <c r="AD40" i="26"/>
  <c r="F53" i="24"/>
  <c r="AD40" i="24"/>
  <c r="F53" i="23"/>
  <c r="AD40" i="23"/>
  <c r="F53" i="22"/>
  <c r="AD40" i="22"/>
  <c r="F187" i="22"/>
  <c r="AD187" i="22" s="1"/>
  <c r="AD181" i="22"/>
  <c r="F187" i="21"/>
  <c r="AD187" i="21" s="1"/>
  <c r="AD181" i="21"/>
  <c r="AC11" i="21"/>
  <c r="AG13" i="22" l="1"/>
  <c r="AG13" i="23"/>
  <c r="AG12" i="21"/>
  <c r="F61" i="25"/>
  <c r="F61" i="26"/>
  <c r="AD53" i="26"/>
  <c r="F61" i="24"/>
  <c r="AD53" i="24"/>
  <c r="F61" i="23"/>
  <c r="AD53" i="23"/>
  <c r="F61" i="22"/>
  <c r="AD53" i="22"/>
  <c r="AD133" i="24"/>
  <c r="AD132" i="24"/>
  <c r="AD131" i="24"/>
  <c r="AD130" i="24"/>
  <c r="AD129" i="24"/>
  <c r="AD128" i="24"/>
  <c r="AD127" i="24"/>
  <c r="AD126" i="24"/>
  <c r="AD125" i="24"/>
  <c r="AD124" i="24"/>
  <c r="AD123" i="24"/>
  <c r="AD122" i="24"/>
  <c r="AD121" i="24"/>
  <c r="AD120" i="24"/>
  <c r="AD119" i="24"/>
  <c r="AD118" i="24"/>
  <c r="AD117" i="24"/>
  <c r="AD116" i="24"/>
  <c r="AD115" i="24"/>
  <c r="AD114" i="24"/>
  <c r="AD113" i="24"/>
  <c r="AD112" i="24"/>
  <c r="AD111" i="24"/>
  <c r="AD110" i="24"/>
  <c r="AD109" i="24"/>
  <c r="AD108" i="24"/>
  <c r="AD107" i="24"/>
  <c r="AD106" i="24"/>
  <c r="AD105" i="24"/>
  <c r="AD104" i="24"/>
  <c r="AD103" i="24"/>
  <c r="AD102" i="24"/>
  <c r="AD101" i="24"/>
  <c r="AD100" i="24"/>
  <c r="AD99" i="24"/>
  <c r="AD98" i="24"/>
  <c r="AD97" i="24"/>
  <c r="AD96" i="24"/>
  <c r="AD95" i="24"/>
  <c r="AD94" i="24"/>
  <c r="AD93" i="24"/>
  <c r="AD92" i="24"/>
  <c r="AD91" i="24"/>
  <c r="AD90" i="24"/>
  <c r="AD89" i="24"/>
  <c r="AD88" i="24"/>
  <c r="AD87" i="24"/>
  <c r="AD86" i="24"/>
  <c r="AD85" i="24"/>
  <c r="AD84" i="24"/>
  <c r="AD83" i="24"/>
  <c r="AD82" i="24"/>
  <c r="AD81" i="24"/>
  <c r="AD80" i="24"/>
  <c r="AD79" i="24"/>
  <c r="AD78" i="24"/>
  <c r="AD77" i="24"/>
  <c r="AD76" i="24"/>
  <c r="AD75" i="24"/>
  <c r="AD74" i="24"/>
  <c r="AD73" i="24"/>
  <c r="AD72" i="24"/>
  <c r="AD71" i="24"/>
  <c r="G99" i="21"/>
  <c r="F99" i="21"/>
  <c r="E99" i="21"/>
  <c r="D99" i="21"/>
  <c r="C99" i="21"/>
  <c r="B99" i="21"/>
  <c r="H99" i="21"/>
  <c r="G70" i="21"/>
  <c r="F70" i="21"/>
  <c r="E70" i="21"/>
  <c r="D70" i="21"/>
  <c r="C70" i="21"/>
  <c r="B70" i="21"/>
  <c r="H70" i="21"/>
  <c r="G40" i="21"/>
  <c r="G53" i="21" s="1"/>
  <c r="G61" i="21" s="1"/>
  <c r="G67" i="21" s="1"/>
  <c r="F40" i="21"/>
  <c r="E40" i="21"/>
  <c r="E53" i="21" s="1"/>
  <c r="E61" i="21" s="1"/>
  <c r="E67" i="21" s="1"/>
  <c r="D40" i="21"/>
  <c r="D53" i="21" s="1"/>
  <c r="D61" i="21" s="1"/>
  <c r="D67" i="21" s="1"/>
  <c r="C40" i="21"/>
  <c r="C53" i="21" s="1"/>
  <c r="C61" i="21" s="1"/>
  <c r="C67" i="21" s="1"/>
  <c r="B40" i="21"/>
  <c r="B53" i="21" s="1"/>
  <c r="B61" i="21" s="1"/>
  <c r="B67" i="21" s="1"/>
  <c r="H40" i="21"/>
  <c r="H9" i="21" s="1"/>
  <c r="H17" i="21"/>
  <c r="H16" i="21"/>
  <c r="H17" i="22"/>
  <c r="H16" i="22"/>
  <c r="H14" i="22"/>
  <c r="H9" i="22"/>
  <c r="H12" i="22" s="1"/>
  <c r="H8" i="22"/>
  <c r="H17" i="23"/>
  <c r="H16" i="23"/>
  <c r="H14" i="23"/>
  <c r="H9" i="23"/>
  <c r="H8" i="23"/>
  <c r="H17" i="25"/>
  <c r="H16" i="25"/>
  <c r="H14" i="25"/>
  <c r="H9" i="25"/>
  <c r="H8" i="25"/>
  <c r="H17" i="24"/>
  <c r="H16" i="24"/>
  <c r="H14" i="24"/>
  <c r="H19" i="24" s="1"/>
  <c r="H9" i="24"/>
  <c r="H8" i="24"/>
  <c r="H160" i="26"/>
  <c r="H17" i="26"/>
  <c r="H16" i="26"/>
  <c r="H14" i="26"/>
  <c r="H11" i="26"/>
  <c r="H9" i="26"/>
  <c r="H8" i="26"/>
  <c r="H17" i="28"/>
  <c r="H16" i="28"/>
  <c r="H14" i="28"/>
  <c r="H9" i="28"/>
  <c r="H8" i="28"/>
  <c r="AG13" i="21" l="1"/>
  <c r="F67" i="25"/>
  <c r="H13" i="22"/>
  <c r="H10" i="25"/>
  <c r="AD40" i="21"/>
  <c r="H173" i="26"/>
  <c r="AD160" i="26"/>
  <c r="F67" i="26"/>
  <c r="AD67" i="26" s="1"/>
  <c r="AD61" i="26"/>
  <c r="F67" i="24"/>
  <c r="AD67" i="24" s="1"/>
  <c r="AD61" i="24"/>
  <c r="F67" i="23"/>
  <c r="AD67" i="23" s="1"/>
  <c r="AD61" i="23"/>
  <c r="F67" i="22"/>
  <c r="AD67" i="22" s="1"/>
  <c r="AD61" i="22"/>
  <c r="H12" i="28"/>
  <c r="H13" i="28" s="1"/>
  <c r="H10" i="28"/>
  <c r="H10" i="26"/>
  <c r="H12" i="26"/>
  <c r="H13" i="26" s="1"/>
  <c r="H12" i="24"/>
  <c r="H13" i="24" s="1"/>
  <c r="H10" i="24"/>
  <c r="H10" i="23"/>
  <c r="H12" i="25"/>
  <c r="H13" i="25" s="1"/>
  <c r="H12" i="23"/>
  <c r="H13" i="23" s="1"/>
  <c r="H8" i="21"/>
  <c r="H10" i="21" s="1"/>
  <c r="H10" i="22"/>
  <c r="H53" i="21"/>
  <c r="H61" i="21" s="1"/>
  <c r="H67" i="21" s="1"/>
  <c r="H14" i="21" s="1"/>
  <c r="F53" i="21"/>
  <c r="H12" i="21"/>
  <c r="H181" i="26" l="1"/>
  <c r="AD173" i="26"/>
  <c r="H13" i="21"/>
  <c r="F61" i="21"/>
  <c r="H187" i="26" l="1"/>
  <c r="F67" i="21"/>
  <c r="G8" i="9" l="1"/>
  <c r="F9" i="5"/>
  <c r="E9" i="5"/>
  <c r="D9" i="5"/>
  <c r="C9" i="5"/>
  <c r="AC267" i="28"/>
  <c r="AC266" i="28"/>
  <c r="AC265" i="28"/>
  <c r="AC264" i="28"/>
  <c r="AC263" i="28"/>
  <c r="AC262" i="28"/>
  <c r="AC261" i="28"/>
  <c r="AC260" i="28"/>
  <c r="AC259" i="28"/>
  <c r="AC258" i="28"/>
  <c r="AC257" i="28"/>
  <c r="AC256" i="28"/>
  <c r="AC255" i="28"/>
  <c r="AC254" i="28"/>
  <c r="AC253" i="28"/>
  <c r="AC252" i="28"/>
  <c r="AC251" i="28"/>
  <c r="AC250" i="28"/>
  <c r="AC249" i="28"/>
  <c r="AC248" i="28"/>
  <c r="AC247" i="28"/>
  <c r="AC245" i="28"/>
  <c r="AC244" i="28"/>
  <c r="AC243" i="28"/>
  <c r="AC242" i="28"/>
  <c r="AC241" i="28"/>
  <c r="AC240" i="28"/>
  <c r="AC239" i="28"/>
  <c r="AC238" i="28"/>
  <c r="AC237" i="28"/>
  <c r="AC236" i="28"/>
  <c r="AC235" i="28"/>
  <c r="AC233" i="28"/>
  <c r="AC232" i="28"/>
  <c r="AC231" i="28"/>
  <c r="AC230" i="28"/>
  <c r="AC229" i="28"/>
  <c r="AC228" i="28"/>
  <c r="AC227" i="28"/>
  <c r="AC226" i="28"/>
  <c r="AC225" i="28"/>
  <c r="AC224" i="28"/>
  <c r="AC223" i="28"/>
  <c r="AC222" i="28"/>
  <c r="AC221" i="28"/>
  <c r="AC220" i="28"/>
  <c r="AC219" i="28"/>
  <c r="AC218" i="28"/>
  <c r="AC217" i="28"/>
  <c r="AC216" i="28"/>
  <c r="AC215" i="28"/>
  <c r="AC214" i="28"/>
  <c r="AC213" i="28"/>
  <c r="AC212" i="28"/>
  <c r="AC211" i="28"/>
  <c r="AC210" i="28"/>
  <c r="AC209" i="28"/>
  <c r="AC208" i="28"/>
  <c r="AC207" i="28"/>
  <c r="AC206" i="28"/>
  <c r="AC205" i="28"/>
  <c r="AC204" i="28"/>
  <c r="AC203" i="28"/>
  <c r="AC202" i="28"/>
  <c r="AC201" i="28"/>
  <c r="AC200" i="28"/>
  <c r="AC199" i="28"/>
  <c r="AC198" i="28"/>
  <c r="AC197" i="28"/>
  <c r="AC196" i="28"/>
  <c r="AC195" i="28"/>
  <c r="AC194" i="28"/>
  <c r="AC191" i="28"/>
  <c r="AC190" i="28"/>
  <c r="AC189" i="28"/>
  <c r="AC188" i="28"/>
  <c r="AC187" i="28"/>
  <c r="AC186" i="28"/>
  <c r="AC185" i="28"/>
  <c r="AC184" i="28"/>
  <c r="AC183" i="28"/>
  <c r="AC182" i="28"/>
  <c r="AC181" i="28"/>
  <c r="AC180" i="28"/>
  <c r="AC179" i="28"/>
  <c r="AC178" i="28"/>
  <c r="AC177" i="28"/>
  <c r="AC176" i="28"/>
  <c r="AC175" i="28"/>
  <c r="AC174" i="28"/>
  <c r="AC173" i="28"/>
  <c r="AC172" i="28"/>
  <c r="AC171" i="28"/>
  <c r="AC170" i="28"/>
  <c r="AC169" i="28"/>
  <c r="AC168" i="28"/>
  <c r="AC167" i="28"/>
  <c r="AC166" i="28"/>
  <c r="AC165" i="28"/>
  <c r="AC164" i="28"/>
  <c r="AC163" i="28"/>
  <c r="AC162" i="28"/>
  <c r="AC161" i="28"/>
  <c r="AC160" i="28"/>
  <c r="AC159" i="28"/>
  <c r="AC157" i="28"/>
  <c r="AC156" i="28"/>
  <c r="AC155" i="28"/>
  <c r="AC154" i="28"/>
  <c r="AC153" i="28"/>
  <c r="AC152" i="28"/>
  <c r="AC151" i="28"/>
  <c r="AC150" i="28"/>
  <c r="AC149" i="28"/>
  <c r="AC148" i="28"/>
  <c r="AC147" i="28"/>
  <c r="AC146" i="28"/>
  <c r="AC145" i="28"/>
  <c r="AC144" i="28"/>
  <c r="AC143" i="28"/>
  <c r="AC142" i="28"/>
  <c r="AC141" i="28"/>
  <c r="AC140" i="28"/>
  <c r="AC139" i="28"/>
  <c r="AC135" i="28"/>
  <c r="AC134" i="28"/>
  <c r="AC133" i="28"/>
  <c r="AC132" i="28"/>
  <c r="AC131" i="28"/>
  <c r="AC130" i="28"/>
  <c r="AC129" i="28"/>
  <c r="AC128" i="28"/>
  <c r="AC127" i="28"/>
  <c r="AC126" i="28"/>
  <c r="AC125" i="28"/>
  <c r="AC124" i="28"/>
  <c r="AC123" i="28"/>
  <c r="AC122" i="28"/>
  <c r="AC121" i="28"/>
  <c r="AC120" i="28"/>
  <c r="AC119" i="28"/>
  <c r="AC118" i="28"/>
  <c r="AC117" i="28"/>
  <c r="AC115" i="28"/>
  <c r="AC114" i="28"/>
  <c r="AC113" i="28"/>
  <c r="AC112" i="28"/>
  <c r="AC111" i="28"/>
  <c r="AC110" i="28"/>
  <c r="AC109" i="28"/>
  <c r="AC108" i="28"/>
  <c r="AC107" i="28"/>
  <c r="AC106" i="28"/>
  <c r="AC105" i="28"/>
  <c r="AC104" i="28"/>
  <c r="AC103" i="28"/>
  <c r="AC102" i="28"/>
  <c r="AC101" i="28"/>
  <c r="AC100" i="28"/>
  <c r="AC99" i="28"/>
  <c r="AC98" i="28"/>
  <c r="AC97" i="28"/>
  <c r="AC96" i="28"/>
  <c r="AC95" i="28"/>
  <c r="AC94" i="28"/>
  <c r="AC93" i="28"/>
  <c r="AC92" i="28"/>
  <c r="AC91" i="28"/>
  <c r="AC90" i="28"/>
  <c r="AC89" i="28"/>
  <c r="AC88" i="28"/>
  <c r="AC87" i="28"/>
  <c r="AC86" i="28"/>
  <c r="AC85" i="28"/>
  <c r="AC84" i="28"/>
  <c r="AC83" i="28"/>
  <c r="AC82" i="28"/>
  <c r="AC81" i="28"/>
  <c r="AC80" i="28"/>
  <c r="AC79" i="28"/>
  <c r="AC78" i="28"/>
  <c r="AC77" i="28"/>
  <c r="AC76" i="28"/>
  <c r="AC75" i="28"/>
  <c r="AC74" i="28"/>
  <c r="AC73" i="28"/>
  <c r="AC72" i="28"/>
  <c r="AC71" i="28"/>
  <c r="AD14" i="28"/>
  <c r="AC68" i="28"/>
  <c r="AC14" i="28" s="1"/>
  <c r="AC67" i="28"/>
  <c r="AC66" i="28"/>
  <c r="AC65" i="28"/>
  <c r="AC64" i="28"/>
  <c r="AC63" i="28"/>
  <c r="AC62" i="28"/>
  <c r="AC61" i="28"/>
  <c r="AC60" i="28"/>
  <c r="AC59" i="28"/>
  <c r="AC58" i="28"/>
  <c r="AC57" i="28"/>
  <c r="AC56" i="28"/>
  <c r="AC55" i="28"/>
  <c r="AC54" i="28"/>
  <c r="AC53" i="28"/>
  <c r="AC52" i="28"/>
  <c r="AC51" i="28"/>
  <c r="AC50" i="28"/>
  <c r="AC49" i="28"/>
  <c r="AC48" i="28"/>
  <c r="AC47" i="28"/>
  <c r="AC46" i="28"/>
  <c r="AC45" i="28"/>
  <c r="AC44" i="28"/>
  <c r="AC43" i="28"/>
  <c r="AC42" i="28"/>
  <c r="AC41" i="28"/>
  <c r="AC40" i="28"/>
  <c r="AC39" i="28"/>
  <c r="AC38" i="28"/>
  <c r="AC37" i="28"/>
  <c r="AC36" i="28"/>
  <c r="AC34" i="28"/>
  <c r="AC33" i="28"/>
  <c r="AC32" i="28"/>
  <c r="AC31" i="28"/>
  <c r="AC30" i="28"/>
  <c r="AC29" i="28"/>
  <c r="AC28" i="28"/>
  <c r="AC27" i="28"/>
  <c r="AC26" i="28"/>
  <c r="AC25" i="28"/>
  <c r="AC24" i="28"/>
  <c r="AC23" i="28"/>
  <c r="AC22" i="28"/>
  <c r="G17" i="28"/>
  <c r="F17" i="28"/>
  <c r="E17" i="28"/>
  <c r="D17" i="28"/>
  <c r="C17" i="28"/>
  <c r="B17" i="28"/>
  <c r="G16" i="28"/>
  <c r="F16" i="28"/>
  <c r="E16" i="28"/>
  <c r="D16" i="28"/>
  <c r="C16" i="28"/>
  <c r="B16" i="28"/>
  <c r="G14" i="28"/>
  <c r="F14" i="28"/>
  <c r="E14" i="28"/>
  <c r="D14" i="28"/>
  <c r="C14" i="28"/>
  <c r="B14" i="28"/>
  <c r="G9" i="28"/>
  <c r="F9" i="28"/>
  <c r="E9" i="28"/>
  <c r="D9" i="28"/>
  <c r="C9" i="28"/>
  <c r="B9" i="28"/>
  <c r="AD8" i="28"/>
  <c r="G8" i="28"/>
  <c r="F8" i="28"/>
  <c r="E8" i="28"/>
  <c r="D8" i="28"/>
  <c r="C8" i="28"/>
  <c r="B8" i="28"/>
  <c r="AC268" i="28" l="1"/>
  <c r="AC137" i="28"/>
  <c r="AD11" i="28"/>
  <c r="AC19" i="28"/>
  <c r="AC11" i="28"/>
  <c r="AC16" i="28"/>
  <c r="G12" i="28"/>
  <c r="G13" i="28" s="1"/>
  <c r="AC9" i="28"/>
  <c r="C10" i="28"/>
  <c r="AC17" i="28"/>
  <c r="E12" i="28"/>
  <c r="E13" i="28" s="1"/>
  <c r="AC8" i="28"/>
  <c r="D12" i="28"/>
  <c r="D13" i="28" s="1"/>
  <c r="B12" i="28"/>
  <c r="B13" i="28" s="1"/>
  <c r="F12" i="28"/>
  <c r="F13" i="28" s="1"/>
  <c r="AD17" i="28"/>
  <c r="C12" i="28"/>
  <c r="C13" i="28" s="1"/>
  <c r="G10" i="28"/>
  <c r="D10" i="28"/>
  <c r="E10" i="28"/>
  <c r="AD16" i="28"/>
  <c r="B10" i="28"/>
  <c r="F10" i="28"/>
  <c r="G17" i="21"/>
  <c r="G17" i="23"/>
  <c r="G16" i="23"/>
  <c r="AC12" i="28" l="1"/>
  <c r="AC13" i="28" s="1"/>
  <c r="AC10" i="28"/>
  <c r="AD12" i="28"/>
  <c r="AD13" i="28" s="1"/>
  <c r="AD10" i="28"/>
  <c r="AD17" i="21"/>
  <c r="AC222" i="26"/>
  <c r="AC191" i="26"/>
  <c r="AC190" i="26"/>
  <c r="AC174" i="26"/>
  <c r="AC254" i="25"/>
  <c r="AC187" i="25"/>
  <c r="AC22" i="25"/>
  <c r="AC136" i="22"/>
  <c r="AD8" i="22"/>
  <c r="AC181" i="21"/>
  <c r="AC84" i="21"/>
  <c r="AC70" i="21"/>
  <c r="AC22" i="21"/>
  <c r="AC238" i="23"/>
  <c r="AC192" i="23"/>
  <c r="AC190" i="23"/>
  <c r="AC185" i="23"/>
  <c r="AC136" i="23"/>
  <c r="AC126" i="23"/>
  <c r="AC100" i="23"/>
  <c r="AC99" i="23"/>
  <c r="AC84" i="23"/>
  <c r="AC71" i="23"/>
  <c r="AC39" i="23"/>
  <c r="AD8" i="23"/>
  <c r="AC145" i="23"/>
  <c r="AD9" i="23" l="1"/>
  <c r="G16" i="26"/>
  <c r="G17" i="26"/>
  <c r="G8" i="26"/>
  <c r="G9" i="26"/>
  <c r="G11" i="26"/>
  <c r="G14" i="26"/>
  <c r="G19" i="26" s="1"/>
  <c r="G16" i="24"/>
  <c r="G17" i="24"/>
  <c r="C8" i="24"/>
  <c r="D8" i="24"/>
  <c r="E8" i="24"/>
  <c r="F8" i="24"/>
  <c r="G8" i="24"/>
  <c r="C9" i="24"/>
  <c r="D9" i="24"/>
  <c r="E9" i="24"/>
  <c r="F9" i="24"/>
  <c r="G9" i="24"/>
  <c r="C11" i="24"/>
  <c r="D11" i="24"/>
  <c r="E11" i="24"/>
  <c r="F11" i="24"/>
  <c r="C14" i="24"/>
  <c r="C19" i="24" s="1"/>
  <c r="D14" i="24"/>
  <c r="D19" i="24" s="1"/>
  <c r="E14" i="24"/>
  <c r="E19" i="24" s="1"/>
  <c r="F14" i="24"/>
  <c r="F19" i="24" s="1"/>
  <c r="G14" i="24"/>
  <c r="G19" i="24" s="1"/>
  <c r="C16" i="25"/>
  <c r="D16" i="25"/>
  <c r="E16" i="25"/>
  <c r="F16" i="25"/>
  <c r="G16" i="25"/>
  <c r="C17" i="25"/>
  <c r="D17" i="25"/>
  <c r="E17" i="25"/>
  <c r="F17" i="25"/>
  <c r="G17" i="25"/>
  <c r="C8" i="25"/>
  <c r="D8" i="25"/>
  <c r="E8" i="25"/>
  <c r="F8" i="25"/>
  <c r="G8" i="25"/>
  <c r="C9" i="25"/>
  <c r="D9" i="25"/>
  <c r="E9" i="25"/>
  <c r="F9" i="25"/>
  <c r="G9" i="25"/>
  <c r="C11" i="25"/>
  <c r="D11" i="25"/>
  <c r="E11" i="25"/>
  <c r="F11" i="25"/>
  <c r="C14" i="25"/>
  <c r="D14" i="25"/>
  <c r="E14" i="25"/>
  <c r="F14" i="25"/>
  <c r="G14" i="25"/>
  <c r="C8" i="23"/>
  <c r="D8" i="23"/>
  <c r="E8" i="23"/>
  <c r="F8" i="23"/>
  <c r="G8" i="23"/>
  <c r="C9" i="23"/>
  <c r="D9" i="23"/>
  <c r="E9" i="23"/>
  <c r="F9" i="23"/>
  <c r="F12" i="23" s="1"/>
  <c r="G9" i="23"/>
  <c r="G12" i="23" s="1"/>
  <c r="C14" i="23"/>
  <c r="D14" i="23"/>
  <c r="E14" i="23"/>
  <c r="F14" i="23"/>
  <c r="G14" i="23"/>
  <c r="G16" i="22"/>
  <c r="G17" i="22"/>
  <c r="G14" i="22"/>
  <c r="G9" i="22"/>
  <c r="G8" i="22"/>
  <c r="G16" i="21"/>
  <c r="G14" i="21"/>
  <c r="G9" i="21"/>
  <c r="G8" i="21"/>
  <c r="G12" i="22" l="1"/>
  <c r="G13" i="22" s="1"/>
  <c r="G12" i="21"/>
  <c r="G13" i="21" s="1"/>
  <c r="AD19" i="23"/>
  <c r="AD11" i="24"/>
  <c r="AD19" i="24"/>
  <c r="AD11" i="25"/>
  <c r="AD19" i="25"/>
  <c r="C12" i="24"/>
  <c r="C13" i="24" s="1"/>
  <c r="C12" i="25"/>
  <c r="C13" i="25" s="1"/>
  <c r="F10" i="24"/>
  <c r="C10" i="24"/>
  <c r="F10" i="25"/>
  <c r="D10" i="23"/>
  <c r="G10" i="24"/>
  <c r="E10" i="23"/>
  <c r="G10" i="22"/>
  <c r="G10" i="21"/>
  <c r="E12" i="23"/>
  <c r="E13" i="23" s="1"/>
  <c r="D12" i="23"/>
  <c r="D13" i="23" s="1"/>
  <c r="C10" i="23"/>
  <c r="G13" i="23"/>
  <c r="F13" i="23"/>
  <c r="F12" i="25"/>
  <c r="F13" i="25" s="1"/>
  <c r="D12" i="25"/>
  <c r="D13" i="25" s="1"/>
  <c r="G10" i="25"/>
  <c r="E12" i="25"/>
  <c r="E13" i="25" s="1"/>
  <c r="D12" i="24"/>
  <c r="D13" i="24" s="1"/>
  <c r="E12" i="24"/>
  <c r="E13" i="24" s="1"/>
  <c r="F12" i="24"/>
  <c r="F13" i="24" s="1"/>
  <c r="G10" i="26"/>
  <c r="G12" i="26"/>
  <c r="G13" i="26" s="1"/>
  <c r="G12" i="24"/>
  <c r="G13" i="24" s="1"/>
  <c r="E10" i="24"/>
  <c r="D10" i="24"/>
  <c r="G12" i="25"/>
  <c r="G13" i="25" s="1"/>
  <c r="C10" i="25"/>
  <c r="E10" i="25"/>
  <c r="D10" i="25"/>
  <c r="G10" i="23"/>
  <c r="C12" i="23"/>
  <c r="C13" i="23" s="1"/>
  <c r="F10" i="23"/>
  <c r="AC62" i="25" l="1"/>
  <c r="AC61" i="26" l="1"/>
  <c r="AC46" i="26"/>
  <c r="AC261" i="26" l="1"/>
  <c r="AC260" i="26"/>
  <c r="AC259" i="26"/>
  <c r="AC258" i="26"/>
  <c r="AC257" i="26"/>
  <c r="AC256" i="26"/>
  <c r="AC255" i="26"/>
  <c r="AC254" i="26"/>
  <c r="AC253" i="26"/>
  <c r="AC252" i="26"/>
  <c r="AC251" i="26"/>
  <c r="AC250" i="26"/>
  <c r="AC249" i="26"/>
  <c r="AC248" i="26"/>
  <c r="AC247" i="26"/>
  <c r="AC246" i="26"/>
  <c r="AC245" i="26"/>
  <c r="AC244" i="26"/>
  <c r="AC243" i="26"/>
  <c r="AC242" i="26"/>
  <c r="AC241" i="26"/>
  <c r="AC240" i="26"/>
  <c r="AC239" i="26"/>
  <c r="AC238" i="26"/>
  <c r="AC237" i="26"/>
  <c r="AC236" i="26"/>
  <c r="AC235" i="26"/>
  <c r="AC234" i="26"/>
  <c r="AC233" i="26"/>
  <c r="AC232" i="26"/>
  <c r="AC231" i="26"/>
  <c r="AC230" i="26"/>
  <c r="AC229" i="26"/>
  <c r="AC228" i="26"/>
  <c r="AC227" i="26"/>
  <c r="AC226" i="26"/>
  <c r="AC225" i="26"/>
  <c r="AC224" i="26"/>
  <c r="AC223" i="26"/>
  <c r="AC221" i="26"/>
  <c r="AC220" i="26"/>
  <c r="AC219" i="26"/>
  <c r="AC218" i="26"/>
  <c r="AC217" i="26"/>
  <c r="AC216" i="26"/>
  <c r="AC215" i="26"/>
  <c r="AC214" i="26"/>
  <c r="AC213" i="26"/>
  <c r="AC212" i="26"/>
  <c r="AC211" i="26"/>
  <c r="AC210" i="26"/>
  <c r="AC209" i="26"/>
  <c r="AC208" i="26"/>
  <c r="AC207" i="26"/>
  <c r="AC206" i="26"/>
  <c r="AC205" i="26"/>
  <c r="AC204" i="26"/>
  <c r="AC203" i="26"/>
  <c r="AC202" i="26"/>
  <c r="AC201" i="26"/>
  <c r="AC200" i="26"/>
  <c r="AC199" i="26"/>
  <c r="AC198" i="26"/>
  <c r="AC197" i="26"/>
  <c r="AC196" i="26"/>
  <c r="AC195" i="26"/>
  <c r="AC194" i="26"/>
  <c r="AC193" i="26"/>
  <c r="AC192" i="26"/>
  <c r="AC187" i="26"/>
  <c r="AC186" i="26"/>
  <c r="AC185" i="26"/>
  <c r="AC184" i="26"/>
  <c r="AC183" i="26"/>
  <c r="AC182" i="26"/>
  <c r="AC181" i="26"/>
  <c r="AC180" i="26"/>
  <c r="AC179" i="26"/>
  <c r="AC178" i="26"/>
  <c r="AC177" i="26"/>
  <c r="AC176" i="26"/>
  <c r="AC175" i="26"/>
  <c r="AC173" i="26"/>
  <c r="AC172" i="26"/>
  <c r="AC171" i="26"/>
  <c r="AC170" i="26"/>
  <c r="AC169" i="26"/>
  <c r="AC168" i="26"/>
  <c r="AC167" i="26"/>
  <c r="AC166" i="26"/>
  <c r="AC165" i="26"/>
  <c r="AC164" i="26"/>
  <c r="AC163" i="26"/>
  <c r="AC162" i="26"/>
  <c r="AC161" i="26"/>
  <c r="AC160" i="26"/>
  <c r="AC159" i="26"/>
  <c r="AC158" i="26"/>
  <c r="AC157" i="26"/>
  <c r="AC156" i="26"/>
  <c r="AC155" i="26"/>
  <c r="AC154" i="26"/>
  <c r="AC153" i="26"/>
  <c r="AC152" i="26"/>
  <c r="AC151" i="26"/>
  <c r="AC150" i="26"/>
  <c r="AC149" i="26"/>
  <c r="AC148" i="26"/>
  <c r="AC147" i="26"/>
  <c r="AC146" i="26"/>
  <c r="AC145" i="26"/>
  <c r="AC144" i="26"/>
  <c r="AC143" i="26"/>
  <c r="AC142" i="26"/>
  <c r="AC141" i="26"/>
  <c r="AC140" i="26"/>
  <c r="AC139" i="26"/>
  <c r="AC138" i="26"/>
  <c r="AC137" i="26"/>
  <c r="AC136" i="26"/>
  <c r="AC133" i="26"/>
  <c r="AC132" i="26"/>
  <c r="AC131" i="26"/>
  <c r="AC130" i="26"/>
  <c r="AC129" i="26"/>
  <c r="AC128" i="26"/>
  <c r="AC127" i="26"/>
  <c r="AC126" i="26"/>
  <c r="AC125" i="26"/>
  <c r="AC124" i="26"/>
  <c r="AC123" i="26"/>
  <c r="AC122" i="26"/>
  <c r="AC121" i="26"/>
  <c r="AC120" i="26"/>
  <c r="AC119" i="26"/>
  <c r="AC118" i="26"/>
  <c r="AC117" i="26"/>
  <c r="AC116" i="26"/>
  <c r="AC115" i="26"/>
  <c r="AC114" i="26"/>
  <c r="AC113" i="26"/>
  <c r="AC112" i="26"/>
  <c r="AC111" i="26"/>
  <c r="AC110" i="26"/>
  <c r="AC109" i="26"/>
  <c r="AC108" i="26"/>
  <c r="AC107" i="26"/>
  <c r="AC106" i="26"/>
  <c r="AC105" i="26"/>
  <c r="AC104" i="26"/>
  <c r="AC103" i="26"/>
  <c r="AC102" i="26"/>
  <c r="AC101" i="26"/>
  <c r="AC100" i="26"/>
  <c r="AC99" i="26"/>
  <c r="AC98" i="26"/>
  <c r="AC97" i="26"/>
  <c r="AC96" i="26"/>
  <c r="AC95" i="26"/>
  <c r="AC94" i="26"/>
  <c r="AC93" i="26"/>
  <c r="AC92" i="26"/>
  <c r="AC91" i="26"/>
  <c r="AC90" i="26"/>
  <c r="AC89" i="26"/>
  <c r="AC88" i="26"/>
  <c r="AC87" i="26"/>
  <c r="AC86" i="26"/>
  <c r="AC85" i="26"/>
  <c r="AC84" i="26"/>
  <c r="AC83" i="26"/>
  <c r="AC82" i="26"/>
  <c r="AC81" i="26"/>
  <c r="AC80" i="26"/>
  <c r="AC79" i="26"/>
  <c r="AC78" i="26"/>
  <c r="AC77" i="26"/>
  <c r="AC76" i="26"/>
  <c r="AC75" i="26"/>
  <c r="AC74" i="26"/>
  <c r="AC73" i="26"/>
  <c r="AC72" i="26"/>
  <c r="AC71" i="26"/>
  <c r="AC70" i="26"/>
  <c r="AC67" i="26"/>
  <c r="AC66" i="26"/>
  <c r="AC65" i="26"/>
  <c r="AC64" i="26"/>
  <c r="AC63" i="26"/>
  <c r="AC62" i="26"/>
  <c r="AC60" i="26"/>
  <c r="AC59" i="26"/>
  <c r="AC58" i="26"/>
  <c r="AC57" i="26"/>
  <c r="AC56" i="26"/>
  <c r="AC55" i="26"/>
  <c r="AC54" i="26"/>
  <c r="AC53" i="26"/>
  <c r="AC52" i="26"/>
  <c r="AC51" i="26"/>
  <c r="AC50" i="26"/>
  <c r="AC49" i="26"/>
  <c r="AC48" i="26"/>
  <c r="AC47" i="26"/>
  <c r="AC45" i="26"/>
  <c r="AC44" i="26"/>
  <c r="AC43" i="26"/>
  <c r="AC42" i="26"/>
  <c r="AC41" i="26"/>
  <c r="AC40" i="26"/>
  <c r="AC8" i="26" s="1"/>
  <c r="AC39" i="26"/>
  <c r="AC38" i="26"/>
  <c r="AC37" i="26"/>
  <c r="AC36" i="26"/>
  <c r="AC35" i="26"/>
  <c r="AC34" i="26"/>
  <c r="AC33" i="26"/>
  <c r="AC32" i="26"/>
  <c r="AC31" i="26"/>
  <c r="AC30" i="26"/>
  <c r="AC29" i="26"/>
  <c r="AC28" i="26"/>
  <c r="AC27" i="26"/>
  <c r="AC26" i="26"/>
  <c r="AC25" i="26"/>
  <c r="AC24" i="26"/>
  <c r="AC23" i="26"/>
  <c r="AC22" i="26"/>
  <c r="F17" i="26"/>
  <c r="E17" i="26"/>
  <c r="D17" i="26"/>
  <c r="C17" i="26"/>
  <c r="B17" i="26"/>
  <c r="F16" i="26"/>
  <c r="E16" i="26"/>
  <c r="D16" i="26"/>
  <c r="C16" i="26"/>
  <c r="B16" i="26"/>
  <c r="AD14" i="26"/>
  <c r="F14" i="26"/>
  <c r="E14" i="26"/>
  <c r="E19" i="26" s="1"/>
  <c r="D14" i="26"/>
  <c r="D19" i="26" s="1"/>
  <c r="C14" i="26"/>
  <c r="C19" i="26" s="1"/>
  <c r="B14" i="26"/>
  <c r="F11" i="26"/>
  <c r="AD11" i="26" s="1"/>
  <c r="E11" i="26"/>
  <c r="D11" i="26"/>
  <c r="C11" i="26"/>
  <c r="B11" i="26"/>
  <c r="AD9" i="26"/>
  <c r="F9" i="26"/>
  <c r="E9" i="26"/>
  <c r="D9" i="26"/>
  <c r="C9" i="26"/>
  <c r="B9" i="26"/>
  <c r="AD8" i="26"/>
  <c r="F8" i="26"/>
  <c r="E8" i="26"/>
  <c r="D8" i="26"/>
  <c r="C8" i="26"/>
  <c r="B8" i="26"/>
  <c r="F19" i="26" l="1"/>
  <c r="AD19" i="26" s="1"/>
  <c r="AC11" i="26"/>
  <c r="AG12" i="26" s="1"/>
  <c r="AC19" i="26"/>
  <c r="AC14" i="26"/>
  <c r="E12" i="26"/>
  <c r="E13" i="26" s="1"/>
  <c r="AD12" i="26"/>
  <c r="AD13" i="26" s="1"/>
  <c r="AC17" i="26"/>
  <c r="AD17" i="26"/>
  <c r="AD16" i="26"/>
  <c r="C12" i="26"/>
  <c r="C13" i="26" s="1"/>
  <c r="C10" i="26"/>
  <c r="D12" i="26"/>
  <c r="D13" i="26" s="1"/>
  <c r="E10" i="26"/>
  <c r="AC16" i="26"/>
  <c r="B10" i="26"/>
  <c r="F10" i="26"/>
  <c r="AC9" i="26"/>
  <c r="D10" i="26"/>
  <c r="AD10" i="26"/>
  <c r="B12" i="26"/>
  <c r="B13" i="26" s="1"/>
  <c r="F12" i="26"/>
  <c r="F13" i="26" s="1"/>
  <c r="AG13" i="26" l="1"/>
  <c r="AC12" i="26"/>
  <c r="AC13" i="26" s="1"/>
  <c r="AC10" i="26"/>
  <c r="AD17" i="22"/>
  <c r="AD17" i="23"/>
  <c r="AD17" i="24"/>
  <c r="AD17" i="25"/>
  <c r="AC221" i="21"/>
  <c r="AC220" i="21"/>
  <c r="AC219" i="21"/>
  <c r="AC218" i="21"/>
  <c r="AC217" i="21"/>
  <c r="AC216" i="21"/>
  <c r="AC215" i="21"/>
  <c r="AC214" i="21"/>
  <c r="AC213" i="21"/>
  <c r="AC212" i="21"/>
  <c r="AC211" i="21"/>
  <c r="AC210" i="21"/>
  <c r="AC209" i="21"/>
  <c r="AC208" i="21"/>
  <c r="AC207" i="21"/>
  <c r="AC206" i="21"/>
  <c r="AC205" i="21"/>
  <c r="AC204" i="21"/>
  <c r="AC203" i="21"/>
  <c r="AC202" i="21"/>
  <c r="AC201" i="21"/>
  <c r="AC200" i="21"/>
  <c r="AC199" i="21"/>
  <c r="AC198" i="21"/>
  <c r="AC197" i="21"/>
  <c r="AC196" i="21"/>
  <c r="AC195" i="21"/>
  <c r="AC194" i="21"/>
  <c r="AC193" i="21"/>
  <c r="AC192" i="21"/>
  <c r="AC191" i="21"/>
  <c r="AC190" i="21"/>
  <c r="AC261" i="22"/>
  <c r="AC260" i="22"/>
  <c r="AC259" i="22"/>
  <c r="AC258" i="22"/>
  <c r="AC257" i="22"/>
  <c r="AC256" i="22"/>
  <c r="AC255" i="22"/>
  <c r="AC253" i="22"/>
  <c r="AC252" i="22"/>
  <c r="AC251" i="22"/>
  <c r="AC250" i="22"/>
  <c r="AC249" i="22"/>
  <c r="AC248" i="22"/>
  <c r="AC247" i="22"/>
  <c r="AC246" i="22"/>
  <c r="AC245" i="22"/>
  <c r="AC244" i="22"/>
  <c r="AC243" i="22"/>
  <c r="AC242" i="22"/>
  <c r="AC241" i="22"/>
  <c r="AC240" i="22"/>
  <c r="AC239" i="22"/>
  <c r="AC237" i="22"/>
  <c r="AC236" i="22"/>
  <c r="AC235" i="22"/>
  <c r="AC234" i="22"/>
  <c r="AC233" i="22"/>
  <c r="AC232" i="22"/>
  <c r="AC231" i="22"/>
  <c r="AC230" i="22"/>
  <c r="AC229" i="22"/>
  <c r="AC228" i="22"/>
  <c r="AC227" i="22"/>
  <c r="AC226" i="22"/>
  <c r="AC225" i="22"/>
  <c r="AC224" i="22"/>
  <c r="AC221" i="22"/>
  <c r="AC220" i="22"/>
  <c r="AC219" i="22"/>
  <c r="AC218" i="22"/>
  <c r="AC217" i="22"/>
  <c r="AC216" i="22"/>
  <c r="AC215" i="22"/>
  <c r="AC214" i="22"/>
  <c r="AC213" i="22"/>
  <c r="AC212" i="22"/>
  <c r="AC211" i="22"/>
  <c r="AC210" i="22"/>
  <c r="AC209" i="22"/>
  <c r="AC208" i="22"/>
  <c r="AC207" i="22"/>
  <c r="AC205" i="22"/>
  <c r="AC204" i="22"/>
  <c r="AC203" i="22"/>
  <c r="AC202" i="22"/>
  <c r="AC201" i="22"/>
  <c r="AC200" i="22"/>
  <c r="AC199" i="22"/>
  <c r="AC198" i="22"/>
  <c r="AC197" i="22"/>
  <c r="AC196" i="22"/>
  <c r="AC195" i="22"/>
  <c r="AC194" i="22"/>
  <c r="AC193" i="22"/>
  <c r="AC192" i="22"/>
  <c r="AC261" i="23"/>
  <c r="AC260" i="23"/>
  <c r="AC259" i="23"/>
  <c r="AC258" i="23"/>
  <c r="AC257" i="23"/>
  <c r="AC256" i="23"/>
  <c r="AC255" i="23"/>
  <c r="AC254" i="23"/>
  <c r="AC253" i="23"/>
  <c r="AC252" i="23"/>
  <c r="AC251" i="23"/>
  <c r="AC250" i="23"/>
  <c r="AC249" i="23"/>
  <c r="AC248" i="23"/>
  <c r="AC247" i="23"/>
  <c r="AC246" i="23"/>
  <c r="AC245" i="23"/>
  <c r="AC244" i="23"/>
  <c r="AC243" i="23"/>
  <c r="AC242" i="23"/>
  <c r="AC241" i="23"/>
  <c r="AC240" i="23"/>
  <c r="AC239" i="23"/>
  <c r="AC237" i="23"/>
  <c r="AC236" i="23"/>
  <c r="AC235" i="23"/>
  <c r="AC234" i="23"/>
  <c r="AC233" i="23"/>
  <c r="AC232" i="23"/>
  <c r="AC231" i="23"/>
  <c r="AC230" i="23"/>
  <c r="AC229" i="23"/>
  <c r="AC228" i="23"/>
  <c r="AC227" i="23"/>
  <c r="AC226" i="23"/>
  <c r="AC225" i="23"/>
  <c r="AC224" i="23"/>
  <c r="AC223" i="23"/>
  <c r="AC221" i="23"/>
  <c r="AC220" i="23"/>
  <c r="AC219" i="23"/>
  <c r="AC218" i="23"/>
  <c r="AC217" i="23"/>
  <c r="AC216" i="23"/>
  <c r="AC215" i="23"/>
  <c r="AC214" i="23"/>
  <c r="AC213" i="23"/>
  <c r="AC212" i="23"/>
  <c r="AC211" i="23"/>
  <c r="AC210" i="23"/>
  <c r="AC209" i="23"/>
  <c r="AC208" i="23"/>
  <c r="AC207" i="23"/>
  <c r="AC206" i="23"/>
  <c r="AC205" i="23"/>
  <c r="AC204" i="23"/>
  <c r="AC203" i="23"/>
  <c r="AC202" i="23"/>
  <c r="AC201" i="23"/>
  <c r="AC200" i="23"/>
  <c r="AC199" i="23"/>
  <c r="AC198" i="23"/>
  <c r="AC197" i="23"/>
  <c r="AC196" i="23"/>
  <c r="AC195" i="23"/>
  <c r="AC194" i="23"/>
  <c r="AC193" i="23"/>
  <c r="AC191" i="23"/>
  <c r="AC261" i="24"/>
  <c r="AC260" i="24"/>
  <c r="AC259" i="24"/>
  <c r="AC258" i="24"/>
  <c r="AC257" i="24"/>
  <c r="AC256" i="24"/>
  <c r="AC255" i="24"/>
  <c r="AC254" i="24"/>
  <c r="AC253" i="24"/>
  <c r="AC252" i="24"/>
  <c r="AC251" i="24"/>
  <c r="AC250" i="24"/>
  <c r="AC249" i="24"/>
  <c r="AC248" i="24"/>
  <c r="AC247" i="24"/>
  <c r="AC246" i="24"/>
  <c r="AC245" i="24"/>
  <c r="AC244" i="24"/>
  <c r="AC243" i="24"/>
  <c r="AC242" i="24"/>
  <c r="AC241" i="24"/>
  <c r="AC240" i="24"/>
  <c r="AC239" i="24"/>
  <c r="AC238" i="24"/>
  <c r="AC237" i="24"/>
  <c r="AC236" i="24"/>
  <c r="AC235" i="24"/>
  <c r="AC234" i="24"/>
  <c r="AC233" i="24"/>
  <c r="AC232" i="24"/>
  <c r="AC231" i="24"/>
  <c r="AC230" i="24"/>
  <c r="AC229" i="24"/>
  <c r="AC228" i="24"/>
  <c r="AC227" i="24"/>
  <c r="AC226" i="24"/>
  <c r="AC225" i="24"/>
  <c r="AC224" i="24"/>
  <c r="AC223" i="24"/>
  <c r="AC222" i="24"/>
  <c r="AC221" i="24"/>
  <c r="AC220" i="24"/>
  <c r="AC219" i="24"/>
  <c r="AC218" i="24"/>
  <c r="AC217" i="24"/>
  <c r="AC216" i="24"/>
  <c r="AC215" i="24"/>
  <c r="AC214" i="24"/>
  <c r="AC213" i="24"/>
  <c r="AC212" i="24"/>
  <c r="AC211" i="24"/>
  <c r="AC210" i="24"/>
  <c r="AC209" i="24"/>
  <c r="AC208" i="24"/>
  <c r="AC207" i="24"/>
  <c r="AC206" i="24"/>
  <c r="AC205" i="24"/>
  <c r="AC204" i="24"/>
  <c r="AC203" i="24"/>
  <c r="AC202" i="24"/>
  <c r="AC201" i="24"/>
  <c r="AC200" i="24"/>
  <c r="AC199" i="24"/>
  <c r="AC198" i="24"/>
  <c r="AC197" i="24"/>
  <c r="AC196" i="24"/>
  <c r="AC195" i="24"/>
  <c r="AC194" i="24"/>
  <c r="AC193" i="24"/>
  <c r="AC192" i="24"/>
  <c r="AC191" i="24"/>
  <c r="AC190" i="24"/>
  <c r="AC261" i="25"/>
  <c r="AC260" i="25"/>
  <c r="AC259" i="25"/>
  <c r="AC258" i="25"/>
  <c r="AC257" i="25"/>
  <c r="AC256" i="25"/>
  <c r="AC255" i="25"/>
  <c r="AC253" i="25"/>
  <c r="AC252" i="25"/>
  <c r="AC251" i="25"/>
  <c r="AC250" i="25"/>
  <c r="AC249" i="25"/>
  <c r="AC248" i="25"/>
  <c r="AC247" i="25"/>
  <c r="AC246" i="25"/>
  <c r="AC245" i="25"/>
  <c r="AC244" i="25"/>
  <c r="AC243" i="25"/>
  <c r="AC242" i="25"/>
  <c r="AC241" i="25"/>
  <c r="AC240" i="25"/>
  <c r="AC239" i="25"/>
  <c r="AC238" i="25"/>
  <c r="AC237" i="25"/>
  <c r="AC236" i="25"/>
  <c r="AC235" i="25"/>
  <c r="AC234" i="25"/>
  <c r="AC233" i="25"/>
  <c r="AC232" i="25"/>
  <c r="AC231" i="25"/>
  <c r="AC230" i="25"/>
  <c r="AC229" i="25"/>
  <c r="AC228" i="25"/>
  <c r="AC227" i="25"/>
  <c r="AC226" i="25"/>
  <c r="AC225" i="25"/>
  <c r="AC224" i="25"/>
  <c r="AC223" i="25"/>
  <c r="AC222" i="25"/>
  <c r="AC221" i="25"/>
  <c r="AC220" i="25"/>
  <c r="AC219" i="25"/>
  <c r="AC218" i="25"/>
  <c r="AC217" i="25"/>
  <c r="AC216" i="25"/>
  <c r="AC215" i="25"/>
  <c r="AC214" i="25"/>
  <c r="AC213" i="25"/>
  <c r="AC212" i="25"/>
  <c r="AC211" i="25"/>
  <c r="AC210" i="25"/>
  <c r="AC209" i="25"/>
  <c r="AC208" i="25"/>
  <c r="AC207" i="25"/>
  <c r="AC206" i="25"/>
  <c r="AC205" i="25"/>
  <c r="AC204" i="25"/>
  <c r="AC203" i="25"/>
  <c r="AC202" i="25"/>
  <c r="AC201" i="25"/>
  <c r="AC200" i="25"/>
  <c r="AC199" i="25"/>
  <c r="AC198" i="25"/>
  <c r="AC197" i="25"/>
  <c r="AC196" i="25"/>
  <c r="AC195" i="25"/>
  <c r="AC194" i="25"/>
  <c r="AC193" i="25"/>
  <c r="AC192" i="25"/>
  <c r="AC191" i="25"/>
  <c r="AC190" i="25"/>
  <c r="AC187" i="21"/>
  <c r="AC186" i="21"/>
  <c r="AC185" i="21"/>
  <c r="AC184" i="21"/>
  <c r="AC183" i="21"/>
  <c r="AC182" i="21"/>
  <c r="AC180" i="21"/>
  <c r="AC179" i="21"/>
  <c r="AC178" i="21"/>
  <c r="AC177" i="21"/>
  <c r="AC176" i="21"/>
  <c r="AC175" i="21"/>
  <c r="AC174" i="21"/>
  <c r="AC173" i="21"/>
  <c r="AC172" i="21"/>
  <c r="AC171" i="21"/>
  <c r="AC170" i="21"/>
  <c r="AC169" i="21"/>
  <c r="AC168" i="21"/>
  <c r="AC167" i="21"/>
  <c r="AC166" i="21"/>
  <c r="AC165" i="21"/>
  <c r="AC164" i="21"/>
  <c r="AC163" i="21"/>
  <c r="AC162" i="21"/>
  <c r="AC161" i="21"/>
  <c r="AC160" i="21"/>
  <c r="AC159" i="21"/>
  <c r="AC158" i="21"/>
  <c r="AC157" i="21"/>
  <c r="AC156" i="21"/>
  <c r="AC155" i="21"/>
  <c r="AC154" i="21"/>
  <c r="AC153" i="21"/>
  <c r="AC152" i="21"/>
  <c r="AC151" i="21"/>
  <c r="AC150" i="21"/>
  <c r="AC149" i="21"/>
  <c r="AC148" i="21"/>
  <c r="AC147" i="21"/>
  <c r="AC146" i="21"/>
  <c r="AC145" i="21"/>
  <c r="AC144" i="21"/>
  <c r="AC143" i="21"/>
  <c r="AC142" i="21"/>
  <c r="AC141" i="21"/>
  <c r="AC140" i="21"/>
  <c r="AC139" i="21"/>
  <c r="AC138" i="21"/>
  <c r="AC137" i="21"/>
  <c r="AC136" i="21"/>
  <c r="AC186" i="22"/>
  <c r="AC185" i="22"/>
  <c r="AC184" i="22"/>
  <c r="AC183" i="22"/>
  <c r="AC180" i="22"/>
  <c r="AC179" i="22"/>
  <c r="AC178" i="22"/>
  <c r="AC177" i="22"/>
  <c r="AC176" i="22"/>
  <c r="AC175" i="22"/>
  <c r="AC174" i="22"/>
  <c r="AC172" i="22"/>
  <c r="AC171" i="22"/>
  <c r="AC170" i="22"/>
  <c r="AC169" i="22"/>
  <c r="AC168" i="22"/>
  <c r="AC167" i="22"/>
  <c r="AC166" i="22"/>
  <c r="AC165" i="22"/>
  <c r="AC164" i="22"/>
  <c r="AC163" i="22"/>
  <c r="AC162" i="22"/>
  <c r="AC161" i="22"/>
  <c r="AC160" i="22"/>
  <c r="AC159" i="22"/>
  <c r="AC158" i="22"/>
  <c r="AC157" i="22"/>
  <c r="AC156" i="22"/>
  <c r="AC155" i="22"/>
  <c r="AC154" i="22"/>
  <c r="AC153" i="22"/>
  <c r="AC152" i="22"/>
  <c r="AC151" i="22"/>
  <c r="AC150" i="22"/>
  <c r="AC149" i="22"/>
  <c r="AC148" i="22"/>
  <c r="AC147" i="22"/>
  <c r="AC146" i="22"/>
  <c r="AC145" i="22"/>
  <c r="AC144" i="22"/>
  <c r="AC143" i="22"/>
  <c r="AC142" i="22"/>
  <c r="AC141" i="22"/>
  <c r="AC140" i="22"/>
  <c r="AC139" i="22"/>
  <c r="AC138" i="22"/>
  <c r="AC137" i="22"/>
  <c r="AC187" i="23"/>
  <c r="AC186" i="23"/>
  <c r="AC184" i="23"/>
  <c r="AC183" i="23"/>
  <c r="AC182" i="23"/>
  <c r="AC181" i="23"/>
  <c r="AC180" i="23"/>
  <c r="AC179" i="23"/>
  <c r="AC178" i="23"/>
  <c r="AC177" i="23"/>
  <c r="AC176" i="23"/>
  <c r="AC175" i="23"/>
  <c r="AC174" i="23"/>
  <c r="AC173" i="23"/>
  <c r="AC172" i="23"/>
  <c r="AC171" i="23"/>
  <c r="AC170" i="23"/>
  <c r="AC169" i="23"/>
  <c r="AC168" i="23"/>
  <c r="AC167" i="23"/>
  <c r="AC166" i="23"/>
  <c r="AC165" i="23"/>
  <c r="AC164" i="23"/>
  <c r="AC163" i="23"/>
  <c r="AC162" i="23"/>
  <c r="AC161" i="23"/>
  <c r="AC160" i="23"/>
  <c r="AC159" i="23"/>
  <c r="AC158" i="23"/>
  <c r="AC157" i="23"/>
  <c r="AC156" i="23"/>
  <c r="AC155" i="23"/>
  <c r="AC154" i="23"/>
  <c r="AC153" i="23"/>
  <c r="AC152" i="23"/>
  <c r="AC151" i="23"/>
  <c r="AC150" i="23"/>
  <c r="AC149" i="23"/>
  <c r="AC148" i="23"/>
  <c r="AC147" i="23"/>
  <c r="AC146" i="23"/>
  <c r="AC144" i="23"/>
  <c r="AC143" i="23"/>
  <c r="AC142" i="23"/>
  <c r="AC141" i="23"/>
  <c r="AC140" i="23"/>
  <c r="AC139" i="23"/>
  <c r="AC138" i="23"/>
  <c r="AC137" i="23"/>
  <c r="AC187" i="24"/>
  <c r="AC186" i="24"/>
  <c r="AC185" i="24"/>
  <c r="AC184" i="24"/>
  <c r="AC183" i="24"/>
  <c r="AC182" i="24"/>
  <c r="AC181" i="24"/>
  <c r="AC180" i="24"/>
  <c r="AC179" i="24"/>
  <c r="AC178" i="24"/>
  <c r="AC177" i="24"/>
  <c r="AC176" i="24"/>
  <c r="AC175" i="24"/>
  <c r="AC174" i="24"/>
  <c r="AC173" i="24"/>
  <c r="AC172" i="24"/>
  <c r="AC171" i="24"/>
  <c r="AC170" i="24"/>
  <c r="AC169" i="24"/>
  <c r="AC168" i="24"/>
  <c r="AC167" i="24"/>
  <c r="AC166" i="24"/>
  <c r="AC165" i="24"/>
  <c r="AC164" i="24"/>
  <c r="AC163" i="24"/>
  <c r="AC162" i="24"/>
  <c r="AC161" i="24"/>
  <c r="AC160" i="24"/>
  <c r="AC159" i="24"/>
  <c r="AC158" i="24"/>
  <c r="AC157" i="24"/>
  <c r="AC156" i="24"/>
  <c r="AC155" i="24"/>
  <c r="AC154" i="24"/>
  <c r="AC153" i="24"/>
  <c r="AC152" i="24"/>
  <c r="AC151" i="24"/>
  <c r="AC150" i="24"/>
  <c r="AC149" i="24"/>
  <c r="AC148" i="24"/>
  <c r="AC147" i="24"/>
  <c r="AC146" i="24"/>
  <c r="AC145" i="24"/>
  <c r="AC144" i="24"/>
  <c r="AC143" i="24"/>
  <c r="AC142" i="24"/>
  <c r="AC141" i="24"/>
  <c r="AC140" i="24"/>
  <c r="AC139" i="24"/>
  <c r="AC138" i="24"/>
  <c r="AC137" i="24"/>
  <c r="AC136" i="24"/>
  <c r="AC186" i="25"/>
  <c r="AC185" i="25"/>
  <c r="AC184" i="25"/>
  <c r="AC183" i="25"/>
  <c r="AC182" i="25"/>
  <c r="AC181" i="25"/>
  <c r="AC180" i="25"/>
  <c r="AC179" i="25"/>
  <c r="AC178" i="25"/>
  <c r="AC177" i="25"/>
  <c r="AC176" i="25"/>
  <c r="AC175" i="25"/>
  <c r="AC173" i="25"/>
  <c r="AC172" i="25"/>
  <c r="AC171" i="25"/>
  <c r="AC170" i="25"/>
  <c r="AC169" i="25"/>
  <c r="AC168" i="25"/>
  <c r="AC167" i="25"/>
  <c r="AC166" i="25"/>
  <c r="AC165" i="25"/>
  <c r="AC164" i="25"/>
  <c r="AC163" i="25"/>
  <c r="AC162" i="25"/>
  <c r="AC161" i="25"/>
  <c r="AC160" i="25"/>
  <c r="AC159" i="25"/>
  <c r="AC158" i="25"/>
  <c r="AC157" i="25"/>
  <c r="AC156" i="25"/>
  <c r="AC155" i="25"/>
  <c r="AC154" i="25"/>
  <c r="AC153" i="25"/>
  <c r="AC152" i="25"/>
  <c r="AC151" i="25"/>
  <c r="AC150" i="25"/>
  <c r="AC149" i="25"/>
  <c r="AC148" i="25"/>
  <c r="AC147" i="25"/>
  <c r="AC146" i="25"/>
  <c r="AC145" i="25"/>
  <c r="AC144" i="25"/>
  <c r="AC143" i="25"/>
  <c r="AC142" i="25"/>
  <c r="AC141" i="25"/>
  <c r="AC140" i="25"/>
  <c r="AC139" i="25"/>
  <c r="AC138" i="25"/>
  <c r="AC137" i="25"/>
  <c r="AC136" i="25"/>
  <c r="AC133" i="21"/>
  <c r="AC132" i="21"/>
  <c r="AC131" i="21"/>
  <c r="AC130" i="21"/>
  <c r="AC129" i="21"/>
  <c r="AC128" i="21"/>
  <c r="AC127" i="21"/>
  <c r="AC126" i="21"/>
  <c r="AC125" i="21"/>
  <c r="AC124" i="21"/>
  <c r="AC123" i="21"/>
  <c r="AC122" i="21"/>
  <c r="AC121" i="21"/>
  <c r="AC120" i="21"/>
  <c r="AC119" i="21"/>
  <c r="AC118" i="21"/>
  <c r="AC117" i="21"/>
  <c r="AC116" i="21"/>
  <c r="AC115" i="21"/>
  <c r="AC114" i="21"/>
  <c r="AC113" i="21"/>
  <c r="AC112" i="21"/>
  <c r="AC111" i="21"/>
  <c r="AC110" i="21"/>
  <c r="AC109" i="21"/>
  <c r="AC108" i="21"/>
  <c r="AC107" i="21"/>
  <c r="AC106" i="21"/>
  <c r="AC105" i="21"/>
  <c r="AC104" i="21"/>
  <c r="AC103" i="21"/>
  <c r="AC102" i="21"/>
  <c r="AC101" i="21"/>
  <c r="AC100" i="21"/>
  <c r="AC99" i="21"/>
  <c r="AC98" i="21"/>
  <c r="AC97" i="21"/>
  <c r="AC96" i="21"/>
  <c r="AC95" i="21"/>
  <c r="AC94" i="21"/>
  <c r="AC93" i="21"/>
  <c r="AC92" i="21"/>
  <c r="AC91" i="21"/>
  <c r="AC90" i="21"/>
  <c r="AC89" i="21"/>
  <c r="AC88" i="21"/>
  <c r="AC87" i="21"/>
  <c r="AC86" i="21"/>
  <c r="AC85" i="21"/>
  <c r="AC83" i="21"/>
  <c r="AC82" i="21"/>
  <c r="AC81" i="21"/>
  <c r="AC80" i="21"/>
  <c r="AC79" i="21"/>
  <c r="AC78" i="21"/>
  <c r="AC77" i="21"/>
  <c r="AC76" i="21"/>
  <c r="AC75" i="21"/>
  <c r="AC74" i="21"/>
  <c r="AC73" i="21"/>
  <c r="AC72" i="21"/>
  <c r="AC71" i="21"/>
  <c r="AC133" i="22"/>
  <c r="AC132" i="22"/>
  <c r="AC131" i="22"/>
  <c r="AC130" i="22"/>
  <c r="AC129" i="22"/>
  <c r="AC128" i="22"/>
  <c r="AC127" i="22"/>
  <c r="AC126" i="22"/>
  <c r="AC125" i="22"/>
  <c r="AC124" i="22"/>
  <c r="AC123" i="22"/>
  <c r="AC122" i="22"/>
  <c r="AC121" i="22"/>
  <c r="AC120" i="22"/>
  <c r="AC119" i="22"/>
  <c r="AC118" i="22"/>
  <c r="AC117" i="22"/>
  <c r="AC116" i="22"/>
  <c r="AC115" i="22"/>
  <c r="AC114" i="22"/>
  <c r="AC113" i="22"/>
  <c r="AC112" i="22"/>
  <c r="AC111" i="22"/>
  <c r="AC110" i="22"/>
  <c r="AC109" i="22"/>
  <c r="AC108" i="22"/>
  <c r="AC107" i="22"/>
  <c r="AC106" i="22"/>
  <c r="AC105" i="22"/>
  <c r="AC104" i="22"/>
  <c r="AC103" i="22"/>
  <c r="AC102" i="22"/>
  <c r="AC101" i="22"/>
  <c r="AC100" i="22"/>
  <c r="AC99" i="22"/>
  <c r="AC98" i="22"/>
  <c r="AC97" i="22"/>
  <c r="AC96" i="22"/>
  <c r="AC95" i="22"/>
  <c r="AC94" i="22"/>
  <c r="AC93" i="22"/>
  <c r="AC92" i="22"/>
  <c r="AC91" i="22"/>
  <c r="AC90" i="22"/>
  <c r="AC89" i="22"/>
  <c r="AC88" i="22"/>
  <c r="AC87" i="22"/>
  <c r="AC86" i="22"/>
  <c r="AC85" i="22"/>
  <c r="AC84" i="22"/>
  <c r="AC83" i="22"/>
  <c r="AC82" i="22"/>
  <c r="AC81" i="22"/>
  <c r="AC80" i="22"/>
  <c r="AC79" i="22"/>
  <c r="AC78" i="22"/>
  <c r="AC77" i="22"/>
  <c r="AC76" i="22"/>
  <c r="AC75" i="22"/>
  <c r="AC74" i="22"/>
  <c r="AC73" i="22"/>
  <c r="AC72" i="22"/>
  <c r="AC71" i="22"/>
  <c r="AC133" i="23"/>
  <c r="AC132" i="23"/>
  <c r="AC131" i="23"/>
  <c r="AC130" i="23"/>
  <c r="AC129" i="23"/>
  <c r="AC128" i="23"/>
  <c r="AC127" i="23"/>
  <c r="AC125" i="23"/>
  <c r="AC124" i="23"/>
  <c r="AC123" i="23"/>
  <c r="AC122" i="23"/>
  <c r="AC121" i="23"/>
  <c r="AC120" i="23"/>
  <c r="AC119" i="23"/>
  <c r="AC118" i="23"/>
  <c r="AC117" i="23"/>
  <c r="AC116" i="23"/>
  <c r="AC115" i="23"/>
  <c r="AC114" i="23"/>
  <c r="AC112" i="23"/>
  <c r="AC111" i="23"/>
  <c r="AC110" i="23"/>
  <c r="AC109" i="23"/>
  <c r="AC108" i="23"/>
  <c r="AC107" i="23"/>
  <c r="AC106" i="23"/>
  <c r="AC105" i="23"/>
  <c r="AC104" i="23"/>
  <c r="AC103" i="23"/>
  <c r="AC102" i="23"/>
  <c r="AC101" i="23"/>
  <c r="AC98" i="23"/>
  <c r="AC97" i="23"/>
  <c r="AC96" i="23"/>
  <c r="AC95" i="23"/>
  <c r="AC94" i="23"/>
  <c r="AC93" i="23"/>
  <c r="AC92" i="23"/>
  <c r="AC91" i="23"/>
  <c r="AC90" i="23"/>
  <c r="AC89" i="23"/>
  <c r="AC88" i="23"/>
  <c r="AC87" i="23"/>
  <c r="AC86" i="23"/>
  <c r="AC85" i="23"/>
  <c r="AC83" i="23"/>
  <c r="AC82" i="23"/>
  <c r="AC81" i="23"/>
  <c r="AC80" i="23"/>
  <c r="AC79" i="23"/>
  <c r="AC78" i="23"/>
  <c r="AC77" i="23"/>
  <c r="AC76" i="23"/>
  <c r="AC75" i="23"/>
  <c r="AC74" i="23"/>
  <c r="AC73" i="23"/>
  <c r="AC72" i="23"/>
  <c r="AC133" i="24"/>
  <c r="AC132" i="24"/>
  <c r="AC131" i="24"/>
  <c r="AC130" i="24"/>
  <c r="AC129" i="24"/>
  <c r="AC128" i="24"/>
  <c r="AC127" i="24"/>
  <c r="AC126" i="24"/>
  <c r="AC125" i="24"/>
  <c r="AC124" i="24"/>
  <c r="AC123" i="24"/>
  <c r="AC122" i="24"/>
  <c r="AC121" i="24"/>
  <c r="AC120" i="24"/>
  <c r="AC119" i="24"/>
  <c r="AC118" i="24"/>
  <c r="AC117" i="24"/>
  <c r="AC116" i="24"/>
  <c r="AC115" i="24"/>
  <c r="AC114" i="24"/>
  <c r="AC113" i="24"/>
  <c r="AC112" i="24"/>
  <c r="AC111" i="24"/>
  <c r="AC110" i="24"/>
  <c r="AC109" i="24"/>
  <c r="AC108" i="24"/>
  <c r="AC107" i="24"/>
  <c r="AC106" i="24"/>
  <c r="AC105" i="24"/>
  <c r="AC104" i="24"/>
  <c r="AC103" i="24"/>
  <c r="AC102" i="24"/>
  <c r="AC101" i="24"/>
  <c r="AC100" i="24"/>
  <c r="AC99" i="24"/>
  <c r="AC98" i="24"/>
  <c r="AC97" i="24"/>
  <c r="AC96" i="24"/>
  <c r="AC95" i="24"/>
  <c r="AC94" i="24"/>
  <c r="AC93" i="24"/>
  <c r="AC92" i="24"/>
  <c r="AC91" i="24"/>
  <c r="AC90" i="24"/>
  <c r="AC89" i="24"/>
  <c r="AC88" i="24"/>
  <c r="AC87" i="24"/>
  <c r="AC86" i="24"/>
  <c r="AC85" i="24"/>
  <c r="AC84" i="24"/>
  <c r="AC83" i="24"/>
  <c r="AC82" i="24"/>
  <c r="AC81" i="24"/>
  <c r="AC80" i="24"/>
  <c r="AC79" i="24"/>
  <c r="AC78" i="24"/>
  <c r="AC77" i="24"/>
  <c r="AC76" i="24"/>
  <c r="AC75" i="24"/>
  <c r="AC74" i="24"/>
  <c r="AC73" i="24"/>
  <c r="AC72" i="24"/>
  <c r="AC71" i="24"/>
  <c r="AC133" i="25"/>
  <c r="AC132" i="25"/>
  <c r="AC131" i="25"/>
  <c r="AC130" i="25"/>
  <c r="AC129" i="25"/>
  <c r="AC128" i="25"/>
  <c r="AC127" i="25"/>
  <c r="AC126" i="25"/>
  <c r="AC125" i="25"/>
  <c r="AC124" i="25"/>
  <c r="AC123" i="25"/>
  <c r="AC122" i="25"/>
  <c r="AC121" i="25"/>
  <c r="AC120" i="25"/>
  <c r="AC119" i="25"/>
  <c r="AC118" i="25"/>
  <c r="AC117" i="25"/>
  <c r="AC116" i="25"/>
  <c r="AC115" i="25"/>
  <c r="AC114" i="25"/>
  <c r="AC113" i="25"/>
  <c r="AC112" i="25"/>
  <c r="AC111" i="25"/>
  <c r="AC110" i="25"/>
  <c r="AC109" i="25"/>
  <c r="AC108" i="25"/>
  <c r="AC107" i="25"/>
  <c r="AC106" i="25"/>
  <c r="AC105" i="25"/>
  <c r="AC104" i="25"/>
  <c r="AC103" i="25"/>
  <c r="AC102" i="25"/>
  <c r="AC101" i="25"/>
  <c r="AC100" i="25"/>
  <c r="AC99" i="25"/>
  <c r="AC98" i="25"/>
  <c r="AC97" i="25"/>
  <c r="AC96" i="25"/>
  <c r="AC95" i="25"/>
  <c r="AC94" i="25"/>
  <c r="AC93" i="25"/>
  <c r="AC92" i="25"/>
  <c r="AC91" i="25"/>
  <c r="AC90" i="25"/>
  <c r="AC89" i="25"/>
  <c r="AC88" i="25"/>
  <c r="AC87" i="25"/>
  <c r="AC86" i="25"/>
  <c r="AC85" i="25"/>
  <c r="AC84" i="25"/>
  <c r="AC83" i="25"/>
  <c r="AC82" i="25"/>
  <c r="AC81" i="25"/>
  <c r="AC80" i="25"/>
  <c r="AC79" i="25"/>
  <c r="AC78" i="25"/>
  <c r="AC77" i="25"/>
  <c r="AC76" i="25"/>
  <c r="AC75" i="25"/>
  <c r="AC74" i="25"/>
  <c r="AC73" i="25"/>
  <c r="AC72" i="25"/>
  <c r="AC71" i="25"/>
  <c r="AC70" i="22"/>
  <c r="AC70" i="24"/>
  <c r="AC70" i="25"/>
  <c r="AC67" i="21"/>
  <c r="AC66" i="21"/>
  <c r="AC65" i="21"/>
  <c r="AC64" i="21"/>
  <c r="AC63" i="21"/>
  <c r="AC62" i="21"/>
  <c r="AC61" i="21"/>
  <c r="AC60" i="21"/>
  <c r="AC59" i="21"/>
  <c r="AC58" i="21"/>
  <c r="AC57" i="21"/>
  <c r="AC56" i="21"/>
  <c r="AC55" i="21"/>
  <c r="AC54" i="21"/>
  <c r="AC53" i="21"/>
  <c r="AC52" i="21"/>
  <c r="AC51" i="21"/>
  <c r="AC50" i="21"/>
  <c r="AC49" i="21"/>
  <c r="AC48" i="21"/>
  <c r="AC47" i="21"/>
  <c r="AC46" i="21"/>
  <c r="AC45" i="21"/>
  <c r="AC44" i="21"/>
  <c r="AC43" i="21"/>
  <c r="AC42" i="21"/>
  <c r="AC41" i="21"/>
  <c r="AC40" i="21"/>
  <c r="AC8" i="21" s="1"/>
  <c r="AC39" i="21"/>
  <c r="AC38" i="21"/>
  <c r="AC37" i="21"/>
  <c r="AC36" i="21"/>
  <c r="AC35" i="21"/>
  <c r="AC34" i="21"/>
  <c r="AC33" i="21"/>
  <c r="AC32" i="21"/>
  <c r="AC31" i="21"/>
  <c r="AC30" i="21"/>
  <c r="AC29" i="21"/>
  <c r="AC28" i="21"/>
  <c r="AC27" i="21"/>
  <c r="AC26" i="21"/>
  <c r="AC25" i="21"/>
  <c r="AC24" i="21"/>
  <c r="AC23" i="21"/>
  <c r="AC67" i="22"/>
  <c r="AC66" i="22"/>
  <c r="AC65" i="22"/>
  <c r="AC64" i="22"/>
  <c r="AC63" i="22"/>
  <c r="AC62" i="22"/>
  <c r="AC61" i="22"/>
  <c r="AC60" i="22"/>
  <c r="AC59" i="22"/>
  <c r="AC58" i="22"/>
  <c r="AC57" i="22"/>
  <c r="AC56" i="22"/>
  <c r="AC55" i="22"/>
  <c r="AC54" i="22"/>
  <c r="AC53" i="22"/>
  <c r="AC52" i="22"/>
  <c r="AC51" i="22"/>
  <c r="AC50" i="22"/>
  <c r="AC49" i="22"/>
  <c r="AC48" i="22"/>
  <c r="AC47" i="22"/>
  <c r="AC46" i="22"/>
  <c r="AC45" i="22"/>
  <c r="AC44" i="22"/>
  <c r="AC43" i="22"/>
  <c r="AC42" i="22"/>
  <c r="AC41" i="22"/>
  <c r="AC40" i="22"/>
  <c r="AC39" i="22"/>
  <c r="AC38" i="22"/>
  <c r="AC37" i="22"/>
  <c r="AC36" i="22"/>
  <c r="AC35" i="22"/>
  <c r="AC34" i="22"/>
  <c r="AC33" i="22"/>
  <c r="AC32" i="22"/>
  <c r="AC31" i="22"/>
  <c r="AC30" i="22"/>
  <c r="AC29" i="22"/>
  <c r="AC28" i="22"/>
  <c r="AC27" i="22"/>
  <c r="AC26" i="22"/>
  <c r="AC25" i="22"/>
  <c r="AC24" i="22"/>
  <c r="AC23" i="22"/>
  <c r="AC67" i="23"/>
  <c r="AC66" i="23"/>
  <c r="AC65" i="23"/>
  <c r="AC64" i="23"/>
  <c r="AC63" i="23"/>
  <c r="AC62" i="23"/>
  <c r="AC61" i="23"/>
  <c r="AC60" i="23"/>
  <c r="AC59" i="23"/>
  <c r="AC58" i="23"/>
  <c r="AC57" i="23"/>
  <c r="AC56" i="23"/>
  <c r="AC55" i="23"/>
  <c r="AC54" i="23"/>
  <c r="AC53" i="23"/>
  <c r="AC52" i="23"/>
  <c r="AC51" i="23"/>
  <c r="AC50" i="23"/>
  <c r="AC49" i="23"/>
  <c r="AC48" i="23"/>
  <c r="AC47" i="23"/>
  <c r="AC46" i="23"/>
  <c r="AC45" i="23"/>
  <c r="AC44" i="23"/>
  <c r="AC43" i="23"/>
  <c r="AC42" i="23"/>
  <c r="AC41" i="23"/>
  <c r="AC40" i="23"/>
  <c r="AC38" i="23"/>
  <c r="AC37" i="23"/>
  <c r="AC36" i="23"/>
  <c r="AC35" i="23"/>
  <c r="AC34" i="23"/>
  <c r="AC33" i="23"/>
  <c r="AC32" i="23"/>
  <c r="AC31" i="23"/>
  <c r="AC30" i="23"/>
  <c r="AC29" i="23"/>
  <c r="AC28" i="23"/>
  <c r="AC27" i="23"/>
  <c r="AC26" i="23"/>
  <c r="AC25" i="23"/>
  <c r="AC24" i="23"/>
  <c r="AC23" i="23"/>
  <c r="AC67" i="24"/>
  <c r="AC66" i="24"/>
  <c r="AC65" i="24"/>
  <c r="AC64" i="24"/>
  <c r="AC63" i="24"/>
  <c r="AC62" i="24"/>
  <c r="AC61" i="24"/>
  <c r="AC60" i="24"/>
  <c r="AC59" i="24"/>
  <c r="AC58" i="24"/>
  <c r="AC57" i="24"/>
  <c r="AC56" i="24"/>
  <c r="AC55" i="24"/>
  <c r="AC54" i="24"/>
  <c r="AC53" i="24"/>
  <c r="AC52" i="24"/>
  <c r="AC51" i="24"/>
  <c r="AC50" i="24"/>
  <c r="AC49" i="24"/>
  <c r="AC48" i="24"/>
  <c r="AC47" i="24"/>
  <c r="AC46" i="24"/>
  <c r="AC45" i="24"/>
  <c r="AC44" i="24"/>
  <c r="AC43" i="24"/>
  <c r="AC42" i="24"/>
  <c r="AC41" i="24"/>
  <c r="AC40" i="24"/>
  <c r="AC39" i="24"/>
  <c r="AC38" i="24"/>
  <c r="AC37" i="24"/>
  <c r="AC36" i="24"/>
  <c r="AC35" i="24"/>
  <c r="AC34" i="24"/>
  <c r="AC33" i="24"/>
  <c r="AC32" i="24"/>
  <c r="AC31" i="24"/>
  <c r="AC30" i="24"/>
  <c r="AC29" i="24"/>
  <c r="AC28" i="24"/>
  <c r="AC27" i="24"/>
  <c r="AC26" i="24"/>
  <c r="AC25" i="24"/>
  <c r="AC24" i="24"/>
  <c r="AC23" i="24"/>
  <c r="AC67" i="25"/>
  <c r="AC66" i="25"/>
  <c r="AC65" i="25"/>
  <c r="AC64" i="25"/>
  <c r="AC63" i="25"/>
  <c r="AC61" i="25"/>
  <c r="AC60" i="25"/>
  <c r="AC59" i="25"/>
  <c r="AC58" i="25"/>
  <c r="AC57" i="25"/>
  <c r="AC56" i="25"/>
  <c r="AC55" i="25"/>
  <c r="AC54" i="25"/>
  <c r="AC53" i="25"/>
  <c r="AC52" i="25"/>
  <c r="AC51" i="25"/>
  <c r="AC50" i="25"/>
  <c r="AC49" i="25"/>
  <c r="AC48" i="25"/>
  <c r="AC47" i="25"/>
  <c r="AC46" i="25"/>
  <c r="AC45" i="25"/>
  <c r="AC44" i="25"/>
  <c r="AC43" i="25"/>
  <c r="AC42" i="25"/>
  <c r="AC41" i="25"/>
  <c r="AC40" i="25"/>
  <c r="AC39" i="25"/>
  <c r="AC38" i="25"/>
  <c r="AC37" i="25"/>
  <c r="AC36" i="25"/>
  <c r="AC35" i="25"/>
  <c r="AC34" i="25"/>
  <c r="AC33" i="25"/>
  <c r="AC32" i="25"/>
  <c r="AC31" i="25"/>
  <c r="AC30" i="25"/>
  <c r="AC29" i="25"/>
  <c r="AC28" i="25"/>
  <c r="AC27" i="25"/>
  <c r="AC26" i="25"/>
  <c r="AC25" i="25"/>
  <c r="AC24" i="25"/>
  <c r="AC23" i="25"/>
  <c r="AC22" i="22"/>
  <c r="AC22" i="23"/>
  <c r="AC22" i="24"/>
  <c r="AC17" i="21" l="1"/>
  <c r="AC17" i="24"/>
  <c r="AC17" i="25"/>
  <c r="AC17" i="22"/>
  <c r="AC17" i="23"/>
  <c r="B17" i="25" l="1"/>
  <c r="AD16" i="25"/>
  <c r="AC16" i="25"/>
  <c r="B16" i="25"/>
  <c r="AD14" i="25"/>
  <c r="AC14" i="25"/>
  <c r="AC19" i="25"/>
  <c r="B14" i="25"/>
  <c r="B11" i="25"/>
  <c r="AC11" i="25" s="1"/>
  <c r="AI11" i="25" s="1"/>
  <c r="AI12" i="25" s="1"/>
  <c r="AD9" i="25"/>
  <c r="AC9" i="25"/>
  <c r="B9" i="25"/>
  <c r="AD8" i="25"/>
  <c r="AC8" i="25"/>
  <c r="B8" i="25"/>
  <c r="F17" i="24"/>
  <c r="E17" i="24"/>
  <c r="D17" i="24"/>
  <c r="C17" i="24"/>
  <c r="B17" i="24"/>
  <c r="AD16" i="24"/>
  <c r="AC16" i="24"/>
  <c r="F16" i="24"/>
  <c r="E16" i="24"/>
  <c r="D16" i="24"/>
  <c r="C16" i="24"/>
  <c r="B16" i="24"/>
  <c r="AD14" i="24"/>
  <c r="AC14" i="24"/>
  <c r="AC19" i="24"/>
  <c r="B14" i="24"/>
  <c r="B11" i="24"/>
  <c r="AC11" i="24" s="1"/>
  <c r="AD9" i="24"/>
  <c r="AC9" i="24"/>
  <c r="B9" i="24"/>
  <c r="AD8" i="24"/>
  <c r="AC8" i="24"/>
  <c r="B8" i="24"/>
  <c r="AC113" i="23"/>
  <c r="F17" i="23"/>
  <c r="E17" i="23"/>
  <c r="D17" i="23"/>
  <c r="C17" i="23"/>
  <c r="B17" i="23"/>
  <c r="AD16" i="23"/>
  <c r="AC16" i="23"/>
  <c r="F16" i="23"/>
  <c r="E16" i="23"/>
  <c r="D16" i="23"/>
  <c r="C16" i="23"/>
  <c r="B16" i="23"/>
  <c r="AD14" i="23"/>
  <c r="AC14" i="23"/>
  <c r="B14" i="23"/>
  <c r="AC9" i="23"/>
  <c r="B9" i="23"/>
  <c r="B12" i="23" s="1"/>
  <c r="AC8" i="23"/>
  <c r="B8" i="23"/>
  <c r="E254" i="22"/>
  <c r="AC254" i="22" s="1"/>
  <c r="D254" i="22"/>
  <c r="C254" i="22"/>
  <c r="B254" i="22"/>
  <c r="E238" i="22"/>
  <c r="AC238" i="22" s="1"/>
  <c r="D238" i="22"/>
  <c r="C238" i="22"/>
  <c r="B238" i="22"/>
  <c r="E223" i="22"/>
  <c r="D223" i="22"/>
  <c r="C223" i="22"/>
  <c r="B223" i="22"/>
  <c r="E206" i="22"/>
  <c r="AC206" i="22" s="1"/>
  <c r="D206" i="22"/>
  <c r="C206" i="22"/>
  <c r="B206" i="22"/>
  <c r="E191" i="22"/>
  <c r="D191" i="22"/>
  <c r="C191" i="22"/>
  <c r="B191" i="22"/>
  <c r="E182" i="22"/>
  <c r="E187" i="22" s="1"/>
  <c r="D182" i="22"/>
  <c r="D187" i="22" s="1"/>
  <c r="C182" i="22"/>
  <c r="C187" i="22" s="1"/>
  <c r="B182" i="22"/>
  <c r="B187" i="22" s="1"/>
  <c r="F17" i="22"/>
  <c r="E17" i="22"/>
  <c r="D17" i="22"/>
  <c r="C17" i="22"/>
  <c r="B17" i="22"/>
  <c r="AD16" i="22"/>
  <c r="AC16" i="22"/>
  <c r="F16" i="22"/>
  <c r="E16" i="22"/>
  <c r="D16" i="22"/>
  <c r="C16" i="22"/>
  <c r="B16" i="22"/>
  <c r="AD14" i="22"/>
  <c r="AC14" i="22"/>
  <c r="F14" i="22"/>
  <c r="E14" i="22"/>
  <c r="D14" i="22"/>
  <c r="C14" i="22"/>
  <c r="B14" i="22"/>
  <c r="AD9" i="22"/>
  <c r="AD12" i="22" s="1"/>
  <c r="AC9" i="22"/>
  <c r="AC12" i="22" s="1"/>
  <c r="F9" i="22"/>
  <c r="E9" i="22"/>
  <c r="D9" i="22"/>
  <c r="C9" i="22"/>
  <c r="B9" i="22"/>
  <c r="B12" i="22" s="1"/>
  <c r="AC8" i="22"/>
  <c r="F8" i="22"/>
  <c r="E8" i="22"/>
  <c r="D8" i="22"/>
  <c r="C8" i="22"/>
  <c r="B8" i="22"/>
  <c r="F17" i="21"/>
  <c r="E17" i="21"/>
  <c r="D17" i="21"/>
  <c r="C17" i="21"/>
  <c r="B17" i="21"/>
  <c r="AD16" i="21"/>
  <c r="AC16" i="21"/>
  <c r="F16" i="21"/>
  <c r="E16" i="21"/>
  <c r="D16" i="21"/>
  <c r="C16" i="21"/>
  <c r="B16" i="21"/>
  <c r="AC14" i="21"/>
  <c r="F14" i="21"/>
  <c r="E14" i="21"/>
  <c r="D14" i="21"/>
  <c r="C14" i="21"/>
  <c r="B14" i="21"/>
  <c r="AC9" i="21"/>
  <c r="AC12" i="21" s="1"/>
  <c r="E9" i="21"/>
  <c r="D9" i="21"/>
  <c r="C9" i="21"/>
  <c r="B9" i="21"/>
  <c r="B12" i="21" s="1"/>
  <c r="E8" i="21"/>
  <c r="D8" i="21"/>
  <c r="C8" i="21"/>
  <c r="B8" i="21"/>
  <c r="AI13" i="25" l="1"/>
  <c r="AG12" i="24"/>
  <c r="AG12" i="25"/>
  <c r="F12" i="22"/>
  <c r="F13" i="22" s="1"/>
  <c r="AD19" i="22"/>
  <c r="C12" i="21"/>
  <c r="C13" i="21" s="1"/>
  <c r="B190" i="22"/>
  <c r="C190" i="22"/>
  <c r="B222" i="22"/>
  <c r="C222" i="22"/>
  <c r="D190" i="22"/>
  <c r="D222" i="22"/>
  <c r="E190" i="22"/>
  <c r="E222" i="22"/>
  <c r="AD19" i="21"/>
  <c r="AC19" i="23"/>
  <c r="AC19" i="21"/>
  <c r="AC19" i="22"/>
  <c r="F8" i="21"/>
  <c r="F9" i="21"/>
  <c r="AC191" i="22"/>
  <c r="AC223" i="22"/>
  <c r="AC13" i="22"/>
  <c r="AC182" i="22"/>
  <c r="AC173" i="22"/>
  <c r="B10" i="23"/>
  <c r="B13" i="23"/>
  <c r="AC222" i="23"/>
  <c r="B12" i="25"/>
  <c r="B13" i="25" s="1"/>
  <c r="AD10" i="25"/>
  <c r="AC174" i="25"/>
  <c r="B12" i="24"/>
  <c r="B13" i="24" s="1"/>
  <c r="B10" i="24"/>
  <c r="AC10" i="24"/>
  <c r="F10" i="22"/>
  <c r="AC10" i="25"/>
  <c r="AD12" i="25"/>
  <c r="AD13" i="25" s="1"/>
  <c r="AC12" i="25"/>
  <c r="AC13" i="25" s="1"/>
  <c r="AC12" i="24"/>
  <c r="AC13" i="24" s="1"/>
  <c r="AD10" i="24"/>
  <c r="AC12" i="23"/>
  <c r="AC13" i="23" s="1"/>
  <c r="AD10" i="23"/>
  <c r="AC10" i="23"/>
  <c r="AD12" i="23"/>
  <c r="AD13" i="23" s="1"/>
  <c r="AD10" i="22"/>
  <c r="AD13" i="22"/>
  <c r="AC10" i="22"/>
  <c r="AC10" i="21"/>
  <c r="B10" i="25"/>
  <c r="C10" i="22"/>
  <c r="D10" i="22"/>
  <c r="E10" i="22"/>
  <c r="B10" i="22"/>
  <c r="C12" i="22"/>
  <c r="C13" i="22" s="1"/>
  <c r="B13" i="22"/>
  <c r="D12" i="22"/>
  <c r="D13" i="22" s="1"/>
  <c r="AC13" i="21"/>
  <c r="E10" i="21"/>
  <c r="C10" i="21"/>
  <c r="B13" i="21"/>
  <c r="D10" i="21"/>
  <c r="B10" i="21"/>
  <c r="D12" i="21"/>
  <c r="AD12" i="24"/>
  <c r="AD13" i="24" s="1"/>
  <c r="E12" i="21"/>
  <c r="E13" i="21" s="1"/>
  <c r="E12" i="22"/>
  <c r="E13" i="22" s="1"/>
  <c r="AG13" i="25" l="1"/>
  <c r="AG13" i="24"/>
  <c r="D13" i="21"/>
  <c r="F12" i="21"/>
  <c r="F13" i="21" s="1"/>
  <c r="AC70" i="23"/>
  <c r="AC190" i="22"/>
  <c r="AD8" i="21"/>
  <c r="AC222" i="22"/>
  <c r="F10" i="21"/>
  <c r="G3" i="9"/>
  <c r="G4" i="9"/>
  <c r="G5" i="9"/>
  <c r="G6" i="9"/>
  <c r="G7" i="9"/>
  <c r="AC187" i="22" l="1"/>
  <c r="D1" i="15" l="1"/>
  <c r="E1" i="15" s="1"/>
  <c r="F1" i="15" s="1"/>
  <c r="G1" i="15" s="1"/>
  <c r="H1" i="15" s="1"/>
  <c r="I1" i="15" s="1"/>
  <c r="J1" i="15" s="1"/>
  <c r="K1" i="15" s="1"/>
  <c r="L1" i="15" s="1"/>
  <c r="M1" i="15" s="1"/>
  <c r="N1" i="15" s="1"/>
  <c r="O1" i="15" s="1"/>
  <c r="P1" i="15" s="1"/>
  <c r="Q1" i="15" s="1"/>
  <c r="R1" i="15" s="1"/>
  <c r="S1" i="15" s="1"/>
  <c r="T1" i="15" s="1"/>
  <c r="U1" i="15" s="1"/>
  <c r="V1" i="15" s="1"/>
  <c r="W1" i="15" s="1"/>
  <c r="X1" i="15" s="1"/>
  <c r="Y1" i="15" s="1"/>
  <c r="Z1" i="15" s="1"/>
  <c r="AA1" i="15" s="1"/>
  <c r="AB1" i="15" s="1"/>
  <c r="AC1" i="15" s="1"/>
  <c r="AD1" i="15" s="1"/>
  <c r="AD46" i="21"/>
  <c r="I53" i="21"/>
  <c r="I61" i="21" s="1"/>
  <c r="I9" i="21"/>
  <c r="AD48" i="21"/>
  <c r="AD47" i="21"/>
  <c r="AD51" i="21"/>
  <c r="AD50" i="21"/>
  <c r="AD49" i="21"/>
  <c r="AD9" i="21" l="1"/>
  <c r="AD12" i="21" s="1"/>
  <c r="AD13" i="21" s="1"/>
  <c r="I10" i="21"/>
  <c r="I67" i="21"/>
  <c r="AD61" i="21"/>
  <c r="I12" i="21"/>
  <c r="I13" i="21" s="1"/>
  <c r="AD53" i="21"/>
  <c r="AD10" i="21" l="1"/>
  <c r="I14" i="21"/>
  <c r="AD67" i="21"/>
  <c r="AD14" i="21" s="1"/>
  <c r="I99" i="24"/>
  <c r="AD179" i="26"/>
  <c r="I178" i="26"/>
  <c r="AD178" i="26" s="1"/>
  <c r="AD182" i="26"/>
  <c r="I181" i="26" l="1"/>
  <c r="AD181" i="26" l="1"/>
  <c r="I187" i="26"/>
  <c r="AD187" i="26" s="1"/>
  <c r="AE62" i="25"/>
  <c r="M67" i="25"/>
  <c r="AE67" i="25" s="1"/>
  <c r="AE14" i="25" s="1"/>
  <c r="M14" i="25" l="1"/>
  <c r="O62" i="24"/>
  <c r="AF62" i="24" s="1"/>
  <c r="O67" i="24" l="1"/>
  <c r="AF67" i="24" s="1"/>
  <c r="AF14" i="24" l="1"/>
  <c r="O14" i="24"/>
  <c r="P8" i="28"/>
  <c r="P9" i="28"/>
  <c r="P54" i="28"/>
  <c r="P10" i="28" l="1"/>
  <c r="AF54" i="28"/>
  <c r="P12" i="28"/>
  <c r="P62" i="28"/>
  <c r="P13" i="28" l="1"/>
  <c r="AF62" i="28"/>
  <c r="P68" i="28"/>
  <c r="AF68" i="28" l="1"/>
  <c r="AF14" i="28" s="1"/>
  <c r="P14" i="28"/>
  <c r="P101" i="28" l="1"/>
  <c r="P100" i="28" l="1"/>
  <c r="P16" i="28"/>
  <c r="H30" i="18" s="1"/>
  <c r="P17" i="28"/>
  <c r="K30" i="18" l="1"/>
  <c r="AF16" i="28"/>
  <c r="AF17" i="28"/>
  <c r="H31" i="18"/>
  <c r="K31" i="18" l="1"/>
  <c r="P85" i="28"/>
  <c r="P71" i="28" l="1"/>
  <c r="P137" i="28" l="1"/>
  <c r="P148" i="28"/>
  <c r="AF148" i="28" l="1"/>
  <c r="P164" i="28"/>
  <c r="P165" i="28"/>
  <c r="AF164" i="28" l="1"/>
  <c r="AF165" i="28"/>
  <c r="P177" i="28"/>
  <c r="P178" i="28"/>
  <c r="AF178" i="28" l="1"/>
  <c r="AF177" i="28"/>
  <c r="P182" i="28"/>
  <c r="AF182" i="28" l="1"/>
  <c r="P185" i="28"/>
  <c r="P186" i="28"/>
  <c r="P191" i="28" l="1"/>
  <c r="AF191" i="28" s="1"/>
  <c r="AF186" i="28"/>
  <c r="AF185" i="28"/>
  <c r="P260" i="28"/>
  <c r="P243" i="28" l="1"/>
  <c r="P227" i="28" l="1"/>
  <c r="P226" i="28" l="1"/>
  <c r="P210" i="28" l="1"/>
  <c r="P195" i="28" l="1"/>
  <c r="P194" i="28" l="1"/>
  <c r="P268"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tc={AE1ABD7E-3974-4000-8A5B-8DE25F370B7C}</author>
  </authors>
  <commentList>
    <comment ref="E4" authorId="0" shapeId="0" xr:uid="{AE1ABD7E-3974-4000-8A5B-8DE25F370B7C}">
      <text>
        <t>[Comentário encadeado]
Sua versão do Excel permite que você leia este comentário encadeado, no entanto, as edições serão removidas se o arquivo for aberto em uma versão mais recente do Excel. Saiba mais: https://go.microsoft.com/fwlink/?linkid=870924
Comentário:
    Perfin: aquisição em nov/2019</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tc={BEFAF0CA-8C3B-4ED2-894A-BFE7C1B7B331}</author>
    <author>Bruno Siqueira</author>
  </authors>
  <commentList>
    <comment ref="E4" authorId="0" shapeId="0" xr:uid="{BEFAF0CA-8C3B-4ED2-894A-BFE7C1B7B331}">
      <text>
        <t>[Comentário encadeado]
Sua versão do Excel permite que você leia este comentário encadeado, no entanto, as edições serão removidas se o arquivo for aberto em uma versão mais recente do Excel. Saiba mais: https://go.microsoft.com/fwlink/?linkid=870924
Comentário:
    Perfin: alienação em nov/2019</t>
      </text>
    </comment>
    <comment ref="S4" authorId="1" shapeId="0" xr:uid="{008BDA23-2D21-4D7A-A4AE-AFAD2DB95ABA}">
      <text>
        <r>
          <rPr>
            <b/>
            <sz val="9"/>
            <color indexed="81"/>
            <rFont val="Segoe UI"/>
            <family val="2"/>
          </rPr>
          <t>A partir de 24/abr/2023</t>
        </r>
        <r>
          <rPr>
            <sz val="9"/>
            <color indexed="81"/>
            <rFont val="Segoe UI"/>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Rodrigo Sarti</author>
  </authors>
  <commentList>
    <comment ref="N4" authorId="0" shapeId="0" xr:uid="{F8D69B86-5A14-4240-BDA2-F1851996D1DE}">
      <text>
        <r>
          <rPr>
            <b/>
            <sz val="9"/>
            <color indexed="81"/>
            <rFont val="Segoe UI"/>
            <family val="2"/>
          </rPr>
          <t>A partir de 14/fev/2022</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Rodrigo Sarti</author>
  </authors>
  <commentList>
    <comment ref="M4" authorId="0" shapeId="0" xr:uid="{FE1E80E5-4841-4075-BB75-C8D731BD6CDB}">
      <text>
        <r>
          <rPr>
            <b/>
            <sz val="9"/>
            <color indexed="81"/>
            <rFont val="Segoe UI"/>
            <family val="2"/>
          </rPr>
          <t>A partir de 13/dez/2021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Rodrigo Sarti</author>
  </authors>
  <commentList>
    <comment ref="N4" authorId="0" shapeId="0" xr:uid="{060E8203-0B0B-4F8C-B569-2E2A8AFE2C6E}">
      <text>
        <r>
          <rPr>
            <b/>
            <sz val="9"/>
            <color indexed="81"/>
            <rFont val="Segoe UI"/>
            <family val="2"/>
          </rPr>
          <t>A partir de 28/mar/2022</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tc={6254808A-E2F5-477B-90CF-767AEF60C6FE}</author>
  </authors>
  <commentList>
    <comment ref="I4" authorId="0" shapeId="0" xr:uid="{6254808A-E2F5-477B-90CF-767AEF60C6FE}">
      <text>
        <t>[Comentário encadeado]
Sua versão do Excel permite que você leia este comentário encadeado, no entanto, as edições serão removidas se o arquivo for aberto em uma versão mais recente do Excel. Saiba mais: https://go.microsoft.com/fwlink/?linkid=870924
Comentário:
    Aquisição de 100% da CGI em nov/20
os dividendos foram distribuídos em outubro, ainda na gestão Rialma.</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Rodrigo Sarti</author>
    <author>Bruno Siqueira</author>
  </authors>
  <commentList>
    <comment ref="E2" authorId="0" shapeId="0" xr:uid="{6F61313A-B5DC-4806-9512-A586CC13B2B3}">
      <text>
        <r>
          <rPr>
            <b/>
            <sz val="9"/>
            <color indexed="81"/>
            <rFont val="Segoe UI"/>
            <family val="2"/>
          </rPr>
          <t>Exercício em 14/fev/2022</t>
        </r>
      </text>
    </comment>
    <comment ref="D3" authorId="0" shapeId="0" xr:uid="{D2DC4A22-2089-424F-A3A2-8B39145E9E6A}">
      <text>
        <r>
          <rPr>
            <b/>
            <sz val="9"/>
            <color indexed="81"/>
            <rFont val="Segoe UI"/>
            <family val="2"/>
          </rPr>
          <t>Exercício em 13/dez/2021</t>
        </r>
      </text>
    </comment>
    <comment ref="E4" authorId="0" shapeId="0" xr:uid="{8127DD32-92A5-4CFB-A548-3EA17519E200}">
      <text>
        <r>
          <rPr>
            <b/>
            <sz val="9"/>
            <color indexed="81"/>
            <rFont val="Segoe UI"/>
            <family val="2"/>
          </rPr>
          <t>Exercício em 28/mar/2022</t>
        </r>
      </text>
    </comment>
    <comment ref="F5" authorId="1" shapeId="0" xr:uid="{F4D8865D-7F50-4C36-BBE0-7EE96C7AD3F7}">
      <text>
        <r>
          <rPr>
            <b/>
            <sz val="9"/>
            <color indexed="81"/>
            <rFont val="Segoe UI"/>
            <family val="2"/>
          </rPr>
          <t>Exercício em 24/abr/2023</t>
        </r>
      </text>
    </comment>
  </commentList>
</comments>
</file>

<file path=xl/sharedStrings.xml><?xml version="1.0" encoding="utf-8"?>
<sst xmlns="http://schemas.openxmlformats.org/spreadsheetml/2006/main" count="4410" uniqueCount="329">
  <si>
    <t>AVISOS LEGAIS</t>
  </si>
  <si>
    <t>Este material foi elaborado pela Perfin Administração de Recursos Ltda. (“Perfin”), na qualidade de gestora do Apollo Energia Fundo de Investimento em Participações Infraestrutura (“Fundo”), negociado no mercado de bolsa administrado pela B3 S.A. – Brasil, Bolsa, Balcão sob o código “PFIN11”, e não foi auditado. O presente material tem caráter meramente informativo e se presta a auxiliar os investidores e o mercado em geral que desejarem fazer uso dele, sob sua exclusiva responsabilidade, na modelagem financeira e valuation do Fundo. As informações contidas neste material são públicas e de acesso irrestrito pelo mercado em geral. O usuário deste material está ciente de sua responsabilidade exclusiva na utilização e exonera a Perfin e seus funcionários, sócios e colaboradores, expressamente, de toda e qualquer responsabilidade relacionada ou resultante da utilização. A rentabilidade do Fundo divulgada neste material não é líquida de impostos e de custos transacionais. O investimento do Fundo de que trata este relatório apresenta riscos para o investidor. Ainda que a Perfin e o administrador mantenham sistemas de gerenciamento de riscos, não há garantia de completa eliminação da possibilidade de perdas para o fundo de investimento e para o investidor. Para avaliação da performance de quaisquer fundos de investimentos, é recomendável uma análise de período de, no mínimo, 12 (doze) meses. Os resultados obtidos no passado não representam garantia de resultados futuros e não contam com garantia da Perfin, de qualquer de suas afiliadas, do administrador, de qualquer mecanismo de seguro ou, ainda, do Fundo Garantidor de Créditos (FGC). Investimentos implicam na exposição a riscos, inclusive na possibilidade de perda total do investimento e, em casos excepcionais, em perdas superiores ao capital aplicado e a consequente obrigação do cotista de aportar recursos adicionais para cobrir o prejuízo dos fundos investidos. Os valores eventualmente atribuídos aos ativos do Fundo são estimados, pois seu valor efetivo somente será verificado no momento de eventual transação. As informações contidas neste documento são materialmente precisas até a data a que o documento se refere. Quaisquer projeções, avaliações de conjuntura ou estimativas de mercado eventualmente indicadas neste material são baseadas em certas premissas, refletem as visões da Perfin e não foram verificadas de forma independente e, portanto, não devem ser interpretadas como um indicativo dos eventos reais que ocorrerão. Outros eventos que não foram levados em consideração e/ou que não estão sob o controle da Perfin podem ocorrer e exercer impacto significativo no desempenho dos investimentos do Fundo. A Perfin usa informações de fontes conhecidas por sua confiabilidade e boa-fé, mas isto não representa nem endossa a precisão ou confiabilidade de nenhuma dessas informações e a Perfin não se responsabiliza pelo teor dessas informações. Não há qualquer garantia quanto à conclusão das operações prospectadas, nem ao valor de venda (ou qualquer outra forma de alienação), rentabilidade dos ativos financeiros, ou mesmo quanto ao valor dos investimentos na data-base deste material, pois dependem de uma quantidade significativa de fatores, que incluem, entre outros: resultados operacionais futuros, valor de mercado dos ativos, condições de mercado e setor no momento de eventual transação, custos de transação e forma de venda, os quais podem ser diferentes das premissas em que se basearam as decisões de investimento relacionadas ao portfólio aqui descrito. A Perfin pode modificar, a qualquer tempo, as condições das operações prospectadas, sem aviso prévio. Não se deve assumir que qualquer das posições, transações ou estratégias aqui discutidas foram ou serão rentáveis, ou que as propostas de desinvestimento que a Perfin realizará no futuro serão rentáveis. As informações aqui presentes não são comparáveis, indicativas ou garantias de resultados futuros do Fundo. Para mais informações, o investidor deverá acessar as informações relacionadas ao Fundo disponíveis através do site www.cvm.gov.br, bem como ler atentamente o Regulamento do Fundo, em especial a seção sobre os fatores de risco.</t>
  </si>
  <si>
    <t>TME</t>
  </si>
  <si>
    <t>TPE</t>
  </si>
  <si>
    <t>TCC</t>
  </si>
  <si>
    <t>TSM</t>
  </si>
  <si>
    <t>ETB</t>
  </si>
  <si>
    <t>EDTE</t>
  </si>
  <si>
    <t>CGI</t>
  </si>
  <si>
    <t/>
  </si>
  <si>
    <t>Informações Regulatórias / Contrato de Concessão</t>
  </si>
  <si>
    <t>Data do Leilão</t>
  </si>
  <si>
    <t>Contrato de Concessão ANEEL nº</t>
  </si>
  <si>
    <t>02/2017</t>
  </si>
  <si>
    <t>06/2017</t>
  </si>
  <si>
    <t>37/2017</t>
  </si>
  <si>
    <t>11/2016</t>
  </si>
  <si>
    <t xml:space="preserve">15/2016 </t>
  </si>
  <si>
    <t>41/2017</t>
  </si>
  <si>
    <t>Localização</t>
  </si>
  <si>
    <t>MT</t>
  </si>
  <si>
    <t>BA/MG</t>
  </si>
  <si>
    <t>MG/ES</t>
  </si>
  <si>
    <t>SP/RJ</t>
  </si>
  <si>
    <t>BA</t>
  </si>
  <si>
    <t>PB/PE</t>
  </si>
  <si>
    <t>Extensão da Linha</t>
  </si>
  <si>
    <t>Tensão da Linha</t>
  </si>
  <si>
    <t>500 kV</t>
  </si>
  <si>
    <t>Informações Societárias</t>
  </si>
  <si>
    <t>Participação Atual PFIN11</t>
  </si>
  <si>
    <t>Principal Parceiro</t>
  </si>
  <si>
    <t>Alupar</t>
  </si>
  <si>
    <t>-</t>
  </si>
  <si>
    <t>Início da Concessão</t>
  </si>
  <si>
    <t>Fim da Concessão</t>
  </si>
  <si>
    <t>Entrada do FIP Apollo Energia</t>
  </si>
  <si>
    <t>Informações Operacionais</t>
  </si>
  <si>
    <t>Status da Operação</t>
  </si>
  <si>
    <t>Operacional</t>
  </si>
  <si>
    <t>Início da Operação - RAP Trecho 1</t>
  </si>
  <si>
    <t>Início da Operação - RAP Trecho 2</t>
  </si>
  <si>
    <t>n/a</t>
  </si>
  <si>
    <t>Índice de Reajuste  da RAP</t>
  </si>
  <si>
    <t>IPCA</t>
  </si>
  <si>
    <t>Revisão Tarifária (Anos 5-10-15 de concessão)</t>
  </si>
  <si>
    <t>Sim</t>
  </si>
  <si>
    <t>Lucro Real</t>
  </si>
  <si>
    <t>Lucro Presumido</t>
  </si>
  <si>
    <t>Taxa de Depreciação Regulatória</t>
  </si>
  <si>
    <t>Ativo Permanente "Regulatório" - R$ Milhões ²</t>
  </si>
  <si>
    <t>Dívida Bruta - R$ Milhões ²</t>
  </si>
  <si>
    <t>Caixa e Equivalentes ²</t>
  </si>
  <si>
    <t>¹ ENTE = 50,01% Alupar e 49,99% Taesa</t>
  </si>
  <si>
    <t>HISTÓRICO DE DADOS FINANCEIROS DAS TRANSMISSORAS</t>
  </si>
  <si>
    <t>TME - TRANSMISSORA MATOGROSSENSE DE ENERGIA S/A</t>
  </si>
  <si>
    <t>INFORMAÇÕES FINANCEIRAS CONSIDERANDO 100% DO ATIVO</t>
  </si>
  <si>
    <t>STATUS</t>
  </si>
  <si>
    <t>PARTICIPAÇÃO PFIN11</t>
  </si>
  <si>
    <t>PERÍODO</t>
  </si>
  <si>
    <t>1T19</t>
  </si>
  <si>
    <t>2T19</t>
  </si>
  <si>
    <t>3T19</t>
  </si>
  <si>
    <t>4T19</t>
  </si>
  <si>
    <t>1T20</t>
  </si>
  <si>
    <t>2T20</t>
  </si>
  <si>
    <t>3T20</t>
  </si>
  <si>
    <t>4T20</t>
  </si>
  <si>
    <t>1T21</t>
  </si>
  <si>
    <t>2T21</t>
  </si>
  <si>
    <t>(1) INFORMAÇÕES CONSOLIDADAS TRIMESTRAIS</t>
  </si>
  <si>
    <t>PRINCIPAIS INFOS - DRE REGULATÓRIA</t>
  </si>
  <si>
    <t>Receita Operacional Líquida</t>
  </si>
  <si>
    <t>EBITDA</t>
  </si>
  <si>
    <t>Margem EBITDA</t>
  </si>
  <si>
    <t>(+/-) Receitas / Despesas não-recorrentes</t>
  </si>
  <si>
    <t>EBITDA recorrente</t>
  </si>
  <si>
    <t>Margem EBITDA recorrente</t>
  </si>
  <si>
    <t>Lucro Líquido do Exercício</t>
  </si>
  <si>
    <t>PRINCIPAIS INFOS - DÍVIDA</t>
  </si>
  <si>
    <t>Dívida Bruta Total</t>
  </si>
  <si>
    <t>Dívida Líquida Total</t>
  </si>
  <si>
    <t>PRINCIPAIS INFOS - DISTRIBUIÇÃO DE RESULTADOS AOS ACIONISTAS</t>
  </si>
  <si>
    <t>Distribuição de Resultados</t>
  </si>
  <si>
    <t>(2) DEMONSTRAÇÃO DE RESULTADO DO EXERCÍCIO - REGULATÓRIO</t>
  </si>
  <si>
    <t>Receita operacional bruta</t>
  </si>
  <si>
    <t xml:space="preserve">Receita de transmissão de energia </t>
  </si>
  <si>
    <t>Suprimento de energia</t>
  </si>
  <si>
    <t>Remuneração do ativo da concessão</t>
  </si>
  <si>
    <t>Remuneração do ativo contratual da concessão</t>
  </si>
  <si>
    <t>Correção monetária do ativo contratual</t>
  </si>
  <si>
    <t>Receita de infraestrutura</t>
  </si>
  <si>
    <t>Deduções da receita operacional</t>
  </si>
  <si>
    <t>PIS</t>
  </si>
  <si>
    <t xml:space="preserve">COFINS </t>
  </si>
  <si>
    <t>ICMS</t>
  </si>
  <si>
    <t>ISS</t>
  </si>
  <si>
    <t>IVA</t>
  </si>
  <si>
    <t>Quota para Reserva Global de Reversão - RGR</t>
  </si>
  <si>
    <t>Pesquisa e desenvolvimento - P&amp;D</t>
  </si>
  <si>
    <t>Fundo nacional de desenvolvimento científico e tecnológico - FNDCT</t>
  </si>
  <si>
    <t>Ministério de minas e energia - MME</t>
  </si>
  <si>
    <t>Taxa de fiscalização de serviços de energia elétrica - TFSEE</t>
  </si>
  <si>
    <t>Receita operacional líquida</t>
  </si>
  <si>
    <t>Custos</t>
  </si>
  <si>
    <t>Compra de Energia</t>
  </si>
  <si>
    <t xml:space="preserve">Custo dos serviços prestados </t>
  </si>
  <si>
    <t>Custo de construção</t>
  </si>
  <si>
    <t>Depreciação / Amortização</t>
  </si>
  <si>
    <t>(Despesas) receitas operacionais</t>
  </si>
  <si>
    <t>Administrativas e gerais</t>
  </si>
  <si>
    <t>Depreciação e amortização</t>
  </si>
  <si>
    <t>Pessoal / Honorários da diretoria e conselho de administração</t>
  </si>
  <si>
    <t>Resultado de Equivalência Patrimonial</t>
  </si>
  <si>
    <t>Outras receitas</t>
  </si>
  <si>
    <t>Outras despesas</t>
  </si>
  <si>
    <t>Lucro antes do resultado financeiro</t>
  </si>
  <si>
    <t>Despesas financeiras</t>
  </si>
  <si>
    <t>Encargos e variações monetárias sobre empr. e financ.</t>
  </si>
  <si>
    <t>Variações Cambiais</t>
  </si>
  <si>
    <t>Outras</t>
  </si>
  <si>
    <t>Receitas financeiras</t>
  </si>
  <si>
    <t>Receitas de aplicações financeiras</t>
  </si>
  <si>
    <t>Lucro antes da contribuição social e imposto de renda</t>
  </si>
  <si>
    <t>Imposto de Renda / Contribuição Social</t>
  </si>
  <si>
    <t xml:space="preserve">Imposto de renda </t>
  </si>
  <si>
    <t xml:space="preserve">Contribuição social </t>
  </si>
  <si>
    <t>Imposto de renda diferido</t>
  </si>
  <si>
    <t>Contribuição social diferidos</t>
  </si>
  <si>
    <t>(3) BALANÇO PATRIMONIAL - REGULATÓRIO</t>
  </si>
  <si>
    <t>ATIVO TOTAL</t>
  </si>
  <si>
    <t>ATIVO CIRCULANTE</t>
  </si>
  <si>
    <t>Caixa e equivalentes de caixa</t>
  </si>
  <si>
    <t>Investimentos de curto prazo</t>
  </si>
  <si>
    <t>Títulos e valores mobiliários</t>
  </si>
  <si>
    <t>Contas a receber de clientes</t>
  </si>
  <si>
    <t>Partes relacionadas</t>
  </si>
  <si>
    <t>Impostos a recuperar</t>
  </si>
  <si>
    <t>Adiantamento a fornecedores</t>
  </si>
  <si>
    <t>Estoques</t>
  </si>
  <si>
    <t>Cauções e depósitos judiciais</t>
  </si>
  <si>
    <t>Despesas pagas antecipadamente</t>
  </si>
  <si>
    <t>Ativo financeiro da concessão</t>
  </si>
  <si>
    <t>Outros ativos</t>
  </si>
  <si>
    <t>ATIVO NÃO CIRCULANTE</t>
  </si>
  <si>
    <t>Adiantamento para futuro aumento de capital</t>
  </si>
  <si>
    <t>Imposto de renda e contribuição social diferidos</t>
  </si>
  <si>
    <t>Investimentos</t>
  </si>
  <si>
    <t>Imobilizado</t>
  </si>
  <si>
    <t>Intangível</t>
  </si>
  <si>
    <t>PASSIVO TOTAL</t>
  </si>
  <si>
    <t>PASSIVO CIRCULANTE</t>
  </si>
  <si>
    <t>Empréstimos e financiamentos</t>
  </si>
  <si>
    <t>Debêntures</t>
  </si>
  <si>
    <t>Fornecedores</t>
  </si>
  <si>
    <t>Salários, férias e encargos sociais</t>
  </si>
  <si>
    <t>Tributos e contribuições sociais a recolher</t>
  </si>
  <si>
    <t>Provisões de constituição dos ativos</t>
  </si>
  <si>
    <t>Dividendos a pagar</t>
  </si>
  <si>
    <t>Provisão para gastos ambientais</t>
  </si>
  <si>
    <t>Taxas regulamentares e setoriais</t>
  </si>
  <si>
    <t>Provisões para contingências</t>
  </si>
  <si>
    <t>Adiantamentos de clientes</t>
  </si>
  <si>
    <t>Outras obrigações</t>
  </si>
  <si>
    <t>PASSIVO NÃO CIRCULANTE</t>
  </si>
  <si>
    <t>PATRIMÔNIO LÍQUIDO</t>
  </si>
  <si>
    <t>Capital social subscrito e integralizado</t>
  </si>
  <si>
    <t>(-) Gastos com emissão de ações</t>
  </si>
  <si>
    <t>Reserva de capital</t>
  </si>
  <si>
    <t>Reservas de lucros</t>
  </si>
  <si>
    <t>Lucros acumulados</t>
  </si>
  <si>
    <t>Outros resultados abrangentes</t>
  </si>
  <si>
    <t>(4) DEMONSTRAÇÃO DE RESULTADO DO EXERCÍCIO - SOCIETÁRIO (IFRS)</t>
  </si>
  <si>
    <t>Consultoria e assessoramento na área regulatória</t>
  </si>
  <si>
    <t>Serviços de operação e manutenção</t>
  </si>
  <si>
    <t>PIS diferido</t>
  </si>
  <si>
    <t>COFINS diferido</t>
  </si>
  <si>
    <t>Quota para Reserva Global de Reversão - RGR diferido</t>
  </si>
  <si>
    <t>Taxa de fiscalização de serviços de energia elétrica - TFSEE diferido</t>
  </si>
  <si>
    <t>(5) BALANÇO PATRIMONIAL - SOCIETÁRIO (IFRS)</t>
  </si>
  <si>
    <t>Contas a receber ativo contratual</t>
  </si>
  <si>
    <t>Ativos mantidos para venda</t>
  </si>
  <si>
    <t>Arrendamento Mercantil</t>
  </si>
  <si>
    <t>Taxas regulamentares e setoriais diferidas</t>
  </si>
  <si>
    <t>Taxas regulamentares e setoriais correntes</t>
  </si>
  <si>
    <t>PIS / COFINS Diferido</t>
  </si>
  <si>
    <t>Taxas setoriais Diferidas - RGR / TFSEE</t>
  </si>
  <si>
    <t>Obs.: Demonstrações Financeiras regulatórias e societárias são auditadas anualmente, no 4º trimestre de cada ano.</t>
  </si>
  <si>
    <t>EDTE - EMPRESA DIAMANTINA DE TRANSMISSÃO DE ENERGIA S/A</t>
  </si>
  <si>
    <t>Pré-op.</t>
  </si>
  <si>
    <t>ETB - EMPRESA DE TRANSMISSÃO BAIANA S/A</t>
  </si>
  <si>
    <t>Trecho 1 Op.</t>
  </si>
  <si>
    <t>TPE - TRANSMISSORA PARAÍSO DE ENERGIA S/A</t>
  </si>
  <si>
    <t>TCC - TRANSMISSORA CAMINHO DO CAFÉ S/A</t>
  </si>
  <si>
    <t>TSM - TRANSMISSORA SERRA DA MANTIQUEIRA S.A.</t>
  </si>
  <si>
    <t>CGI - TRANSMISSORA CAMPINA GRANDE IGARAÇU S.A.</t>
  </si>
  <si>
    <t>Partes Relacionadas</t>
  </si>
  <si>
    <t>NESTA SEÇÃO, SÃO APRESENTADAS INFORMAÇÕES SOBRE AS CONCESSÕES E ESTIMATIVAS UTILIZADAS PARA DEFINIÇÃO DO VALOR DOS ATIVOS NO IPO DO FUNDO, COM DATA BASE 30/06/2019</t>
  </si>
  <si>
    <t>CICLOS DE RECEITA (R$ milhões)</t>
  </si>
  <si>
    <t>Fonte: ANEEL</t>
  </si>
  <si>
    <t>2017-18</t>
  </si>
  <si>
    <t>2018-19</t>
  </si>
  <si>
    <t>2019-20</t>
  </si>
  <si>
    <t>2020-21</t>
  </si>
  <si>
    <t>2021-22</t>
  </si>
  <si>
    <t>TOTAL</t>
  </si>
  <si>
    <t>MESES DE OPERAÇÃO NO ANO</t>
  </si>
  <si>
    <t>5 (T1) / 2 (T2)</t>
  </si>
  <si>
    <t>DEDUÇÕES DA RECEITA</t>
  </si>
  <si>
    <t>PIS/COFINS ¹</t>
  </si>
  <si>
    <t>ENCARGOS SETORIAIS 1 - % ROB ²</t>
  </si>
  <si>
    <t>TFSEE, ONS</t>
  </si>
  <si>
    <t>ENCARGOS SETORIAIS 2 - % ROB</t>
  </si>
  <si>
    <r>
      <t xml:space="preserve">RGR; </t>
    </r>
    <r>
      <rPr>
        <u/>
        <sz val="10"/>
        <color theme="1"/>
        <rFont val="Avenir Next LT Pro"/>
        <family val="2"/>
      </rPr>
      <t>aplicável somente para TME</t>
    </r>
    <r>
      <rPr>
        <sz val="10"/>
        <color theme="1"/>
        <rFont val="Avenir Next LT Pro"/>
        <family val="2"/>
      </rPr>
      <t xml:space="preserve"> (contratos anteriores a 2013)</t>
    </r>
  </si>
  <si>
    <t>ENCARGOS SETORIAIS 3 - % ROB (excluindo PIS/Cofins)</t>
  </si>
  <si>
    <t>P&amp;D</t>
  </si>
  <si>
    <t>INDISPONIBILIDADE (PV) - % ROB</t>
  </si>
  <si>
    <r>
      <rPr>
        <b/>
        <u/>
        <sz val="10"/>
        <color theme="1"/>
        <rFont val="Avenir Next LT Pro"/>
        <family val="2"/>
      </rPr>
      <t>Estimativas</t>
    </r>
    <r>
      <rPr>
        <sz val="10"/>
        <color theme="1"/>
        <rFont val="Avenir Next LT Pro"/>
        <family val="2"/>
      </rPr>
      <t>; Valores utilizados no Laudo PWC e praticados pela Administração</t>
    </r>
  </si>
  <si>
    <t>MARGEM EBITDA - % ROL ³</t>
  </si>
  <si>
    <r>
      <t xml:space="preserve">¹ 9.25% da ROB para ativos no Lucro Real (todos da carteira atual).
  </t>
    </r>
    <r>
      <rPr>
        <u/>
        <sz val="9"/>
        <color theme="1"/>
        <rFont val="Avenir Next LT Pro"/>
        <family val="2"/>
      </rPr>
      <t xml:space="preserve">As receitas destes ativos já são, contratualmente, líquidas de PIS e Cofins (i.e., deve-se efetuar o "gross-up" do
</t>
    </r>
    <r>
      <rPr>
        <sz val="9"/>
        <color theme="1"/>
        <rFont val="Avenir Next LT Pro"/>
        <family val="2"/>
      </rPr>
      <t xml:space="preserve">  </t>
    </r>
    <r>
      <rPr>
        <u/>
        <sz val="9"/>
        <color theme="1"/>
        <rFont val="Avenir Next LT Pro"/>
        <family val="2"/>
      </rPr>
      <t>PIS/Cofins sobre as receitas indicadas para encontrarmos a Receita Operacional Bruta da companhia</t>
    </r>
  </si>
  <si>
    <t>² ROB = Receita Operacional Bruta</t>
  </si>
  <si>
    <t>³ ROL = Receita Operacional Líquida</t>
  </si>
  <si>
    <t xml:space="preserve"> DÍVIDAS</t>
  </si>
  <si>
    <t>VALOR (R$ MM)</t>
  </si>
  <si>
    <t>ALAVANCAGEM</t>
  </si>
  <si>
    <t>CUSTO</t>
  </si>
  <si>
    <t>VENCIMENTO</t>
  </si>
  <si>
    <t>Primeira Amortização</t>
  </si>
  <si>
    <t>BALLOON ¹</t>
  </si>
  <si>
    <t>GARANTIAS</t>
  </si>
  <si>
    <t>COVENANTS</t>
  </si>
  <si>
    <t>&gt;80%</t>
  </si>
  <si>
    <t>IPCA + 6.53% aa</t>
  </si>
  <si>
    <t xml:space="preserve">Aval da Alupar </t>
  </si>
  <si>
    <t>IPCA + 4.5% aa</t>
  </si>
  <si>
    <t>ICSD = 1,2x</t>
  </si>
  <si>
    <t>IPCA + 5.34% aa</t>
  </si>
  <si>
    <t>IPCA + 5.29% aa</t>
  </si>
  <si>
    <t>Aval da Alupar ²</t>
  </si>
  <si>
    <t>Bullet</t>
  </si>
  <si>
    <t>&gt;60%</t>
  </si>
  <si>
    <t>Garantias Reais, Conta Reserva</t>
  </si>
  <si>
    <r>
      <t xml:space="preserve">¹ </t>
    </r>
    <r>
      <rPr>
        <i/>
        <sz val="9"/>
        <color theme="1"/>
        <rFont val="Avenir Next LT Pro"/>
        <family val="2"/>
      </rPr>
      <t>Balloon</t>
    </r>
    <r>
      <rPr>
        <sz val="9"/>
        <color theme="1"/>
        <rFont val="Avenir Next LT Pro"/>
        <family val="2"/>
      </rPr>
      <t xml:space="preserve"> = termo utilizado para indicar que uma porção relevante da amortização é efetuada na data de vencimento da dívida, podendo ser necessária a captação de novo instrumento de dívida para efetuar o pagamento desta amortização.</t>
    </r>
  </si>
  <si>
    <t>² Garantia concedida pela Alupar para a Apollo 12 Participações S.A.; outros acionistas dão a garantia em sua proporção na participação acionária da companhia</t>
  </si>
  <si>
    <t>Com exceção de TSM, estima-se que todas as outras companhias deverão passar por realavancagens quando vencerem as dívidas atuais</t>
  </si>
  <si>
    <t>Geralmente, tais dívidas possuem de 2 a 6 anos de prazo, com custo de CDI+1,0% a 3,5% aa (a depender do nível do CDI e condições de mercado)</t>
  </si>
  <si>
    <t>% PARTICIPAÇÃO PFIN11 ¹</t>
  </si>
  <si>
    <r>
      <rPr>
        <b/>
        <u/>
        <sz val="10"/>
        <color theme="0"/>
        <rFont val="Avenir Next LT Pro"/>
        <family val="2"/>
      </rPr>
      <t>Estimativas</t>
    </r>
    <r>
      <rPr>
        <sz val="10"/>
        <color theme="0"/>
        <rFont val="Avenir Next LT Pro"/>
        <family val="2"/>
      </rPr>
      <t xml:space="preserve"> atuais da Administração</t>
    </r>
  </si>
  <si>
    <t>49%  =&gt; 34.3%</t>
  </si>
  <si>
    <t>49%  =&gt; 35%</t>
  </si>
  <si>
    <t>IR/CSLL - ALÍQUOTA</t>
  </si>
  <si>
    <t>REGIME TRIBUTÁRIO</t>
  </si>
  <si>
    <t>IR</t>
  </si>
  <si>
    <t>CSLL</t>
  </si>
  <si>
    <t>% SEM BENEFÍCIO FISCAL</t>
  </si>
  <si>
    <t>% COM BENEFÍCIO FISCAL</t>
  </si>
  <si>
    <t>BENEFÍCIO SUDAM / SUDENE</t>
  </si>
  <si>
    <t>INÍCIO</t>
  </si>
  <si>
    <t>DURAÇÃO (ANOS)</t>
  </si>
  <si>
    <t>BENEFÍCIO
% DO IRPJ</t>
  </si>
  <si>
    <t>% ATIVO COM BENEFÍCIO</t>
  </si>
  <si>
    <t>Parcial</t>
  </si>
  <si>
    <t>N</t>
  </si>
  <si>
    <t>S</t>
  </si>
  <si>
    <t>TEMPLATE - AUXÍLIO PARA CÁLCULO DE FLUXO DE CAIXA DOS ATIVOS</t>
  </si>
  <si>
    <t>(i) DRE REGULATÓRIO (para fins de cálculo de IR/CSLL a ser desembolsado)</t>
  </si>
  <si>
    <t>RECEITA LÍQUIDA ANUAL ESTIMADA</t>
  </si>
  <si>
    <t>RECEITA LÍQUIDA</t>
  </si>
  <si>
    <t>EBITDA mg</t>
  </si>
  <si>
    <t>(-) DEPRECIAÇÃO REGULATÓRIA</t>
  </si>
  <si>
    <t>(-) DESPESAS FINANCEIRAS</t>
  </si>
  <si>
    <t>EBT</t>
  </si>
  <si>
    <t>(-) IR/CSLL</t>
  </si>
  <si>
    <t>LUCRO LÍQUIDO</t>
  </si>
  <si>
    <t>(ii) Fluxo de Caixa Livre ao acionista</t>
  </si>
  <si>
    <t>(-) CAPEX MANUTENÇÃO</t>
  </si>
  <si>
    <t>Premissa utilizada (Laudo IPO e Administração) = 1% da RAP</t>
  </si>
  <si>
    <t>(-) JUROS PAGOS</t>
  </si>
  <si>
    <t>(-) AMORTIZAÇÕES</t>
  </si>
  <si>
    <t>(+/-) ENTRADA / SAÍDA DE DÍVIDAS</t>
  </si>
  <si>
    <t>(-) IMPOSTO</t>
  </si>
  <si>
    <t>(+) VALOR RESIDUAL LÍQUIDO DE IMPOSTO</t>
  </si>
  <si>
    <t>Premissa utilizada no Laudo do IPO = correção do ativo imobilizado não depreciado pela inflação do período, e tributação de 34% do ganho de capital em relação ao valor de livro</t>
  </si>
  <si>
    <t>FLUXO DE CAIXA LIVRE AO ACIONISTA</t>
  </si>
  <si>
    <t>- Proxy dos dividendos a pagar = ativos possuem lucros acumulados em seus balanços (contabilidade IFRS) de forma a permitir o pagamento de toda a geração de caixa gerada, de acordo com as estimativas (i.e., payout poderá ser maior que o lucro do exercício)
- Pagamento efetivo dos dividendos depende de deliberação da Administração
- Considera a variação de capital de giro imaterial</t>
  </si>
  <si>
    <t>3T21</t>
  </si>
  <si>
    <t>Apollo 17</t>
  </si>
  <si>
    <t>4T21</t>
  </si>
  <si>
    <t>TPE, TCC, TSM, ETB, EDTE e CGI</t>
  </si>
  <si>
    <t>IPCA + 5,6% aa</t>
  </si>
  <si>
    <t>&gt;35%</t>
  </si>
  <si>
    <t>1T22</t>
  </si>
  <si>
    <t>2T22</t>
  </si>
  <si>
    <t>CDI + 1,7% aa</t>
  </si>
  <si>
    <t>CURVA DE AMORTIZAÇÃO DAS DÍVIDAS - SEM REALAVANCAGEM</t>
  </si>
  <si>
    <t>&gt; 4,5x EBITDA</t>
  </si>
  <si>
    <t>2022-23</t>
  </si>
  <si>
    <t>IPCA³ + 2,04% aa</t>
  </si>
  <si>
    <t>³ IPCA pago mensalmente</t>
  </si>
  <si>
    <t>Capacidade de Transformação (MVA)</t>
  </si>
  <si>
    <t>23/2009</t>
  </si>
  <si>
    <t>Subestações próprias</t>
  </si>
  <si>
    <t>Bay de conexão (entrada de linha)</t>
  </si>
  <si>
    <t>3T22</t>
  </si>
  <si>
    <t>Conta de Desenvolvimento energético - CDE</t>
  </si>
  <si>
    <t>4T22</t>
  </si>
  <si>
    <t>1T23</t>
  </si>
  <si>
    <t>¹ A Alupar detinha uma opção de compra para adquirir 30% da participação do PFIN11, remunerando os aportes do Fundo por IPCA + 7,3% aa, ajustado por proventos.</t>
  </si>
  <si>
    <t>2T23</t>
  </si>
  <si>
    <t>ENTE ¹'</t>
  </si>
  <si>
    <t>2023-24</t>
  </si>
  <si>
    <t>3T23</t>
  </si>
  <si>
    <t>4T23</t>
  </si>
  <si>
    <t>1T24</t>
  </si>
  <si>
    <t>2T24</t>
  </si>
  <si>
    <t>2024-25</t>
  </si>
  <si>
    <t>3T24</t>
  </si>
  <si>
    <t>4T24</t>
  </si>
  <si>
    <t>1T25</t>
  </si>
  <si>
    <t>Dividendos adidicional proposto</t>
  </si>
  <si>
    <t>2T25</t>
  </si>
  <si>
    <t>RAP+RBNI (Ciclo 2025-2026) - R$ Milhões</t>
  </si>
  <si>
    <t>RAP Trecho 1 (Ciclo 2025-2026)  - R$ Milhões</t>
  </si>
  <si>
    <t>RAP Trecho 2 (Ciclo 2025-2026)  - R$ Milhões</t>
  </si>
  <si>
    <t>RBNI (Ciclo 2025-2026) - R$ Milhões</t>
  </si>
  <si>
    <t>Regime de Tributação 2025</t>
  </si>
  <si>
    <t>Atualizado para junho de 2025</t>
  </si>
  <si>
    <t>² Informações do 2T25</t>
  </si>
  <si>
    <t>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</si>
</sst>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0_-;\-* #,##0_-;_-* &quot;-&quot;_-;_-@_-"/>
    <numFmt numFmtId="43" formatCode="_-* #,##0.00_-;\-* #,##0.00_-;_-* &quot;-&quot;??_-;_-@_-"/>
    <numFmt numFmtId="164" formatCode="_-* #,##0_-;\-* #,##0_-;_-* &quot;-&quot;??_-;_-@_-"/>
    <numFmt numFmtId="165" formatCode="#,##0_ ;[Red]\(#,##0\);&quot;-&quot;"/>
    <numFmt numFmtId="166" formatCode="0.0%"/>
    <numFmt numFmtId="167" formatCode="#,##0_ ;\(#,##0\);&quot;-&quot;"/>
    <numFmt numFmtId="168" formatCode="_(* #,##0.00_);_(* \(#,##0.00\);_(* &quot;-&quot;??_);_(@_)"/>
    <numFmt numFmtId="169" formatCode="_(* #,##0_);_(* \(#,##0\);_(* &quot;-&quot;_);_(@_)"/>
    <numFmt numFmtId="170" formatCode="0.00%;&quot;ERRO&quot;;&quot;-&quot;"/>
    <numFmt numFmtId="171" formatCode="_-* #,##0.0_-;\-* #,##0.0_-;_-* &quot;-&quot;??_-;_-@_-"/>
    <numFmt numFmtId="172" formatCode="#,###\ &quot;km&quot;"/>
    <numFmt numFmtId="173" formatCode="#,##0.0"/>
    <numFmt numFmtId="174" formatCode="_(* #,##0.0_);_(* \(#,##0.0\);_(* &quot;-&quot;?_);_(@_)"/>
    <numFmt numFmtId="175" formatCode="#,##0.0_ ;\-#,##0.0;&quot;-&quot;"/>
    <numFmt numFmtId="176" formatCode="#,##0.0_ ;\-#,##0.0\ "/>
    <numFmt numFmtId="177" formatCode="#,##0.0%_ ;[Red]\(#,##0.0%\);&quot;-&quot;"/>
    <numFmt numFmtId="178" formatCode="#,###\ &quot;MWA&quot;"/>
    <numFmt numFmtId="179" formatCode="0.0000%"/>
  </numFmts>
  <fonts count="56" x14ac:knownFonts="1">
    <font>
      <sz val="10"/>
      <color theme="1"/>
      <name val="Calibri"/>
      <family val="2"/>
      <scheme val="minor"/>
    </font>
    <font>
      <sz val="11"/>
      <color theme="1"/>
      <name val="Calibri"/>
      <family val="2"/>
      <scheme val="minor"/>
    </font>
    <font>
      <sz val="10"/>
      <color theme="1"/>
      <name val="Calibri"/>
      <family val="2"/>
      <scheme val="minor"/>
    </font>
    <font>
      <b/>
      <sz val="12"/>
      <color theme="1"/>
      <name val="Avenir Next LT Pro"/>
      <family val="2"/>
    </font>
    <font>
      <sz val="12"/>
      <color theme="1"/>
      <name val="Avenir Next LT Pro"/>
      <family val="2"/>
    </font>
    <font>
      <sz val="12"/>
      <color theme="1" tint="0.34998626667073579"/>
      <name val="Avenir Next LT Pro"/>
      <family val="2"/>
    </font>
    <font>
      <b/>
      <sz val="12"/>
      <color rgb="FF0000FF"/>
      <name val="Avenir Next LT Pro"/>
      <family val="2"/>
    </font>
    <font>
      <b/>
      <i/>
      <sz val="12"/>
      <color theme="1"/>
      <name val="Avenir Next LT Pro"/>
      <family val="2"/>
    </font>
    <font>
      <b/>
      <sz val="12"/>
      <color theme="0"/>
      <name val="Avenir Next LT Pro"/>
      <family val="2"/>
    </font>
    <font>
      <i/>
      <sz val="12"/>
      <color theme="1"/>
      <name val="Avenir Next LT Pro"/>
      <family val="2"/>
    </font>
    <font>
      <i/>
      <sz val="12"/>
      <color theme="0"/>
      <name val="Avenir Next LT Pro"/>
      <family val="2"/>
    </font>
    <font>
      <sz val="12"/>
      <name val="Avenir Next LT Pro"/>
      <family val="2"/>
    </font>
    <font>
      <b/>
      <sz val="10"/>
      <color theme="1"/>
      <name val="Calibri"/>
      <family val="2"/>
      <scheme val="minor"/>
    </font>
    <font>
      <i/>
      <sz val="10"/>
      <color theme="1"/>
      <name val="Calibri"/>
      <family val="2"/>
      <scheme val="minor"/>
    </font>
    <font>
      <sz val="12"/>
      <color theme="1" tint="0.499984740745262"/>
      <name val="Avenir Next LT Pro"/>
      <family val="2"/>
    </font>
    <font>
      <i/>
      <sz val="12"/>
      <color theme="1" tint="0.499984740745262"/>
      <name val="Avenir Next LT Pro"/>
      <family val="2"/>
    </font>
    <font>
      <sz val="12"/>
      <color theme="0" tint="-0.249977111117893"/>
      <name val="Avenir Next LT Pro"/>
      <family val="2"/>
    </font>
    <font>
      <i/>
      <sz val="10"/>
      <color theme="1"/>
      <name val="Avenir Next LT Pro"/>
      <family val="2"/>
    </font>
    <font>
      <b/>
      <sz val="10"/>
      <color theme="1"/>
      <name val="Avenir Next LT Pro"/>
      <family val="2"/>
    </font>
    <font>
      <sz val="10"/>
      <color theme="1"/>
      <name val="Avenir Next LT Pro"/>
      <family val="2"/>
    </font>
    <font>
      <b/>
      <sz val="10"/>
      <name val="Avenir Next LT Pro"/>
      <family val="2"/>
    </font>
    <font>
      <b/>
      <u/>
      <sz val="10"/>
      <color theme="1"/>
      <name val="Avenir Next LT Pro"/>
      <family val="2"/>
    </font>
    <font>
      <b/>
      <sz val="10"/>
      <color theme="0"/>
      <name val="Avenir Next LT Pro"/>
      <family val="2"/>
    </font>
    <font>
      <sz val="10"/>
      <color theme="0"/>
      <name val="Avenir Next LT Pro"/>
      <family val="2"/>
    </font>
    <font>
      <sz val="10"/>
      <name val="Arial"/>
      <family val="2"/>
    </font>
    <font>
      <sz val="10"/>
      <color theme="1" tint="0.249977111117893"/>
      <name val="Avenir Next LT Pro"/>
      <family val="2"/>
    </font>
    <font>
      <sz val="10"/>
      <name val="Avenir Next LT Pro"/>
      <family val="2"/>
    </font>
    <font>
      <sz val="12"/>
      <color theme="0"/>
      <name val="Avenir Next LT Pro"/>
      <family val="2"/>
    </font>
    <font>
      <b/>
      <sz val="10"/>
      <color indexed="9"/>
      <name val="Avenir Next LT Pro"/>
      <family val="2"/>
    </font>
    <font>
      <b/>
      <sz val="10"/>
      <color theme="8" tint="0.39997558519241921"/>
      <name val="Avenir Next LT Pro"/>
      <family val="2"/>
    </font>
    <font>
      <b/>
      <u/>
      <sz val="10"/>
      <color theme="0"/>
      <name val="Avenir Next LT Pro"/>
      <family val="2"/>
    </font>
    <font>
      <b/>
      <i/>
      <sz val="10"/>
      <color theme="0"/>
      <name val="Avenir Next LT Pro"/>
      <family val="2"/>
    </font>
    <font>
      <sz val="11"/>
      <color theme="1"/>
      <name val="Avenir Next LT Pro"/>
      <family val="2"/>
    </font>
    <font>
      <b/>
      <sz val="11"/>
      <color theme="1"/>
      <name val="Avenir Next LT Pro"/>
      <family val="2"/>
    </font>
    <font>
      <b/>
      <sz val="11"/>
      <color theme="1" tint="0.34998626667073579"/>
      <name val="Avenir Next LT Pro"/>
      <family val="2"/>
    </font>
    <font>
      <sz val="11"/>
      <color theme="1" tint="0.34998626667073579"/>
      <name val="Avenir Next LT Pro"/>
      <family val="2"/>
    </font>
    <font>
      <b/>
      <sz val="12"/>
      <color theme="0" tint="-4.9989318521683403E-2"/>
      <name val="Avenir Next LT Pro"/>
      <family val="2"/>
    </font>
    <font>
      <sz val="9"/>
      <color theme="1"/>
      <name val="Avenir Next LT Pro"/>
      <family val="2"/>
    </font>
    <font>
      <u/>
      <sz val="9"/>
      <color theme="1"/>
      <name val="Avenir Next LT Pro"/>
      <family val="2"/>
    </font>
    <font>
      <u/>
      <sz val="10"/>
      <color theme="1"/>
      <name val="Avenir Next LT Pro"/>
      <family val="2"/>
    </font>
    <font>
      <sz val="10"/>
      <color rgb="FFFF0000"/>
      <name val="Avenir Next LT Pro"/>
      <family val="2"/>
    </font>
    <font>
      <sz val="11"/>
      <name val="Calibri"/>
      <family val="2"/>
      <scheme val="minor"/>
    </font>
    <font>
      <b/>
      <sz val="11"/>
      <name val="Calibri"/>
      <family val="2"/>
      <scheme val="minor"/>
    </font>
    <font>
      <sz val="8"/>
      <name val="Calibri"/>
      <family val="2"/>
      <scheme val="minor"/>
    </font>
    <font>
      <b/>
      <sz val="9"/>
      <color rgb="FF0000FF"/>
      <name val="Avenir Next LT Pro"/>
      <family val="2"/>
    </font>
    <font>
      <i/>
      <sz val="9"/>
      <color theme="1"/>
      <name val="Avenir Next LT Pro"/>
      <family val="2"/>
    </font>
    <font>
      <sz val="11"/>
      <color theme="0" tint="-0.249977111117893"/>
      <name val="Avenir Next LT Pro"/>
      <family val="2"/>
    </font>
    <font>
      <b/>
      <sz val="10"/>
      <color rgb="FFFF0000"/>
      <name val="Avenir Next LT Pro"/>
      <family val="2"/>
    </font>
    <font>
      <b/>
      <i/>
      <sz val="10"/>
      <color rgb="FFFF0000"/>
      <name val="Avenir Next LT Pro"/>
      <family val="2"/>
    </font>
    <font>
      <sz val="9"/>
      <name val="Avenir Next LT Pro"/>
      <family val="2"/>
    </font>
    <font>
      <b/>
      <sz val="9"/>
      <color indexed="81"/>
      <name val="Segoe UI"/>
      <family val="2"/>
    </font>
    <font>
      <i/>
      <sz val="10"/>
      <name val="Avenir Next LT Pro"/>
      <family val="2"/>
    </font>
    <font>
      <sz val="9"/>
      <color indexed="81"/>
      <name val="Segoe UI"/>
      <family val="2"/>
    </font>
    <font>
      <sz val="11"/>
      <color rgb="FFFF0000"/>
      <name val="Avenir Next LT Pro"/>
      <family val="2"/>
    </font>
    <font>
      <sz val="11"/>
      <name val="Avenir Next LT Pro"/>
      <family val="2"/>
    </font>
    <font>
      <b/>
      <sz val="11"/>
      <name val="Avenir Next LT Pro"/>
      <family val="2"/>
    </font>
  </fonts>
  <fills count="10">
    <fill>
      <patternFill patternType="none"/>
    </fill>
    <fill>
      <patternFill patternType="gray125"/>
    </fill>
    <fill>
      <patternFill patternType="solid">
        <fgColor rgb="FF0070C0"/>
        <bgColor indexed="64"/>
      </patternFill>
    </fill>
    <fill>
      <patternFill patternType="solid">
        <fgColor theme="0" tint="-4.9989318521683403E-2"/>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6" tint="0.59999389629810485"/>
        <bgColor indexed="64"/>
      </patternFill>
    </fill>
    <fill>
      <patternFill patternType="solid">
        <fgColor theme="0" tint="-0.249977111117893"/>
        <bgColor indexed="64"/>
      </patternFill>
    </fill>
  </fills>
  <borders count="14">
    <border>
      <left/>
      <right/>
      <top/>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theme="1" tint="0.34998626667073579"/>
      </top>
      <bottom style="thin">
        <color theme="1" tint="0.34998626667073579"/>
      </bottom>
      <diagonal/>
    </border>
    <border>
      <left/>
      <right/>
      <top/>
      <bottom style="thick">
        <color theme="0"/>
      </bottom>
      <diagonal/>
    </border>
    <border>
      <left/>
      <right/>
      <top style="thin">
        <color indexed="64"/>
      </top>
      <bottom style="thin">
        <color indexed="64"/>
      </bottom>
      <diagonal/>
    </border>
    <border>
      <left/>
      <right/>
      <top/>
      <bottom style="thin">
        <color theme="1"/>
      </bottom>
      <diagonal/>
    </border>
    <border>
      <left/>
      <right/>
      <top/>
      <bottom style="thin">
        <color theme="1" tint="0.34998626667073579"/>
      </bottom>
      <diagonal/>
    </border>
    <border>
      <left/>
      <right/>
      <top style="hair">
        <color auto="1"/>
      </top>
      <bottom/>
      <diagonal/>
    </border>
    <border>
      <left/>
      <right/>
      <top/>
      <bottom style="hair">
        <color auto="1"/>
      </bottom>
      <diagonal/>
    </border>
    <border>
      <left/>
      <right/>
      <top style="thick">
        <color theme="0"/>
      </top>
      <bottom/>
      <diagonal/>
    </border>
    <border>
      <left/>
      <right/>
      <top style="double">
        <color indexed="64"/>
      </top>
      <bottom/>
      <diagonal/>
    </border>
  </borders>
  <cellStyleXfs count="9">
    <xf numFmtId="0" fontId="0" fillId="0" borderId="0"/>
    <xf numFmtId="43" fontId="2" fillId="0" borderId="0" applyFont="0" applyFill="0" applyBorder="0" applyAlignment="0" applyProtection="0"/>
    <xf numFmtId="9" fontId="2" fillId="0" borderId="0" applyFont="0" applyFill="0" applyBorder="0" applyAlignment="0" applyProtection="0"/>
    <xf numFmtId="168" fontId="24" fillId="0" borderId="0" applyFont="0" applyFill="0" applyBorder="0" applyAlignment="0" applyProtection="0"/>
    <xf numFmtId="0" fontId="1" fillId="0" borderId="0"/>
    <xf numFmtId="168" fontId="24" fillId="0" borderId="0" applyFont="0" applyFill="0" applyBorder="0" applyAlignment="0" applyProtection="0"/>
    <xf numFmtId="0" fontId="24" fillId="0" borderId="0"/>
    <xf numFmtId="43" fontId="1" fillId="0" borderId="0" applyFont="0" applyFill="0" applyBorder="0" applyAlignment="0" applyProtection="0"/>
    <xf numFmtId="9" fontId="1" fillId="0" borderId="0" applyFont="0" applyFill="0" applyBorder="0" applyAlignment="0" applyProtection="0"/>
  </cellStyleXfs>
  <cellXfs count="299">
    <xf numFmtId="0" fontId="0" fillId="0" borderId="0" xfId="0"/>
    <xf numFmtId="0" fontId="3" fillId="0" borderId="0" xfId="0" quotePrefix="1" applyFont="1" applyAlignment="1">
      <alignment vertical="center"/>
    </xf>
    <xf numFmtId="0" fontId="4" fillId="0" borderId="0" xfId="0" applyFont="1" applyAlignment="1">
      <alignment vertical="center"/>
    </xf>
    <xf numFmtId="0" fontId="3" fillId="0" borderId="0" xfId="0" applyFont="1" applyAlignment="1">
      <alignment vertical="center"/>
    </xf>
    <xf numFmtId="164" fontId="3" fillId="0" borderId="0" xfId="1" applyNumberFormat="1" applyFont="1" applyAlignment="1">
      <alignment vertical="center"/>
    </xf>
    <xf numFmtId="0" fontId="3" fillId="3" borderId="0" xfId="0" applyFont="1" applyFill="1" applyAlignment="1">
      <alignment vertical="center"/>
    </xf>
    <xf numFmtId="0" fontId="9" fillId="0" borderId="0" xfId="0" applyFont="1" applyAlignment="1">
      <alignment vertical="center"/>
    </xf>
    <xf numFmtId="0" fontId="9" fillId="3" borderId="0" xfId="0" applyFont="1" applyFill="1" applyAlignment="1">
      <alignment vertical="center"/>
    </xf>
    <xf numFmtId="0" fontId="9" fillId="0" borderId="0" xfId="0" applyFont="1" applyAlignment="1">
      <alignment vertical="center" wrapText="1"/>
    </xf>
    <xf numFmtId="0" fontId="7" fillId="0" borderId="0" xfId="0" applyFont="1" applyAlignment="1">
      <alignment vertical="center"/>
    </xf>
    <xf numFmtId="0" fontId="3" fillId="0" borderId="1" xfId="0" applyFont="1" applyBorder="1" applyAlignment="1">
      <alignment vertical="center"/>
    </xf>
    <xf numFmtId="164" fontId="4" fillId="0" borderId="0" xfId="1" quotePrefix="1" applyNumberFormat="1" applyFont="1" applyAlignment="1">
      <alignment vertical="center" wrapText="1"/>
    </xf>
    <xf numFmtId="0" fontId="0" fillId="0" borderId="0" xfId="0" quotePrefix="1"/>
    <xf numFmtId="164" fontId="3" fillId="0" borderId="0" xfId="1" quotePrefix="1" applyNumberFormat="1" applyFont="1" applyAlignment="1">
      <alignment vertical="center" wrapText="1"/>
    </xf>
    <xf numFmtId="0" fontId="12" fillId="0" borderId="0" xfId="0" quotePrefix="1" applyFont="1"/>
    <xf numFmtId="0" fontId="12" fillId="0" borderId="0" xfId="0" applyFont="1"/>
    <xf numFmtId="0" fontId="13" fillId="0" borderId="0" xfId="0" quotePrefix="1" applyFont="1" applyAlignment="1">
      <alignment vertical="center"/>
    </xf>
    <xf numFmtId="10" fontId="6" fillId="0" borderId="0" xfId="2" quotePrefix="1" applyNumberFormat="1" applyFont="1" applyAlignment="1">
      <alignment vertical="center" wrapText="1"/>
    </xf>
    <xf numFmtId="164" fontId="6" fillId="0" borderId="0" xfId="1" quotePrefix="1" applyNumberFormat="1" applyFont="1" applyAlignment="1">
      <alignment vertical="center" wrapText="1"/>
    </xf>
    <xf numFmtId="164" fontId="16" fillId="0" borderId="0" xfId="1" quotePrefix="1" applyNumberFormat="1" applyFont="1" applyAlignment="1">
      <alignment vertical="center" wrapText="1"/>
    </xf>
    <xf numFmtId="0" fontId="19" fillId="0" borderId="0" xfId="0" applyFont="1" applyAlignment="1">
      <alignment vertical="center"/>
    </xf>
    <xf numFmtId="0" fontId="19" fillId="4" borderId="0" xfId="0" applyFont="1" applyFill="1" applyAlignment="1">
      <alignment vertical="center"/>
    </xf>
    <xf numFmtId="164" fontId="19" fillId="4" borderId="0" xfId="1" applyNumberFormat="1" applyFont="1" applyFill="1" applyAlignment="1">
      <alignment vertical="center"/>
    </xf>
    <xf numFmtId="0" fontId="17" fillId="4" borderId="0" xfId="0" applyFont="1" applyFill="1" applyAlignment="1">
      <alignment vertical="center"/>
    </xf>
    <xf numFmtId="10" fontId="19" fillId="4" borderId="0" xfId="2" applyNumberFormat="1" applyFont="1" applyFill="1" applyAlignment="1">
      <alignment vertical="center"/>
    </xf>
    <xf numFmtId="0" fontId="18" fillId="4" borderId="1" xfId="0" applyFont="1" applyFill="1" applyBorder="1" applyAlignment="1">
      <alignment vertical="center"/>
    </xf>
    <xf numFmtId="0" fontId="17" fillId="4" borderId="1" xfId="0" applyFont="1" applyFill="1" applyBorder="1" applyAlignment="1">
      <alignment vertical="center"/>
    </xf>
    <xf numFmtId="0" fontId="19" fillId="4" borderId="1" xfId="0" applyFont="1" applyFill="1" applyBorder="1" applyAlignment="1">
      <alignment vertical="center"/>
    </xf>
    <xf numFmtId="10" fontId="19" fillId="4" borderId="0" xfId="1" applyNumberFormat="1" applyFont="1" applyFill="1" applyBorder="1" applyAlignment="1">
      <alignment vertical="center"/>
    </xf>
    <xf numFmtId="164" fontId="19" fillId="4" borderId="0" xfId="1" applyNumberFormat="1" applyFont="1" applyFill="1" applyBorder="1" applyAlignment="1">
      <alignment vertical="center"/>
    </xf>
    <xf numFmtId="0" fontId="19" fillId="4" borderId="2" xfId="0" applyFont="1" applyFill="1" applyBorder="1" applyAlignment="1">
      <alignment vertical="center"/>
    </xf>
    <xf numFmtId="10" fontId="19" fillId="4" borderId="2" xfId="1" applyNumberFormat="1" applyFont="1" applyFill="1" applyBorder="1" applyAlignment="1">
      <alignment vertical="center"/>
    </xf>
    <xf numFmtId="0" fontId="20" fillId="4" borderId="1" xfId="1" applyNumberFormat="1" applyFont="1" applyFill="1" applyBorder="1" applyAlignment="1">
      <alignment horizontal="center" vertical="center"/>
    </xf>
    <xf numFmtId="0" fontId="18" fillId="0" borderId="0" xfId="0" quotePrefix="1" applyFont="1" applyAlignment="1">
      <alignment vertical="center"/>
    </xf>
    <xf numFmtId="165" fontId="19" fillId="0" borderId="0" xfId="0" applyNumberFormat="1" applyFont="1" applyAlignment="1">
      <alignment vertical="center"/>
    </xf>
    <xf numFmtId="0" fontId="18" fillId="4" borderId="0" xfId="0" quotePrefix="1" applyFont="1" applyFill="1" applyAlignment="1">
      <alignment vertical="center"/>
    </xf>
    <xf numFmtId="0" fontId="8" fillId="2" borderId="0" xfId="0" applyFont="1" applyFill="1" applyAlignment="1">
      <alignment horizontal="left" vertical="center"/>
    </xf>
    <xf numFmtId="165" fontId="8" fillId="2" borderId="0" xfId="0" applyNumberFormat="1" applyFont="1" applyFill="1" applyAlignment="1">
      <alignment horizontal="center" vertical="center"/>
    </xf>
    <xf numFmtId="0" fontId="4" fillId="0" borderId="0" xfId="0" quotePrefix="1" applyFont="1" applyAlignment="1">
      <alignment vertical="center"/>
    </xf>
    <xf numFmtId="0" fontId="22" fillId="5" borderId="0" xfId="0" applyFont="1" applyFill="1" applyAlignment="1">
      <alignment horizontal="left" vertical="center"/>
    </xf>
    <xf numFmtId="165" fontId="23" fillId="5" borderId="0" xfId="0" applyNumberFormat="1" applyFont="1" applyFill="1" applyAlignment="1">
      <alignment horizontal="center" vertical="center" wrapText="1"/>
    </xf>
    <xf numFmtId="0" fontId="19" fillId="0" borderId="0" xfId="0" quotePrefix="1" applyFont="1" applyAlignment="1">
      <alignment horizontal="center" vertical="center" wrapText="1"/>
    </xf>
    <xf numFmtId="0" fontId="19" fillId="0" borderId="0" xfId="0" applyFont="1" applyAlignment="1">
      <alignment horizontal="center" vertical="center" wrapText="1"/>
    </xf>
    <xf numFmtId="0" fontId="20" fillId="6" borderId="5" xfId="0" applyFont="1" applyFill="1" applyBorder="1" applyAlignment="1">
      <alignment vertical="center"/>
    </xf>
    <xf numFmtId="165" fontId="20" fillId="6" borderId="5" xfId="3" applyNumberFormat="1" applyFont="1" applyFill="1" applyBorder="1" applyAlignment="1">
      <alignment horizontal="right" vertical="center"/>
    </xf>
    <xf numFmtId="0" fontId="19" fillId="0" borderId="0" xfId="0" quotePrefix="1" applyFont="1" applyAlignment="1">
      <alignment vertical="center"/>
    </xf>
    <xf numFmtId="0" fontId="20" fillId="0" borderId="0" xfId="0" applyFont="1" applyAlignment="1">
      <alignment horizontal="left" vertical="center"/>
    </xf>
    <xf numFmtId="165" fontId="20" fillId="0" borderId="0" xfId="3" applyNumberFormat="1" applyFont="1" applyAlignment="1">
      <alignment horizontal="right" vertical="center"/>
    </xf>
    <xf numFmtId="0" fontId="18" fillId="0" borderId="0" xfId="0" applyFont="1" applyAlignment="1">
      <alignment vertical="center"/>
    </xf>
    <xf numFmtId="0" fontId="25" fillId="0" borderId="0" xfId="0" applyFont="1" applyAlignment="1">
      <alignment horizontal="left" vertical="center" indent="1"/>
    </xf>
    <xf numFmtId="166" fontId="25" fillId="0" borderId="0" xfId="2" applyNumberFormat="1" applyFont="1" applyAlignment="1">
      <alignment horizontal="right" vertical="center"/>
    </xf>
    <xf numFmtId="0" fontId="25" fillId="0" borderId="0" xfId="0" quotePrefix="1" applyFont="1" applyAlignment="1">
      <alignment vertical="center"/>
    </xf>
    <xf numFmtId="0" fontId="25" fillId="0" borderId="0" xfId="0" applyFont="1" applyAlignment="1">
      <alignment vertical="center"/>
    </xf>
    <xf numFmtId="0" fontId="26" fillId="0" borderId="0" xfId="0" applyFont="1" applyAlignment="1">
      <alignment horizontal="left" vertical="center"/>
    </xf>
    <xf numFmtId="165" fontId="26" fillId="0" borderId="0" xfId="3" applyNumberFormat="1" applyFont="1" applyAlignment="1">
      <alignment horizontal="right" vertical="center"/>
    </xf>
    <xf numFmtId="169" fontId="20" fillId="0" borderId="0" xfId="0" applyNumberFormat="1" applyFont="1" applyAlignment="1">
      <alignment vertical="center"/>
    </xf>
    <xf numFmtId="165" fontId="20" fillId="0" borderId="0" xfId="0" applyNumberFormat="1" applyFont="1" applyAlignment="1">
      <alignment horizontal="right" vertical="center"/>
    </xf>
    <xf numFmtId="169" fontId="26" fillId="0" borderId="0" xfId="0" applyNumberFormat="1" applyFont="1" applyAlignment="1">
      <alignment horizontal="left" vertical="center" indent="2"/>
    </xf>
    <xf numFmtId="165" fontId="26" fillId="0" borderId="0" xfId="0" applyNumberFormat="1" applyFont="1" applyAlignment="1">
      <alignment horizontal="right" vertical="center"/>
    </xf>
    <xf numFmtId="41" fontId="20" fillId="0" borderId="0" xfId="0" applyNumberFormat="1" applyFont="1" applyAlignment="1">
      <alignment vertical="center"/>
    </xf>
    <xf numFmtId="169" fontId="20" fillId="0" borderId="0" xfId="0" applyNumberFormat="1" applyFont="1"/>
    <xf numFmtId="0" fontId="20" fillId="3" borderId="0" xfId="0" applyFont="1" applyFill="1" applyAlignment="1">
      <alignment horizontal="left" vertical="center" indent="1"/>
    </xf>
    <xf numFmtId="165" fontId="20" fillId="3" borderId="0" xfId="3" applyNumberFormat="1" applyFont="1" applyFill="1" applyAlignment="1">
      <alignment horizontal="right" vertical="center"/>
    </xf>
    <xf numFmtId="0" fontId="26" fillId="0" borderId="0" xfId="0" applyFont="1" applyAlignment="1">
      <alignment horizontal="left" vertical="center" indent="2"/>
    </xf>
    <xf numFmtId="0" fontId="27" fillId="7" borderId="0" xfId="0" applyFont="1" applyFill="1" applyAlignment="1">
      <alignment vertical="center"/>
    </xf>
    <xf numFmtId="0" fontId="22" fillId="2" borderId="0" xfId="0" applyFont="1" applyFill="1" applyAlignment="1">
      <alignment horizontal="left" vertical="center"/>
    </xf>
    <xf numFmtId="0" fontId="22" fillId="2" borderId="6" xfId="0" applyFont="1" applyFill="1" applyBorder="1" applyAlignment="1">
      <alignment horizontal="left" vertical="center"/>
    </xf>
    <xf numFmtId="165" fontId="8" fillId="2" borderId="6" xfId="0" applyNumberFormat="1" applyFont="1" applyFill="1" applyBorder="1" applyAlignment="1">
      <alignment horizontal="center" vertical="center"/>
    </xf>
    <xf numFmtId="0" fontId="4" fillId="0" borderId="6" xfId="0" applyFont="1" applyBorder="1" applyAlignment="1">
      <alignment vertical="center"/>
    </xf>
    <xf numFmtId="0" fontId="28" fillId="2" borderId="6" xfId="0" applyFont="1" applyFill="1" applyBorder="1" applyAlignment="1">
      <alignment horizontal="left" vertical="center"/>
    </xf>
    <xf numFmtId="0" fontId="22" fillId="2" borderId="3" xfId="0" applyFont="1" applyFill="1" applyBorder="1" applyAlignment="1">
      <alignment vertical="center"/>
    </xf>
    <xf numFmtId="0" fontId="22" fillId="2" borderId="3" xfId="1" applyNumberFormat="1" applyFont="1" applyFill="1" applyBorder="1" applyAlignment="1">
      <alignment horizontal="center" vertical="center"/>
    </xf>
    <xf numFmtId="164" fontId="22" fillId="2" borderId="3" xfId="1" applyNumberFormat="1" applyFont="1" applyFill="1" applyBorder="1" applyAlignment="1">
      <alignment horizontal="center" vertical="center"/>
    </xf>
    <xf numFmtId="0" fontId="22" fillId="2" borderId="4" xfId="0" applyFont="1" applyFill="1" applyBorder="1" applyAlignment="1">
      <alignment vertical="center"/>
    </xf>
    <xf numFmtId="0" fontId="19" fillId="4" borderId="0" xfId="0" applyFont="1" applyFill="1"/>
    <xf numFmtId="9" fontId="19" fillId="4" borderId="0" xfId="2" applyFont="1" applyFill="1"/>
    <xf numFmtId="43" fontId="19" fillId="4" borderId="0" xfId="1" applyFont="1" applyFill="1"/>
    <xf numFmtId="43" fontId="19" fillId="4" borderId="0" xfId="0" applyNumberFormat="1" applyFont="1" applyFill="1"/>
    <xf numFmtId="0" fontId="18" fillId="4" borderId="0" xfId="0" applyFont="1" applyFill="1" applyAlignment="1">
      <alignment horizontal="center"/>
    </xf>
    <xf numFmtId="0" fontId="22" fillId="2" borderId="3" xfId="0" applyFont="1" applyFill="1" applyBorder="1" applyAlignment="1">
      <alignment horizontal="left" vertical="center"/>
    </xf>
    <xf numFmtId="0" fontId="22" fillId="2" borderId="3" xfId="0" applyFont="1" applyFill="1" applyBorder="1" applyAlignment="1">
      <alignment horizontal="center" vertical="center" wrapText="1"/>
    </xf>
    <xf numFmtId="0" fontId="22" fillId="2" borderId="3" xfId="0" applyFont="1" applyFill="1" applyBorder="1" applyAlignment="1">
      <alignment vertical="center" wrapText="1"/>
    </xf>
    <xf numFmtId="165" fontId="22" fillId="2" borderId="0" xfId="0" applyNumberFormat="1" applyFont="1" applyFill="1" applyAlignment="1">
      <alignment horizontal="center" vertical="center"/>
    </xf>
    <xf numFmtId="170" fontId="22" fillId="2" borderId="6" xfId="2" applyNumberFormat="1" applyFont="1" applyFill="1" applyBorder="1" applyAlignment="1">
      <alignment horizontal="center" vertical="center"/>
    </xf>
    <xf numFmtId="165" fontId="22" fillId="2" borderId="6" xfId="0" applyNumberFormat="1" applyFont="1" applyFill="1" applyBorder="1" applyAlignment="1">
      <alignment horizontal="center" vertical="center"/>
    </xf>
    <xf numFmtId="165" fontId="29" fillId="2" borderId="0" xfId="0" applyNumberFormat="1" applyFont="1" applyFill="1" applyAlignment="1">
      <alignment horizontal="center" vertical="center"/>
    </xf>
    <xf numFmtId="0" fontId="23" fillId="2" borderId="3" xfId="0" applyFont="1" applyFill="1" applyBorder="1" applyAlignment="1">
      <alignment vertical="center" wrapText="1"/>
    </xf>
    <xf numFmtId="171" fontId="19" fillId="4" borderId="0" xfId="1" applyNumberFormat="1" applyFont="1" applyFill="1" applyAlignment="1">
      <alignment vertical="center"/>
    </xf>
    <xf numFmtId="171" fontId="17" fillId="4" borderId="0" xfId="1" applyNumberFormat="1" applyFont="1" applyFill="1" applyAlignment="1">
      <alignment horizontal="left" vertical="center" wrapText="1"/>
    </xf>
    <xf numFmtId="0" fontId="19" fillId="4" borderId="0" xfId="0" quotePrefix="1" applyFont="1" applyFill="1" applyAlignment="1">
      <alignment vertical="center"/>
    </xf>
    <xf numFmtId="0" fontId="32" fillId="0" borderId="0" xfId="4" applyFont="1"/>
    <xf numFmtId="0" fontId="32" fillId="4" borderId="0" xfId="4" applyFont="1" applyFill="1" applyAlignment="1">
      <alignment vertical="center"/>
    </xf>
    <xf numFmtId="0" fontId="4" fillId="4" borderId="0" xfId="4" quotePrefix="1" applyFont="1" applyFill="1" applyAlignment="1">
      <alignment vertical="center"/>
    </xf>
    <xf numFmtId="0" fontId="33" fillId="0" borderId="0" xfId="4" applyFont="1" applyAlignment="1">
      <alignment horizontal="left" vertical="center"/>
    </xf>
    <xf numFmtId="0" fontId="32" fillId="0" borderId="0" xfId="6" applyFont="1" applyAlignment="1">
      <alignment horizontal="center" vertical="center"/>
    </xf>
    <xf numFmtId="0" fontId="32" fillId="0" borderId="0" xfId="4" applyFont="1" applyAlignment="1">
      <alignment horizontal="center" vertical="center"/>
    </xf>
    <xf numFmtId="0" fontId="32" fillId="0" borderId="0" xfId="4" quotePrefix="1" applyFont="1" applyAlignment="1">
      <alignment horizontal="center" vertical="center"/>
    </xf>
    <xf numFmtId="173" fontId="32" fillId="0" borderId="0" xfId="6" applyNumberFormat="1" applyFont="1" applyAlignment="1">
      <alignment horizontal="center" vertical="center"/>
    </xf>
    <xf numFmtId="0" fontId="34" fillId="0" borderId="0" xfId="4" applyFont="1" applyAlignment="1">
      <alignment horizontal="left" vertical="center" indent="1"/>
    </xf>
    <xf numFmtId="0" fontId="5" fillId="4" borderId="0" xfId="4" quotePrefix="1" applyFont="1" applyFill="1" applyAlignment="1">
      <alignment vertical="center"/>
    </xf>
    <xf numFmtId="0" fontId="35" fillId="4" borderId="0" xfId="4" applyFont="1" applyFill="1" applyAlignment="1">
      <alignment vertical="center"/>
    </xf>
    <xf numFmtId="175" fontId="35" fillId="0" borderId="0" xfId="6" applyNumberFormat="1" applyFont="1" applyAlignment="1">
      <alignment horizontal="center" vertical="center"/>
    </xf>
    <xf numFmtId="175" fontId="35" fillId="0" borderId="0" xfId="4" applyNumberFormat="1" applyFont="1" applyAlignment="1">
      <alignment horizontal="center" vertical="center"/>
    </xf>
    <xf numFmtId="165" fontId="8" fillId="2" borderId="0" xfId="0" applyNumberFormat="1" applyFont="1" applyFill="1" applyAlignment="1">
      <alignment horizontal="left" vertical="center" indent="1"/>
    </xf>
    <xf numFmtId="0" fontId="19" fillId="8" borderId="0" xfId="0" applyFont="1" applyFill="1" applyAlignment="1">
      <alignment vertical="center"/>
    </xf>
    <xf numFmtId="169" fontId="36" fillId="2" borderId="0" xfId="5" applyNumberFormat="1" applyFont="1" applyFill="1" applyAlignment="1">
      <alignment horizontal="center" vertical="center"/>
    </xf>
    <xf numFmtId="0" fontId="22" fillId="2" borderId="4"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18" fillId="4" borderId="1" xfId="0" applyFont="1" applyFill="1" applyBorder="1" applyAlignment="1">
      <alignment horizontal="left" vertical="center" wrapText="1"/>
    </xf>
    <xf numFmtId="0" fontId="37" fillId="4" borderId="0" xfId="0" applyFont="1" applyFill="1" applyAlignment="1">
      <alignment vertical="center"/>
    </xf>
    <xf numFmtId="0" fontId="37" fillId="4" borderId="0" xfId="0" applyFont="1" applyFill="1" applyAlignment="1">
      <alignment horizontal="left" vertical="center" indent="1"/>
    </xf>
    <xf numFmtId="0" fontId="14" fillId="0" borderId="0" xfId="0" applyFont="1" applyAlignment="1">
      <alignment horizontal="left" vertical="center" indent="1"/>
    </xf>
    <xf numFmtId="0" fontId="15" fillId="0" borderId="0" xfId="0" applyFont="1" applyAlignment="1">
      <alignment vertical="center" wrapText="1"/>
    </xf>
    <xf numFmtId="0" fontId="14" fillId="0" borderId="0" xfId="0" applyFont="1" applyAlignment="1">
      <alignment vertical="center"/>
    </xf>
    <xf numFmtId="167" fontId="11" fillId="0" borderId="0" xfId="1" applyNumberFormat="1" applyFont="1" applyAlignment="1">
      <alignment vertical="center"/>
    </xf>
    <xf numFmtId="164" fontId="13" fillId="0" borderId="0" xfId="1" quotePrefix="1" applyNumberFormat="1" applyFont="1" applyAlignment="1">
      <alignment vertical="center"/>
    </xf>
    <xf numFmtId="0" fontId="13" fillId="0" borderId="0" xfId="0" quotePrefix="1" applyFont="1" applyAlignment="1">
      <alignment horizontal="left" vertical="center" indent="1"/>
    </xf>
    <xf numFmtId="0" fontId="13" fillId="0" borderId="0" xfId="0" quotePrefix="1" applyFont="1"/>
    <xf numFmtId="0" fontId="8" fillId="2" borderId="0" xfId="0" applyFont="1" applyFill="1" applyAlignment="1">
      <alignment vertical="center"/>
    </xf>
    <xf numFmtId="0" fontId="10" fillId="2" borderId="0" xfId="0" applyFont="1" applyFill="1" applyAlignment="1">
      <alignment vertical="center"/>
    </xf>
    <xf numFmtId="0" fontId="4" fillId="0" borderId="1" xfId="0" quotePrefix="1" applyFont="1" applyBorder="1" applyAlignment="1">
      <alignment vertical="center" wrapText="1"/>
    </xf>
    <xf numFmtId="0" fontId="8" fillId="2" borderId="0" xfId="0" applyFont="1" applyFill="1" applyAlignment="1">
      <alignment horizontal="center" vertical="center"/>
    </xf>
    <xf numFmtId="169" fontId="19" fillId="0" borderId="0" xfId="0" applyNumberFormat="1" applyFont="1" applyAlignment="1">
      <alignment vertical="center"/>
    </xf>
    <xf numFmtId="169" fontId="40" fillId="0" borderId="0" xfId="3" applyNumberFormat="1" applyFont="1" applyAlignment="1">
      <alignment vertical="center"/>
    </xf>
    <xf numFmtId="169" fontId="40" fillId="4" borderId="0" xfId="3" applyNumberFormat="1" applyFont="1" applyFill="1" applyAlignment="1">
      <alignment vertical="center"/>
    </xf>
    <xf numFmtId="169" fontId="26" fillId="0" borderId="0" xfId="3" applyNumberFormat="1" applyFont="1" applyAlignment="1">
      <alignment vertical="center"/>
    </xf>
    <xf numFmtId="169" fontId="41" fillId="0" borderId="0" xfId="3" applyNumberFormat="1" applyFont="1" applyAlignment="1">
      <alignment vertical="center"/>
    </xf>
    <xf numFmtId="169" fontId="41" fillId="0" borderId="0" xfId="3" applyNumberFormat="1" applyFont="1" applyAlignment="1">
      <alignment horizontal="right"/>
    </xf>
    <xf numFmtId="169" fontId="26" fillId="0" borderId="0" xfId="3" applyNumberFormat="1" applyFont="1" applyAlignment="1">
      <alignment horizontal="right"/>
    </xf>
    <xf numFmtId="165" fontId="26" fillId="0" borderId="0" xfId="3" applyNumberFormat="1" applyFont="1" applyAlignment="1">
      <alignment horizontal="right"/>
    </xf>
    <xf numFmtId="169" fontId="41" fillId="0" borderId="0" xfId="0" applyNumberFormat="1" applyFont="1"/>
    <xf numFmtId="41" fontId="26" fillId="0" borderId="0" xfId="1" applyNumberFormat="1" applyFont="1" applyAlignment="1" applyProtection="1">
      <alignment vertical="center"/>
      <protection locked="0"/>
    </xf>
    <xf numFmtId="169" fontId="26" fillId="4" borderId="0" xfId="0" applyNumberFormat="1" applyFont="1" applyFill="1" applyAlignment="1">
      <alignment horizontal="left" vertical="center" indent="2"/>
    </xf>
    <xf numFmtId="165" fontId="26" fillId="4" borderId="0" xfId="0" applyNumberFormat="1" applyFont="1" applyFill="1" applyAlignment="1">
      <alignment horizontal="right" vertical="center"/>
    </xf>
    <xf numFmtId="165" fontId="26" fillId="0" borderId="0" xfId="0" applyNumberFormat="1" applyFont="1" applyAlignment="1">
      <alignment horizontal="right"/>
    </xf>
    <xf numFmtId="165" fontId="20" fillId="0" borderId="0" xfId="0" applyNumberFormat="1" applyFont="1" applyAlignment="1">
      <alignment horizontal="right"/>
    </xf>
    <xf numFmtId="169" fontId="42" fillId="4" borderId="0" xfId="3" applyNumberFormat="1" applyFont="1" applyFill="1" applyAlignment="1">
      <alignment horizontal="right"/>
    </xf>
    <xf numFmtId="165" fontId="20" fillId="6" borderId="7" xfId="3" applyNumberFormat="1" applyFont="1" applyFill="1" applyBorder="1" applyAlignment="1">
      <alignment horizontal="right" vertical="center"/>
    </xf>
    <xf numFmtId="17" fontId="32" fillId="0" borderId="0" xfId="4" applyNumberFormat="1" applyFont="1" applyAlignment="1">
      <alignment horizontal="center" vertical="center"/>
    </xf>
    <xf numFmtId="17" fontId="4" fillId="4" borderId="0" xfId="4" quotePrefix="1" applyNumberFormat="1" applyFont="1" applyFill="1" applyAlignment="1">
      <alignment vertical="center"/>
    </xf>
    <xf numFmtId="169" fontId="41" fillId="0" borderId="0" xfId="3" applyNumberFormat="1" applyFont="1" applyFill="1" applyBorder="1" applyAlignment="1">
      <alignment horizontal="right"/>
    </xf>
    <xf numFmtId="0" fontId="4" fillId="0" borderId="0" xfId="0" applyFont="1" applyAlignment="1">
      <alignment vertical="center" wrapText="1"/>
    </xf>
    <xf numFmtId="165" fontId="20" fillId="6" borderId="9" xfId="3" applyNumberFormat="1" applyFont="1" applyFill="1" applyBorder="1" applyAlignment="1">
      <alignment horizontal="right" vertical="center"/>
    </xf>
    <xf numFmtId="165" fontId="23" fillId="5" borderId="8" xfId="0" applyNumberFormat="1" applyFont="1" applyFill="1" applyBorder="1" applyAlignment="1">
      <alignment horizontal="center" vertical="center" wrapText="1"/>
    </xf>
    <xf numFmtId="169" fontId="20" fillId="6" borderId="7" xfId="3" applyNumberFormat="1" applyFont="1" applyFill="1" applyBorder="1" applyAlignment="1">
      <alignment horizontal="right" vertical="center"/>
    </xf>
    <xf numFmtId="169" fontId="20" fillId="3" borderId="0" xfId="3" applyNumberFormat="1" applyFont="1" applyFill="1" applyBorder="1" applyAlignment="1">
      <alignment horizontal="right" vertical="center"/>
    </xf>
    <xf numFmtId="169" fontId="26" fillId="0" borderId="0" xfId="3" applyNumberFormat="1" applyFont="1" applyFill="1" applyAlignment="1">
      <alignment horizontal="right" vertical="center"/>
    </xf>
    <xf numFmtId="0" fontId="33" fillId="3" borderId="0" xfId="4" applyFont="1" applyFill="1" applyAlignment="1">
      <alignment horizontal="left" vertical="center"/>
    </xf>
    <xf numFmtId="0" fontId="32" fillId="3" borderId="0" xfId="6" applyFont="1" applyFill="1" applyAlignment="1">
      <alignment horizontal="center" vertical="center"/>
    </xf>
    <xf numFmtId="0" fontId="32" fillId="3" borderId="0" xfId="4" applyFont="1" applyFill="1" applyAlignment="1">
      <alignment horizontal="center" vertical="center"/>
    </xf>
    <xf numFmtId="10" fontId="32" fillId="3" borderId="0" xfId="2" applyNumberFormat="1" applyFont="1" applyFill="1" applyAlignment="1">
      <alignment horizontal="center" vertical="center"/>
    </xf>
    <xf numFmtId="17" fontId="32" fillId="3" borderId="0" xfId="4" applyNumberFormat="1" applyFont="1" applyFill="1" applyAlignment="1">
      <alignment horizontal="center" vertical="center"/>
    </xf>
    <xf numFmtId="15" fontId="32" fillId="3" borderId="0" xfId="4" applyNumberFormat="1" applyFont="1" applyFill="1" applyAlignment="1">
      <alignment horizontal="center" vertical="center"/>
    </xf>
    <xf numFmtId="175" fontId="32" fillId="3" borderId="0" xfId="4" applyNumberFormat="1" applyFont="1" applyFill="1" applyAlignment="1">
      <alignment horizontal="center" vertical="center"/>
    </xf>
    <xf numFmtId="174" fontId="32" fillId="3" borderId="0" xfId="6" applyNumberFormat="1" applyFont="1" applyFill="1" applyAlignment="1">
      <alignment horizontal="center" vertical="center"/>
    </xf>
    <xf numFmtId="0" fontId="33" fillId="3" borderId="10" xfId="4" applyFont="1" applyFill="1" applyBorder="1" applyAlignment="1">
      <alignment horizontal="left" vertical="center"/>
    </xf>
    <xf numFmtId="0" fontId="33" fillId="3" borderId="11" xfId="4" applyFont="1" applyFill="1" applyBorder="1" applyAlignment="1">
      <alignment horizontal="left" vertical="center"/>
    </xf>
    <xf numFmtId="10" fontId="44" fillId="4" borderId="0" xfId="2" applyNumberFormat="1" applyFont="1" applyFill="1" applyAlignment="1">
      <alignment horizontal="right" vertical="center"/>
    </xf>
    <xf numFmtId="0" fontId="19" fillId="3" borderId="0" xfId="0" applyFont="1" applyFill="1" applyAlignment="1">
      <alignment vertical="center"/>
    </xf>
    <xf numFmtId="10" fontId="19" fillId="3" borderId="0" xfId="2" applyNumberFormat="1" applyFont="1" applyFill="1" applyAlignment="1">
      <alignment vertical="center"/>
    </xf>
    <xf numFmtId="10" fontId="44" fillId="3" borderId="0" xfId="2" applyNumberFormat="1" applyFont="1" applyFill="1" applyAlignment="1">
      <alignment horizontal="right" vertical="center"/>
    </xf>
    <xf numFmtId="17" fontId="35" fillId="0" borderId="0" xfId="4" applyNumberFormat="1" applyFont="1" applyAlignment="1">
      <alignment horizontal="center" vertical="center"/>
    </xf>
    <xf numFmtId="0" fontId="19" fillId="4" borderId="0" xfId="0" applyFont="1" applyFill="1" applyAlignment="1">
      <alignment horizontal="left" vertical="center" indent="1"/>
    </xf>
    <xf numFmtId="171" fontId="17" fillId="3" borderId="0" xfId="1" applyNumberFormat="1" applyFont="1" applyFill="1" applyAlignment="1">
      <alignment horizontal="left" vertical="center" wrapText="1"/>
    </xf>
    <xf numFmtId="171" fontId="19" fillId="3" borderId="0" xfId="1" applyNumberFormat="1" applyFont="1" applyFill="1" applyAlignment="1">
      <alignment vertical="center"/>
    </xf>
    <xf numFmtId="0" fontId="17" fillId="3" borderId="0" xfId="0" applyFont="1" applyFill="1" applyAlignment="1">
      <alignment vertical="center"/>
    </xf>
    <xf numFmtId="164" fontId="19" fillId="3" borderId="0" xfId="1" applyNumberFormat="1" applyFont="1" applyFill="1" applyBorder="1" applyAlignment="1">
      <alignment vertical="center"/>
    </xf>
    <xf numFmtId="10" fontId="19" fillId="3" borderId="0" xfId="1" applyNumberFormat="1" applyFont="1" applyFill="1" applyBorder="1" applyAlignment="1">
      <alignment vertical="center"/>
    </xf>
    <xf numFmtId="0" fontId="19" fillId="3" borderId="0" xfId="0" applyFont="1" applyFill="1" applyAlignment="1">
      <alignment vertical="center" wrapText="1"/>
    </xf>
    <xf numFmtId="164" fontId="18" fillId="4" borderId="0" xfId="1" applyNumberFormat="1" applyFont="1" applyFill="1" applyBorder="1" applyAlignment="1">
      <alignment horizontal="center" vertical="center"/>
    </xf>
    <xf numFmtId="175" fontId="46" fillId="0" borderId="0" xfId="6" applyNumberFormat="1" applyFont="1" applyAlignment="1">
      <alignment horizontal="center" vertical="center"/>
    </xf>
    <xf numFmtId="175" fontId="46" fillId="0" borderId="0" xfId="4" applyNumberFormat="1" applyFont="1" applyAlignment="1">
      <alignment horizontal="center" vertical="center"/>
    </xf>
    <xf numFmtId="0" fontId="18" fillId="3" borderId="2" xfId="0" applyFont="1" applyFill="1" applyBorder="1" applyAlignment="1">
      <alignment vertical="center"/>
    </xf>
    <xf numFmtId="171" fontId="18" fillId="3" borderId="2" xfId="1" applyNumberFormat="1" applyFont="1" applyFill="1" applyBorder="1" applyAlignment="1">
      <alignment vertical="center"/>
    </xf>
    <xf numFmtId="0" fontId="17" fillId="4" borderId="2" xfId="0" applyFont="1" applyFill="1" applyBorder="1" applyAlignment="1">
      <alignment vertical="center"/>
    </xf>
    <xf numFmtId="164" fontId="19" fillId="4" borderId="2" xfId="1" applyNumberFormat="1" applyFont="1" applyFill="1" applyBorder="1" applyAlignment="1">
      <alignment vertical="center"/>
    </xf>
    <xf numFmtId="17" fontId="32" fillId="0" borderId="0" xfId="4" quotePrefix="1" applyNumberFormat="1" applyFont="1" applyAlignment="1">
      <alignment horizontal="center" vertical="center"/>
    </xf>
    <xf numFmtId="0" fontId="4" fillId="0" borderId="0" xfId="4" quotePrefix="1" applyFont="1" applyAlignment="1">
      <alignment vertical="center"/>
    </xf>
    <xf numFmtId="0" fontId="32" fillId="0" borderId="0" xfId="4" applyFont="1" applyAlignment="1">
      <alignment vertical="center"/>
    </xf>
    <xf numFmtId="172" fontId="32" fillId="0" borderId="0" xfId="7" applyNumberFormat="1" applyFont="1" applyFill="1" applyAlignment="1">
      <alignment horizontal="center" vertical="center"/>
    </xf>
    <xf numFmtId="0" fontId="33" fillId="9" borderId="12" xfId="4" applyFont="1" applyFill="1" applyBorder="1" applyAlignment="1">
      <alignment horizontal="left" vertical="center"/>
    </xf>
    <xf numFmtId="17" fontId="32" fillId="9" borderId="12" xfId="4" applyNumberFormat="1" applyFont="1" applyFill="1" applyBorder="1" applyAlignment="1">
      <alignment horizontal="center" vertical="center"/>
    </xf>
    <xf numFmtId="171" fontId="48" fillId="4" borderId="0" xfId="1" applyNumberFormat="1" applyFont="1" applyFill="1" applyAlignment="1">
      <alignment horizontal="left" vertical="center" wrapText="1"/>
    </xf>
    <xf numFmtId="0" fontId="47" fillId="4" borderId="2" xfId="0" applyFont="1" applyFill="1" applyBorder="1" applyAlignment="1">
      <alignment vertical="center"/>
    </xf>
    <xf numFmtId="10" fontId="19" fillId="4" borderId="2" xfId="2" applyNumberFormat="1" applyFont="1" applyFill="1" applyBorder="1" applyAlignment="1">
      <alignment vertical="center"/>
    </xf>
    <xf numFmtId="0" fontId="49" fillId="0" borderId="0" xfId="0" applyFont="1" applyAlignment="1">
      <alignment horizontal="left" vertical="center"/>
    </xf>
    <xf numFmtId="17" fontId="26" fillId="4" borderId="13" xfId="0" applyNumberFormat="1" applyFont="1" applyFill="1" applyBorder="1" applyAlignment="1">
      <alignment horizontal="center" vertical="center"/>
    </xf>
    <xf numFmtId="17" fontId="26" fillId="3" borderId="0" xfId="0" applyNumberFormat="1" applyFont="1" applyFill="1" applyAlignment="1">
      <alignment horizontal="center" vertical="center"/>
    </xf>
    <xf numFmtId="17" fontId="26" fillId="4" borderId="0" xfId="0" applyNumberFormat="1" applyFont="1" applyFill="1" applyAlignment="1">
      <alignment horizontal="center" vertical="center"/>
    </xf>
    <xf numFmtId="9" fontId="19" fillId="4" borderId="0" xfId="0" applyNumberFormat="1" applyFont="1" applyFill="1" applyAlignment="1">
      <alignment horizontal="left" vertical="center" indent="1"/>
    </xf>
    <xf numFmtId="9" fontId="19" fillId="3" borderId="0" xfId="0" applyNumberFormat="1" applyFont="1" applyFill="1" applyAlignment="1">
      <alignment horizontal="left" vertical="center" indent="1"/>
    </xf>
    <xf numFmtId="166" fontId="19" fillId="4" borderId="2" xfId="0" applyNumberFormat="1" applyFont="1" applyFill="1" applyBorder="1" applyAlignment="1">
      <alignment horizontal="left" vertical="center" indent="1"/>
    </xf>
    <xf numFmtId="165" fontId="20" fillId="0" borderId="0" xfId="3" applyNumberFormat="1" applyFont="1" applyFill="1" applyAlignment="1">
      <alignment horizontal="right" vertical="center"/>
    </xf>
    <xf numFmtId="165" fontId="26" fillId="0" borderId="0" xfId="3" applyNumberFormat="1" applyFont="1" applyFill="1" applyAlignment="1">
      <alignment horizontal="right" vertical="center"/>
    </xf>
    <xf numFmtId="0" fontId="19" fillId="0" borderId="0" xfId="0" applyFont="1" applyAlignment="1">
      <alignment horizontal="left" vertical="center" indent="1"/>
    </xf>
    <xf numFmtId="176" fontId="32" fillId="3" borderId="10" xfId="4" applyNumberFormat="1" applyFont="1" applyFill="1" applyBorder="1" applyAlignment="1">
      <alignment horizontal="center" vertical="center"/>
    </xf>
    <xf numFmtId="176" fontId="32" fillId="3" borderId="11" xfId="4" applyNumberFormat="1" applyFont="1" applyFill="1" applyBorder="1" applyAlignment="1">
      <alignment horizontal="center" vertical="center"/>
    </xf>
    <xf numFmtId="10" fontId="32" fillId="0" borderId="0" xfId="4" applyNumberFormat="1" applyFont="1" applyAlignment="1">
      <alignment horizontal="center" vertical="center"/>
    </xf>
    <xf numFmtId="4" fontId="19" fillId="0" borderId="0" xfId="0" applyNumberFormat="1" applyFont="1" applyAlignment="1">
      <alignment vertical="center"/>
    </xf>
    <xf numFmtId="4" fontId="17" fillId="4" borderId="0" xfId="0" applyNumberFormat="1" applyFont="1" applyFill="1" applyAlignment="1">
      <alignment vertical="center"/>
    </xf>
    <xf numFmtId="4" fontId="17" fillId="3" borderId="0" xfId="0" applyNumberFormat="1" applyFont="1" applyFill="1" applyAlignment="1">
      <alignment vertical="center"/>
    </xf>
    <xf numFmtId="4" fontId="17" fillId="4" borderId="2" xfId="0" applyNumberFormat="1" applyFont="1" applyFill="1" applyBorder="1" applyAlignment="1">
      <alignment vertical="center"/>
    </xf>
    <xf numFmtId="0" fontId="20" fillId="4" borderId="0" xfId="1" applyNumberFormat="1" applyFont="1" applyFill="1" applyBorder="1" applyAlignment="1">
      <alignment horizontal="center" vertical="center"/>
    </xf>
    <xf numFmtId="175" fontId="4" fillId="4" borderId="0" xfId="4" quotePrefix="1" applyNumberFormat="1" applyFont="1" applyFill="1" applyAlignment="1">
      <alignment vertical="center"/>
    </xf>
    <xf numFmtId="173" fontId="19" fillId="0" borderId="0" xfId="0" applyNumberFormat="1" applyFont="1" applyAlignment="1">
      <alignment vertical="center"/>
    </xf>
    <xf numFmtId="175" fontId="32" fillId="0" borderId="0" xfId="4" applyNumberFormat="1" applyFont="1"/>
    <xf numFmtId="17" fontId="26" fillId="0" borderId="0" xfId="0" applyNumberFormat="1" applyFont="1" applyAlignment="1">
      <alignment horizontal="center" vertical="center"/>
    </xf>
    <xf numFmtId="164" fontId="19" fillId="0" borderId="0" xfId="1" applyNumberFormat="1" applyFont="1" applyFill="1" applyAlignment="1">
      <alignment vertical="center"/>
    </xf>
    <xf numFmtId="0" fontId="37" fillId="0" borderId="0" xfId="0" applyFont="1" applyAlignment="1">
      <alignment vertical="center"/>
    </xf>
    <xf numFmtId="4" fontId="19" fillId="4" borderId="0" xfId="0" applyNumberFormat="1" applyFont="1" applyFill="1" applyAlignment="1">
      <alignment vertical="center"/>
    </xf>
    <xf numFmtId="177" fontId="19" fillId="0" borderId="0" xfId="1" applyNumberFormat="1" applyFont="1" applyFill="1" applyBorder="1" applyAlignment="1">
      <alignment vertical="center"/>
    </xf>
    <xf numFmtId="177" fontId="19" fillId="3" borderId="0" xfId="1" applyNumberFormat="1" applyFont="1" applyFill="1" applyBorder="1" applyAlignment="1">
      <alignment vertical="center"/>
    </xf>
    <xf numFmtId="177" fontId="19" fillId="3" borderId="2" xfId="1" applyNumberFormat="1" applyFont="1" applyFill="1" applyBorder="1" applyAlignment="1">
      <alignment vertical="center"/>
    </xf>
    <xf numFmtId="0" fontId="19" fillId="0" borderId="0" xfId="0" applyFont="1"/>
    <xf numFmtId="0" fontId="39" fillId="0" borderId="1" xfId="0" applyFont="1" applyBorder="1" applyAlignment="1">
      <alignment vertical="center"/>
    </xf>
    <xf numFmtId="0" fontId="39" fillId="0" borderId="0" xfId="0" applyFont="1" applyAlignment="1">
      <alignment vertical="center"/>
    </xf>
    <xf numFmtId="4" fontId="32" fillId="0" borderId="0" xfId="4" applyNumberFormat="1" applyFont="1"/>
    <xf numFmtId="178" fontId="32" fillId="0" borderId="0" xfId="7" applyNumberFormat="1" applyFont="1" applyFill="1" applyAlignment="1">
      <alignment horizontal="center" vertical="center"/>
    </xf>
    <xf numFmtId="0" fontId="32" fillId="0" borderId="0" xfId="7" applyNumberFormat="1" applyFont="1" applyFill="1" applyAlignment="1">
      <alignment horizontal="center" vertical="center"/>
    </xf>
    <xf numFmtId="165" fontId="40" fillId="0" borderId="0" xfId="0" applyNumberFormat="1" applyFont="1" applyAlignment="1">
      <alignment vertical="center"/>
    </xf>
    <xf numFmtId="165" fontId="40" fillId="0" borderId="0" xfId="0" applyNumberFormat="1" applyFont="1" applyAlignment="1">
      <alignment horizontal="right" vertical="center"/>
    </xf>
    <xf numFmtId="0" fontId="26" fillId="4" borderId="13" xfId="0" applyFont="1" applyFill="1" applyBorder="1" applyAlignment="1">
      <alignment vertical="center"/>
    </xf>
    <xf numFmtId="0" fontId="26" fillId="4" borderId="13" xfId="0" applyFont="1" applyFill="1" applyBorder="1" applyAlignment="1">
      <alignment horizontal="center" vertical="center"/>
    </xf>
    <xf numFmtId="9" fontId="26" fillId="4" borderId="13" xfId="2" applyFont="1" applyFill="1" applyBorder="1" applyAlignment="1">
      <alignment horizontal="center" vertical="center"/>
    </xf>
    <xf numFmtId="0" fontId="26" fillId="3" borderId="0" xfId="0" applyFont="1" applyFill="1" applyAlignment="1">
      <alignment vertical="center"/>
    </xf>
    <xf numFmtId="0" fontId="26" fillId="3" borderId="0" xfId="0" applyFont="1" applyFill="1" applyAlignment="1">
      <alignment horizontal="center" vertical="center"/>
    </xf>
    <xf numFmtId="9" fontId="26" fillId="3" borderId="0" xfId="0" applyNumberFormat="1" applyFont="1" applyFill="1" applyAlignment="1">
      <alignment horizontal="center" vertical="center"/>
    </xf>
    <xf numFmtId="0" fontId="26" fillId="4" borderId="0" xfId="0" applyFont="1" applyFill="1" applyAlignment="1">
      <alignment vertical="center"/>
    </xf>
    <xf numFmtId="0" fontId="26" fillId="4" borderId="0" xfId="0" applyFont="1" applyFill="1" applyAlignment="1">
      <alignment horizontal="center" vertical="center"/>
    </xf>
    <xf numFmtId="9" fontId="26" fillId="4" borderId="0" xfId="0" applyNumberFormat="1" applyFont="1" applyFill="1" applyAlignment="1">
      <alignment horizontal="center" vertical="center"/>
    </xf>
    <xf numFmtId="9" fontId="51" fillId="3" borderId="0" xfId="0" applyNumberFormat="1" applyFont="1" applyFill="1" applyAlignment="1">
      <alignment horizontal="center" vertical="center"/>
    </xf>
    <xf numFmtId="0" fontId="26" fillId="0" borderId="0" xfId="0" applyFont="1" applyAlignment="1">
      <alignment vertical="center"/>
    </xf>
    <xf numFmtId="0" fontId="26" fillId="0" borderId="0" xfId="0" applyFont="1" applyAlignment="1">
      <alignment horizontal="center" vertical="center"/>
    </xf>
    <xf numFmtId="9" fontId="51" fillId="0" borderId="0" xfId="0" applyNumberFormat="1" applyFont="1" applyAlignment="1">
      <alignment horizontal="center" vertical="center"/>
    </xf>
    <xf numFmtId="0" fontId="26" fillId="0" borderId="0" xfId="0" applyFont="1" applyAlignment="1">
      <alignment vertical="center" wrapText="1"/>
    </xf>
    <xf numFmtId="0" fontId="26" fillId="3" borderId="2" xfId="0" applyFont="1" applyFill="1" applyBorder="1" applyAlignment="1">
      <alignment vertical="center"/>
    </xf>
    <xf numFmtId="0" fontId="26" fillId="3" borderId="2" xfId="0" applyFont="1" applyFill="1" applyBorder="1" applyAlignment="1">
      <alignment horizontal="center" vertical="center"/>
    </xf>
    <xf numFmtId="17" fontId="26" fillId="3" borderId="2" xfId="0" applyNumberFormat="1" applyFont="1" applyFill="1" applyBorder="1" applyAlignment="1">
      <alignment horizontal="center" vertical="center"/>
    </xf>
    <xf numFmtId="9" fontId="26" fillId="3" borderId="2" xfId="0" applyNumberFormat="1" applyFont="1" applyFill="1" applyBorder="1" applyAlignment="1">
      <alignment horizontal="center" vertical="center"/>
    </xf>
    <xf numFmtId="0" fontId="26" fillId="3" borderId="2" xfId="0" applyFont="1" applyFill="1" applyBorder="1" applyAlignment="1">
      <alignment vertical="center" wrapText="1"/>
    </xf>
    <xf numFmtId="179" fontId="19" fillId="4" borderId="0" xfId="2" applyNumberFormat="1" applyFont="1" applyFill="1" applyAlignment="1">
      <alignment vertical="center"/>
    </xf>
    <xf numFmtId="15" fontId="32" fillId="3" borderId="0" xfId="4" quotePrefix="1" applyNumberFormat="1" applyFont="1" applyFill="1" applyAlignment="1">
      <alignment horizontal="center" vertical="center"/>
    </xf>
    <xf numFmtId="17" fontId="35" fillId="0" borderId="0" xfId="4" quotePrefix="1" applyNumberFormat="1" applyFont="1" applyAlignment="1">
      <alignment horizontal="center" vertical="center"/>
    </xf>
    <xf numFmtId="175" fontId="46" fillId="0" borderId="0" xfId="4" quotePrefix="1" applyNumberFormat="1" applyFont="1" applyAlignment="1">
      <alignment horizontal="center" vertical="center"/>
    </xf>
    <xf numFmtId="175" fontId="32" fillId="3" borderId="0" xfId="4" quotePrefix="1" applyNumberFormat="1" applyFont="1" applyFill="1" applyAlignment="1">
      <alignment horizontal="center" vertical="center"/>
    </xf>
    <xf numFmtId="0" fontId="32" fillId="3" borderId="0" xfId="4" quotePrefix="1" applyFont="1" applyFill="1" applyAlignment="1">
      <alignment horizontal="center" vertical="center"/>
    </xf>
    <xf numFmtId="173" fontId="32" fillId="0" borderId="0" xfId="6" quotePrefix="1" applyNumberFormat="1" applyFont="1" applyAlignment="1">
      <alignment horizontal="center" vertical="center"/>
    </xf>
    <xf numFmtId="173" fontId="19" fillId="3" borderId="0" xfId="6" quotePrefix="1" applyNumberFormat="1" applyFont="1" applyFill="1" applyAlignment="1">
      <alignment horizontal="center" vertical="center"/>
    </xf>
    <xf numFmtId="10" fontId="32" fillId="0" borderId="0" xfId="4" quotePrefix="1" applyNumberFormat="1" applyFont="1" applyAlignment="1">
      <alignment horizontal="center" vertical="center"/>
    </xf>
    <xf numFmtId="17" fontId="32" fillId="3" borderId="0" xfId="4" quotePrefix="1" applyNumberFormat="1" applyFont="1" applyFill="1" applyAlignment="1">
      <alignment horizontal="center" vertical="center"/>
    </xf>
    <xf numFmtId="10" fontId="32" fillId="3" borderId="0" xfId="2" quotePrefix="1" applyNumberFormat="1" applyFont="1" applyFill="1" applyAlignment="1">
      <alignment horizontal="center" vertical="center"/>
    </xf>
    <xf numFmtId="172" fontId="32" fillId="0" borderId="0" xfId="7" quotePrefix="1" applyNumberFormat="1" applyFont="1" applyFill="1" applyAlignment="1">
      <alignment horizontal="center" vertical="center"/>
    </xf>
    <xf numFmtId="0" fontId="32" fillId="3" borderId="0" xfId="6" quotePrefix="1" applyFont="1" applyFill="1" applyAlignment="1">
      <alignment horizontal="center" vertical="center"/>
    </xf>
    <xf numFmtId="0" fontId="32" fillId="0" borderId="0" xfId="7" quotePrefix="1" applyNumberFormat="1" applyFont="1" applyFill="1" applyAlignment="1">
      <alignment horizontal="center" vertical="center"/>
    </xf>
    <xf numFmtId="175" fontId="53" fillId="0" borderId="0" xfId="4" applyNumberFormat="1" applyFont="1" applyAlignment="1">
      <alignment horizontal="center" vertical="center"/>
    </xf>
    <xf numFmtId="175" fontId="35" fillId="4" borderId="0" xfId="4" applyNumberFormat="1" applyFont="1" applyFill="1" applyAlignment="1">
      <alignment vertical="center"/>
    </xf>
    <xf numFmtId="43" fontId="35" fillId="4" borderId="0" xfId="1" applyFont="1" applyFill="1" applyAlignment="1">
      <alignment vertical="center"/>
    </xf>
    <xf numFmtId="176" fontId="54" fillId="3" borderId="10" xfId="4" applyNumberFormat="1" applyFont="1" applyFill="1" applyBorder="1" applyAlignment="1">
      <alignment horizontal="center" vertical="center"/>
    </xf>
    <xf numFmtId="176" fontId="54" fillId="3" borderId="11" xfId="4" applyNumberFormat="1" applyFont="1" applyFill="1" applyBorder="1" applyAlignment="1">
      <alignment horizontal="center" vertical="center"/>
    </xf>
    <xf numFmtId="0" fontId="55" fillId="3" borderId="0" xfId="4" applyFont="1" applyFill="1" applyAlignment="1">
      <alignment horizontal="left" vertical="center"/>
    </xf>
    <xf numFmtId="0" fontId="54" fillId="3" borderId="0" xfId="4" applyFont="1" applyFill="1" applyAlignment="1">
      <alignment horizontal="center" vertical="center"/>
    </xf>
    <xf numFmtId="173" fontId="26" fillId="3" borderId="0" xfId="6" applyNumberFormat="1" applyFont="1" applyFill="1" applyAlignment="1">
      <alignment horizontal="center" vertical="center"/>
    </xf>
    <xf numFmtId="173" fontId="26" fillId="3" borderId="0" xfId="6" quotePrefix="1" applyNumberFormat="1" applyFont="1" applyFill="1" applyAlignment="1">
      <alignment horizontal="center" vertical="center"/>
    </xf>
    <xf numFmtId="0" fontId="26" fillId="0" borderId="0" xfId="0" applyFont="1" applyAlignment="1">
      <alignment horizontal="left" vertical="center" indent="1"/>
    </xf>
    <xf numFmtId="10" fontId="54" fillId="0" borderId="0" xfId="4" applyNumberFormat="1" applyFont="1" applyAlignment="1">
      <alignment horizontal="center" vertical="center"/>
    </xf>
    <xf numFmtId="0" fontId="55" fillId="0" borderId="0" xfId="4" applyFont="1" applyAlignment="1">
      <alignment horizontal="left" vertical="center"/>
    </xf>
    <xf numFmtId="0" fontId="40" fillId="0" borderId="0" xfId="0" applyFont="1" applyAlignment="1">
      <alignment horizontal="left" vertical="center" indent="1"/>
    </xf>
    <xf numFmtId="176" fontId="54" fillId="0" borderId="0" xfId="4" applyNumberFormat="1" applyFont="1" applyAlignment="1">
      <alignment horizontal="center" vertical="center"/>
    </xf>
    <xf numFmtId="176" fontId="32" fillId="0" borderId="0" xfId="4" applyNumberFormat="1" applyFont="1" applyAlignment="1">
      <alignment horizontal="center" vertical="center"/>
    </xf>
    <xf numFmtId="3" fontId="26" fillId="4" borderId="13" xfId="0" applyNumberFormat="1" applyFont="1" applyFill="1" applyBorder="1" applyAlignment="1">
      <alignment horizontal="center" vertical="center"/>
    </xf>
    <xf numFmtId="3" fontId="26" fillId="3" borderId="0" xfId="0" applyNumberFormat="1" applyFont="1" applyFill="1" applyAlignment="1">
      <alignment horizontal="center" vertical="center"/>
    </xf>
    <xf numFmtId="3" fontId="26" fillId="4" borderId="0" xfId="0" applyNumberFormat="1" applyFont="1" applyFill="1" applyAlignment="1">
      <alignment horizontal="center" vertical="center"/>
    </xf>
    <xf numFmtId="3" fontId="26" fillId="0" borderId="0" xfId="0" applyNumberFormat="1" applyFont="1" applyAlignment="1">
      <alignment horizontal="center" vertical="center"/>
    </xf>
    <xf numFmtId="3" fontId="26" fillId="3" borderId="2" xfId="0" applyNumberFormat="1" applyFont="1" applyFill="1" applyBorder="1" applyAlignment="1">
      <alignment horizontal="center" vertical="center"/>
    </xf>
    <xf numFmtId="165" fontId="20" fillId="6" borderId="0" xfId="3" applyNumberFormat="1" applyFont="1" applyFill="1" applyBorder="1" applyAlignment="1">
      <alignment horizontal="right" vertical="center"/>
    </xf>
    <xf numFmtId="9" fontId="19" fillId="0" borderId="0" xfId="2" applyFont="1" applyAlignment="1">
      <alignment vertical="center"/>
    </xf>
    <xf numFmtId="166" fontId="18" fillId="0" borderId="0" xfId="2" applyNumberFormat="1" applyFont="1" applyAlignment="1">
      <alignment vertical="center"/>
    </xf>
    <xf numFmtId="166" fontId="19" fillId="0" borderId="0" xfId="2" applyNumberFormat="1" applyFont="1" applyAlignment="1">
      <alignment vertical="center"/>
    </xf>
    <xf numFmtId="9" fontId="19" fillId="4" borderId="0" xfId="0" applyNumberFormat="1" applyFont="1" applyFill="1" applyAlignment="1">
      <alignment horizontal="center" vertical="center"/>
    </xf>
    <xf numFmtId="9" fontId="19" fillId="3" borderId="0" xfId="0" applyNumberFormat="1" applyFont="1" applyFill="1" applyAlignment="1">
      <alignment horizontal="center" vertical="center"/>
    </xf>
    <xf numFmtId="166" fontId="19" fillId="4" borderId="2" xfId="0" applyNumberFormat="1" applyFont="1" applyFill="1" applyBorder="1" applyAlignment="1">
      <alignment horizontal="center" vertical="center"/>
    </xf>
    <xf numFmtId="10" fontId="19" fillId="4" borderId="2" xfId="0" applyNumberFormat="1" applyFont="1" applyFill="1" applyBorder="1" applyAlignment="1">
      <alignment horizontal="center" vertical="center"/>
    </xf>
    <xf numFmtId="10" fontId="19" fillId="4" borderId="0" xfId="2" applyNumberFormat="1" applyFont="1" applyFill="1" applyAlignment="1">
      <alignment horizontal="center" vertical="center"/>
    </xf>
    <xf numFmtId="0" fontId="19" fillId="4" borderId="0" xfId="0" applyFont="1" applyFill="1" applyAlignment="1">
      <alignment horizontal="center" vertical="center"/>
    </xf>
    <xf numFmtId="10" fontId="19" fillId="4" borderId="0" xfId="0" applyNumberFormat="1" applyFont="1" applyFill="1" applyAlignment="1">
      <alignment horizontal="center" vertical="center"/>
    </xf>
    <xf numFmtId="10" fontId="19" fillId="3" borderId="0" xfId="2" applyNumberFormat="1" applyFont="1" applyFill="1" applyAlignment="1">
      <alignment horizontal="center" vertical="center"/>
    </xf>
    <xf numFmtId="0" fontId="19" fillId="3" borderId="0" xfId="0" applyFont="1" applyFill="1" applyAlignment="1">
      <alignment horizontal="center" vertical="center"/>
    </xf>
    <xf numFmtId="10" fontId="19" fillId="3" borderId="0" xfId="0" applyNumberFormat="1" applyFont="1" applyFill="1" applyAlignment="1">
      <alignment horizontal="center" vertical="center"/>
    </xf>
    <xf numFmtId="10" fontId="19" fillId="4" borderId="2" xfId="2" applyNumberFormat="1" applyFont="1" applyFill="1" applyBorder="1" applyAlignment="1">
      <alignment horizontal="center" vertical="center"/>
    </xf>
    <xf numFmtId="0" fontId="19" fillId="4" borderId="2" xfId="0" applyFont="1" applyFill="1" applyBorder="1" applyAlignment="1">
      <alignment horizontal="center" vertical="center"/>
    </xf>
    <xf numFmtId="9" fontId="19" fillId="4" borderId="2" xfId="0" applyNumberFormat="1" applyFont="1" applyFill="1" applyBorder="1" applyAlignment="1">
      <alignment horizontal="center" vertical="center"/>
    </xf>
    <xf numFmtId="0" fontId="32" fillId="0" borderId="0" xfId="4" applyFont="1" applyAlignment="1">
      <alignment horizontal="center"/>
    </xf>
    <xf numFmtId="10" fontId="32" fillId="0" borderId="0" xfId="2" applyNumberFormat="1" applyFont="1" applyAlignment="1">
      <alignment horizontal="center"/>
    </xf>
    <xf numFmtId="166" fontId="32" fillId="4" borderId="0" xfId="2" applyNumberFormat="1" applyFont="1" applyFill="1" applyAlignment="1">
      <alignment vertical="center"/>
    </xf>
    <xf numFmtId="176" fontId="32" fillId="0" borderId="0" xfId="4" applyNumberFormat="1" applyFont="1"/>
    <xf numFmtId="0" fontId="3" fillId="8" borderId="0" xfId="0" applyFont="1" applyFill="1" applyAlignment="1">
      <alignment horizontal="left" vertical="center"/>
    </xf>
    <xf numFmtId="0" fontId="19" fillId="8" borderId="0" xfId="0" applyFont="1" applyFill="1" applyAlignment="1">
      <alignment horizontal="justify" vertical="justify" wrapText="1"/>
    </xf>
    <xf numFmtId="0" fontId="3" fillId="8" borderId="0" xfId="0" applyFont="1" applyFill="1" applyAlignment="1">
      <alignment horizontal="left" vertical="center" wrapText="1"/>
    </xf>
    <xf numFmtId="0" fontId="37" fillId="4" borderId="0" xfId="0" applyFont="1" applyFill="1" applyAlignment="1">
      <alignment horizontal="left" vertical="center" wrapText="1" indent="1"/>
    </xf>
  </cellXfs>
  <cellStyles count="9">
    <cellStyle name="Comma 2" xfId="7" xr:uid="{317304AC-444F-48E4-9C67-50F4EE9B825A}"/>
    <cellStyle name="Normal" xfId="0" builtinId="0"/>
    <cellStyle name="Normal 2" xfId="4" xr:uid="{7875BD91-DA26-417B-AF73-592650807562}"/>
    <cellStyle name="Normal 2 2" xfId="6" xr:uid="{1DAC7BBE-6DA7-4627-BFAB-1BA55A5BE338}"/>
    <cellStyle name="Percent 2" xfId="8" xr:uid="{E390C719-A187-407B-8D99-4084289F0BCE}"/>
    <cellStyle name="Porcentagem" xfId="2" builtinId="5"/>
    <cellStyle name="Separador de milhares 2" xfId="3" xr:uid="{6825A7EF-39E9-443F-8F59-C5CBEDE18108}"/>
    <cellStyle name="Separador de milhares 4" xfId="5" xr:uid="{BFE230D5-EA67-42FB-91D9-DA400FCE67B0}"/>
    <cellStyle name="Vírgula" xfId="1" builtinId="3"/>
  </cellStyles>
  <dxfs count="0"/>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590550</xdr:colOff>
      <xdr:row>2</xdr:row>
      <xdr:rowOff>24164</xdr:rowOff>
    </xdr:from>
    <xdr:to>
      <xdr:col>5</xdr:col>
      <xdr:colOff>28575</xdr:colOff>
      <xdr:row>5</xdr:row>
      <xdr:rowOff>93835</xdr:rowOff>
    </xdr:to>
    <xdr:pic>
      <xdr:nvPicPr>
        <xdr:cNvPr id="2" name="Picture 1">
          <a:extLst>
            <a:ext uri="{FF2B5EF4-FFF2-40B4-BE49-F238E27FC236}">
              <a16:creationId xmlns:a16="http://schemas.microsoft.com/office/drawing/2014/main" id="{43BDC6C2-0882-4113-BCA0-6270ADC703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550" y="348014"/>
          <a:ext cx="2486025" cy="5554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590550</xdr:colOff>
      <xdr:row>2</xdr:row>
      <xdr:rowOff>24164</xdr:rowOff>
    </xdr:from>
    <xdr:to>
      <xdr:col>5</xdr:col>
      <xdr:colOff>28575</xdr:colOff>
      <xdr:row>5</xdr:row>
      <xdr:rowOff>93835</xdr:rowOff>
    </xdr:to>
    <xdr:pic>
      <xdr:nvPicPr>
        <xdr:cNvPr id="2" name="Picture 1">
          <a:extLst>
            <a:ext uri="{FF2B5EF4-FFF2-40B4-BE49-F238E27FC236}">
              <a16:creationId xmlns:a16="http://schemas.microsoft.com/office/drawing/2014/main" id="{6D4F1538-00CE-4DE6-BF61-0BA1AD6F26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550" y="671864"/>
          <a:ext cx="2486025" cy="5554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590550</xdr:colOff>
      <xdr:row>2</xdr:row>
      <xdr:rowOff>24164</xdr:rowOff>
    </xdr:from>
    <xdr:to>
      <xdr:col>5</xdr:col>
      <xdr:colOff>28575</xdr:colOff>
      <xdr:row>5</xdr:row>
      <xdr:rowOff>93835</xdr:rowOff>
    </xdr:to>
    <xdr:pic>
      <xdr:nvPicPr>
        <xdr:cNvPr id="2" name="Picture 1">
          <a:extLst>
            <a:ext uri="{FF2B5EF4-FFF2-40B4-BE49-F238E27FC236}">
              <a16:creationId xmlns:a16="http://schemas.microsoft.com/office/drawing/2014/main" id="{D1704B4D-FF49-4750-85B7-81B930810C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550" y="348014"/>
          <a:ext cx="2486025" cy="55544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Felipe Ferreira" id="{5EA1E4C1-80F3-43E1-BD16-C339B2D42FEB}" userId="Felipe Ferreira" providerId="None"/>
  <person displayName="Rodrigo  Sarti" id="{224D2F61-94C8-421B-BC02-DCFF6774222B}" userId="S::rsarti@perfin.com.br::a15a74d6-8c21-4c3c-83fd-8344525edfc3" providerId="AD"/>
</personList>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4" dT="2020-07-24T13:23:49.01" personId="{5EA1E4C1-80F3-43E1-BD16-C339B2D42FEB}" id="{AE1ABD7E-3974-4000-8A5B-8DE25F370B7C}">
    <text>Perfin: aquisição em nov/2019</text>
  </threadedComment>
</ThreadedComments>
</file>

<file path=xl/threadedComments/threadedComment2.xml><?xml version="1.0" encoding="utf-8"?>
<ThreadedComments xmlns="http://schemas.microsoft.com/office/spreadsheetml/2018/threadedcomments" xmlns:x="http://schemas.openxmlformats.org/spreadsheetml/2006/main">
  <threadedComment ref="E4" dT="2020-07-24T13:23:49.01" personId="{5EA1E4C1-80F3-43E1-BD16-C339B2D42FEB}" id="{BEFAF0CA-8C3B-4ED2-894A-BFE7C1B7B331}">
    <text>Perfin: alienação em nov/2019</text>
  </threadedComment>
</ThreadedComments>
</file>

<file path=xl/threadedComments/threadedComment3.xml><?xml version="1.0" encoding="utf-8"?>
<ThreadedComments xmlns="http://schemas.microsoft.com/office/spreadsheetml/2018/threadedcomments" xmlns:x="http://schemas.openxmlformats.org/spreadsheetml/2006/main">
  <threadedComment ref="I4" dT="2021-03-30T17:57:07.75" personId="{224D2F61-94C8-421B-BC02-DCFF6774222B}" id="{6254808A-E2F5-477B-90CF-767AEF60C6FE}">
    <text>Aquisição de 100% da CGI em nov/20
os dividendos foram distribuídos em outubro, ainda na gestão Rialma.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 Id="rId4" Type="http://schemas.microsoft.com/office/2017/10/relationships/threadedComment" Target="../threadedComments/threadedComment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A3321-DB3F-4C50-8E7F-EE66463C4B94}">
  <sheetPr>
    <tabColor theme="8" tint="-0.249977111117893"/>
  </sheetPr>
  <dimension ref="B8:P44"/>
  <sheetViews>
    <sheetView tabSelected="1" zoomScale="80" zoomScaleNormal="80" workbookViewId="0"/>
  </sheetViews>
  <sheetFormatPr defaultRowHeight="12.75" x14ac:dyDescent="0.2"/>
  <cols>
    <col min="1" max="16384" width="9.140625" style="104"/>
  </cols>
  <sheetData>
    <row r="8" spans="2:16" ht="48" customHeight="1" x14ac:dyDescent="0.2">
      <c r="B8" s="295" t="s">
        <v>0</v>
      </c>
      <c r="C8" s="295"/>
      <c r="D8" s="295"/>
      <c r="E8" s="295"/>
      <c r="F8" s="295"/>
      <c r="G8" s="295"/>
      <c r="H8" s="295"/>
      <c r="I8" s="295"/>
      <c r="J8" s="295"/>
    </row>
    <row r="10" spans="2:16" ht="12.75" customHeight="1" x14ac:dyDescent="0.2">
      <c r="B10" s="296" t="s">
        <v>1</v>
      </c>
      <c r="C10" s="296"/>
      <c r="D10" s="296"/>
      <c r="E10" s="296"/>
      <c r="F10" s="296"/>
      <c r="G10" s="296"/>
      <c r="H10" s="296"/>
      <c r="I10" s="296"/>
      <c r="J10" s="296"/>
      <c r="K10" s="296"/>
      <c r="L10" s="296"/>
      <c r="M10" s="296"/>
      <c r="N10" s="296"/>
      <c r="O10" s="296"/>
      <c r="P10" s="296"/>
    </row>
    <row r="11" spans="2:16" x14ac:dyDescent="0.2">
      <c r="B11" s="296"/>
      <c r="C11" s="296"/>
      <c r="D11" s="296"/>
      <c r="E11" s="296"/>
      <c r="F11" s="296"/>
      <c r="G11" s="296"/>
      <c r="H11" s="296"/>
      <c r="I11" s="296"/>
      <c r="J11" s="296"/>
      <c r="K11" s="296"/>
      <c r="L11" s="296"/>
      <c r="M11" s="296"/>
      <c r="N11" s="296"/>
      <c r="O11" s="296"/>
      <c r="P11" s="296"/>
    </row>
    <row r="12" spans="2:16" x14ac:dyDescent="0.2">
      <c r="B12" s="296"/>
      <c r="C12" s="296"/>
      <c r="D12" s="296"/>
      <c r="E12" s="296"/>
      <c r="F12" s="296"/>
      <c r="G12" s="296"/>
      <c r="H12" s="296"/>
      <c r="I12" s="296"/>
      <c r="J12" s="296"/>
      <c r="K12" s="296"/>
      <c r="L12" s="296"/>
      <c r="M12" s="296"/>
      <c r="N12" s="296"/>
      <c r="O12" s="296"/>
      <c r="P12" s="296"/>
    </row>
    <row r="13" spans="2:16" x14ac:dyDescent="0.2">
      <c r="B13" s="296"/>
      <c r="C13" s="296"/>
      <c r="D13" s="296"/>
      <c r="E13" s="296"/>
      <c r="F13" s="296"/>
      <c r="G13" s="296"/>
      <c r="H13" s="296"/>
      <c r="I13" s="296"/>
      <c r="J13" s="296"/>
      <c r="K13" s="296"/>
      <c r="L13" s="296"/>
      <c r="M13" s="296"/>
      <c r="N13" s="296"/>
      <c r="O13" s="296"/>
      <c r="P13" s="296"/>
    </row>
    <row r="14" spans="2:16" x14ac:dyDescent="0.2">
      <c r="B14" s="296"/>
      <c r="C14" s="296"/>
      <c r="D14" s="296"/>
      <c r="E14" s="296"/>
      <c r="F14" s="296"/>
      <c r="G14" s="296"/>
      <c r="H14" s="296"/>
      <c r="I14" s="296"/>
      <c r="J14" s="296"/>
      <c r="K14" s="296"/>
      <c r="L14" s="296"/>
      <c r="M14" s="296"/>
      <c r="N14" s="296"/>
      <c r="O14" s="296"/>
      <c r="P14" s="296"/>
    </row>
    <row r="15" spans="2:16" x14ac:dyDescent="0.2">
      <c r="B15" s="296"/>
      <c r="C15" s="296"/>
      <c r="D15" s="296"/>
      <c r="E15" s="296"/>
      <c r="F15" s="296"/>
      <c r="G15" s="296"/>
      <c r="H15" s="296"/>
      <c r="I15" s="296"/>
      <c r="J15" s="296"/>
      <c r="K15" s="296"/>
      <c r="L15" s="296"/>
      <c r="M15" s="296"/>
      <c r="N15" s="296"/>
      <c r="O15" s="296"/>
      <c r="P15" s="296"/>
    </row>
    <row r="16" spans="2:16" x14ac:dyDescent="0.2">
      <c r="B16" s="296"/>
      <c r="C16" s="296"/>
      <c r="D16" s="296"/>
      <c r="E16" s="296"/>
      <c r="F16" s="296"/>
      <c r="G16" s="296"/>
      <c r="H16" s="296"/>
      <c r="I16" s="296"/>
      <c r="J16" s="296"/>
      <c r="K16" s="296"/>
      <c r="L16" s="296"/>
      <c r="M16" s="296"/>
      <c r="N16" s="296"/>
      <c r="O16" s="296"/>
      <c r="P16" s="296"/>
    </row>
    <row r="17" spans="2:16" x14ac:dyDescent="0.2">
      <c r="B17" s="296"/>
      <c r="C17" s="296"/>
      <c r="D17" s="296"/>
      <c r="E17" s="296"/>
      <c r="F17" s="296"/>
      <c r="G17" s="296"/>
      <c r="H17" s="296"/>
      <c r="I17" s="296"/>
      <c r="J17" s="296"/>
      <c r="K17" s="296"/>
      <c r="L17" s="296"/>
      <c r="M17" s="296"/>
      <c r="N17" s="296"/>
      <c r="O17" s="296"/>
      <c r="P17" s="296"/>
    </row>
    <row r="18" spans="2:16" x14ac:dyDescent="0.2">
      <c r="B18" s="296"/>
      <c r="C18" s="296"/>
      <c r="D18" s="296"/>
      <c r="E18" s="296"/>
      <c r="F18" s="296"/>
      <c r="G18" s="296"/>
      <c r="H18" s="296"/>
      <c r="I18" s="296"/>
      <c r="J18" s="296"/>
      <c r="K18" s="296"/>
      <c r="L18" s="296"/>
      <c r="M18" s="296"/>
      <c r="N18" s="296"/>
      <c r="O18" s="296"/>
      <c r="P18" s="296"/>
    </row>
    <row r="19" spans="2:16" x14ac:dyDescent="0.2">
      <c r="B19" s="296"/>
      <c r="C19" s="296"/>
      <c r="D19" s="296"/>
      <c r="E19" s="296"/>
      <c r="F19" s="296"/>
      <c r="G19" s="296"/>
      <c r="H19" s="296"/>
      <c r="I19" s="296"/>
      <c r="J19" s="296"/>
      <c r="K19" s="296"/>
      <c r="L19" s="296"/>
      <c r="M19" s="296"/>
      <c r="N19" s="296"/>
      <c r="O19" s="296"/>
      <c r="P19" s="296"/>
    </row>
    <row r="20" spans="2:16" x14ac:dyDescent="0.2">
      <c r="B20" s="296"/>
      <c r="C20" s="296"/>
      <c r="D20" s="296"/>
      <c r="E20" s="296"/>
      <c r="F20" s="296"/>
      <c r="G20" s="296"/>
      <c r="H20" s="296"/>
      <c r="I20" s="296"/>
      <c r="J20" s="296"/>
      <c r="K20" s="296"/>
      <c r="L20" s="296"/>
      <c r="M20" s="296"/>
      <c r="N20" s="296"/>
      <c r="O20" s="296"/>
      <c r="P20" s="296"/>
    </row>
    <row r="21" spans="2:16" x14ac:dyDescent="0.2">
      <c r="B21" s="296"/>
      <c r="C21" s="296"/>
      <c r="D21" s="296"/>
      <c r="E21" s="296"/>
      <c r="F21" s="296"/>
      <c r="G21" s="296"/>
      <c r="H21" s="296"/>
      <c r="I21" s="296"/>
      <c r="J21" s="296"/>
      <c r="K21" s="296"/>
      <c r="L21" s="296"/>
      <c r="M21" s="296"/>
      <c r="N21" s="296"/>
      <c r="O21" s="296"/>
      <c r="P21" s="296"/>
    </row>
    <row r="22" spans="2:16" x14ac:dyDescent="0.2">
      <c r="B22" s="296"/>
      <c r="C22" s="296"/>
      <c r="D22" s="296"/>
      <c r="E22" s="296"/>
      <c r="F22" s="296"/>
      <c r="G22" s="296"/>
      <c r="H22" s="296"/>
      <c r="I22" s="296"/>
      <c r="J22" s="296"/>
      <c r="K22" s="296"/>
      <c r="L22" s="296"/>
      <c r="M22" s="296"/>
      <c r="N22" s="296"/>
      <c r="O22" s="296"/>
      <c r="P22" s="296"/>
    </row>
    <row r="23" spans="2:16" x14ac:dyDescent="0.2">
      <c r="B23" s="296"/>
      <c r="C23" s="296"/>
      <c r="D23" s="296"/>
      <c r="E23" s="296"/>
      <c r="F23" s="296"/>
      <c r="G23" s="296"/>
      <c r="H23" s="296"/>
      <c r="I23" s="296"/>
      <c r="J23" s="296"/>
      <c r="K23" s="296"/>
      <c r="L23" s="296"/>
      <c r="M23" s="296"/>
      <c r="N23" s="296"/>
      <c r="O23" s="296"/>
      <c r="P23" s="296"/>
    </row>
    <row r="24" spans="2:16" x14ac:dyDescent="0.2">
      <c r="B24" s="296"/>
      <c r="C24" s="296"/>
      <c r="D24" s="296"/>
      <c r="E24" s="296"/>
      <c r="F24" s="296"/>
      <c r="G24" s="296"/>
      <c r="H24" s="296"/>
      <c r="I24" s="296"/>
      <c r="J24" s="296"/>
      <c r="K24" s="296"/>
      <c r="L24" s="296"/>
      <c r="M24" s="296"/>
      <c r="N24" s="296"/>
      <c r="O24" s="296"/>
      <c r="P24" s="296"/>
    </row>
    <row r="25" spans="2:16" x14ac:dyDescent="0.2">
      <c r="B25" s="296"/>
      <c r="C25" s="296"/>
      <c r="D25" s="296"/>
      <c r="E25" s="296"/>
      <c r="F25" s="296"/>
      <c r="G25" s="296"/>
      <c r="H25" s="296"/>
      <c r="I25" s="296"/>
      <c r="J25" s="296"/>
      <c r="K25" s="296"/>
      <c r="L25" s="296"/>
      <c r="M25" s="296"/>
      <c r="N25" s="296"/>
      <c r="O25" s="296"/>
      <c r="P25" s="296"/>
    </row>
    <row r="26" spans="2:16" x14ac:dyDescent="0.2">
      <c r="B26" s="296"/>
      <c r="C26" s="296"/>
      <c r="D26" s="296"/>
      <c r="E26" s="296"/>
      <c r="F26" s="296"/>
      <c r="G26" s="296"/>
      <c r="H26" s="296"/>
      <c r="I26" s="296"/>
      <c r="J26" s="296"/>
      <c r="K26" s="296"/>
      <c r="L26" s="296"/>
      <c r="M26" s="296"/>
      <c r="N26" s="296"/>
      <c r="O26" s="296"/>
      <c r="P26" s="296"/>
    </row>
    <row r="27" spans="2:16" x14ac:dyDescent="0.2">
      <c r="B27" s="296"/>
      <c r="C27" s="296"/>
      <c r="D27" s="296"/>
      <c r="E27" s="296"/>
      <c r="F27" s="296"/>
      <c r="G27" s="296"/>
      <c r="H27" s="296"/>
      <c r="I27" s="296"/>
      <c r="J27" s="296"/>
      <c r="K27" s="296"/>
      <c r="L27" s="296"/>
      <c r="M27" s="296"/>
      <c r="N27" s="296"/>
      <c r="O27" s="296"/>
      <c r="P27" s="296"/>
    </row>
    <row r="28" spans="2:16" x14ac:dyDescent="0.2">
      <c r="B28" s="296"/>
      <c r="C28" s="296"/>
      <c r="D28" s="296"/>
      <c r="E28" s="296"/>
      <c r="F28" s="296"/>
      <c r="G28" s="296"/>
      <c r="H28" s="296"/>
      <c r="I28" s="296"/>
      <c r="J28" s="296"/>
      <c r="K28" s="296"/>
      <c r="L28" s="296"/>
      <c r="M28" s="296"/>
      <c r="N28" s="296"/>
      <c r="O28" s="296"/>
      <c r="P28" s="296"/>
    </row>
    <row r="29" spans="2:16" x14ac:dyDescent="0.2">
      <c r="B29" s="296"/>
      <c r="C29" s="296"/>
      <c r="D29" s="296"/>
      <c r="E29" s="296"/>
      <c r="F29" s="296"/>
      <c r="G29" s="296"/>
      <c r="H29" s="296"/>
      <c r="I29" s="296"/>
      <c r="J29" s="296"/>
      <c r="K29" s="296"/>
      <c r="L29" s="296"/>
      <c r="M29" s="296"/>
      <c r="N29" s="296"/>
      <c r="O29" s="296"/>
      <c r="P29" s="296"/>
    </row>
    <row r="30" spans="2:16" x14ac:dyDescent="0.2">
      <c r="B30" s="296"/>
      <c r="C30" s="296"/>
      <c r="D30" s="296"/>
      <c r="E30" s="296"/>
      <c r="F30" s="296"/>
      <c r="G30" s="296"/>
      <c r="H30" s="296"/>
      <c r="I30" s="296"/>
      <c r="J30" s="296"/>
      <c r="K30" s="296"/>
      <c r="L30" s="296"/>
      <c r="M30" s="296"/>
      <c r="N30" s="296"/>
      <c r="O30" s="296"/>
      <c r="P30" s="296"/>
    </row>
    <row r="31" spans="2:16" x14ac:dyDescent="0.2">
      <c r="B31" s="296"/>
      <c r="C31" s="296"/>
      <c r="D31" s="296"/>
      <c r="E31" s="296"/>
      <c r="F31" s="296"/>
      <c r="G31" s="296"/>
      <c r="H31" s="296"/>
      <c r="I31" s="296"/>
      <c r="J31" s="296"/>
      <c r="K31" s="296"/>
      <c r="L31" s="296"/>
      <c r="M31" s="296"/>
      <c r="N31" s="296"/>
      <c r="O31" s="296"/>
      <c r="P31" s="296"/>
    </row>
    <row r="32" spans="2:16" x14ac:dyDescent="0.2">
      <c r="B32" s="296"/>
      <c r="C32" s="296"/>
      <c r="D32" s="296"/>
      <c r="E32" s="296"/>
      <c r="F32" s="296"/>
      <c r="G32" s="296"/>
      <c r="H32" s="296"/>
      <c r="I32" s="296"/>
      <c r="J32" s="296"/>
      <c r="K32" s="296"/>
      <c r="L32" s="296"/>
      <c r="M32" s="296"/>
      <c r="N32" s="296"/>
      <c r="O32" s="296"/>
      <c r="P32" s="296"/>
    </row>
    <row r="33" spans="2:16" x14ac:dyDescent="0.2">
      <c r="B33" s="296"/>
      <c r="C33" s="296"/>
      <c r="D33" s="296"/>
      <c r="E33" s="296"/>
      <c r="F33" s="296"/>
      <c r="G33" s="296"/>
      <c r="H33" s="296"/>
      <c r="I33" s="296"/>
      <c r="J33" s="296"/>
      <c r="K33" s="296"/>
      <c r="L33" s="296"/>
      <c r="M33" s="296"/>
      <c r="N33" s="296"/>
      <c r="O33" s="296"/>
      <c r="P33" s="296"/>
    </row>
    <row r="34" spans="2:16" x14ac:dyDescent="0.2">
      <c r="B34" s="296"/>
      <c r="C34" s="296"/>
      <c r="D34" s="296"/>
      <c r="E34" s="296"/>
      <c r="F34" s="296"/>
      <c r="G34" s="296"/>
      <c r="H34" s="296"/>
      <c r="I34" s="296"/>
      <c r="J34" s="296"/>
      <c r="K34" s="296"/>
      <c r="L34" s="296"/>
      <c r="M34" s="296"/>
      <c r="N34" s="296"/>
      <c r="O34" s="296"/>
      <c r="P34" s="296"/>
    </row>
    <row r="35" spans="2:16" x14ac:dyDescent="0.2">
      <c r="B35" s="296"/>
      <c r="C35" s="296"/>
      <c r="D35" s="296"/>
      <c r="E35" s="296"/>
      <c r="F35" s="296"/>
      <c r="G35" s="296"/>
      <c r="H35" s="296"/>
      <c r="I35" s="296"/>
      <c r="J35" s="296"/>
      <c r="K35" s="296"/>
      <c r="L35" s="296"/>
      <c r="M35" s="296"/>
      <c r="N35" s="296"/>
      <c r="O35" s="296"/>
      <c r="P35" s="296"/>
    </row>
    <row r="36" spans="2:16" x14ac:dyDescent="0.2">
      <c r="B36" s="296"/>
      <c r="C36" s="296"/>
      <c r="D36" s="296"/>
      <c r="E36" s="296"/>
      <c r="F36" s="296"/>
      <c r="G36" s="296"/>
      <c r="H36" s="296"/>
      <c r="I36" s="296"/>
      <c r="J36" s="296"/>
      <c r="K36" s="296"/>
      <c r="L36" s="296"/>
      <c r="M36" s="296"/>
      <c r="N36" s="296"/>
      <c r="O36" s="296"/>
      <c r="P36" s="296"/>
    </row>
    <row r="37" spans="2:16" x14ac:dyDescent="0.2">
      <c r="B37" s="296"/>
      <c r="C37" s="296"/>
      <c r="D37" s="296"/>
      <c r="E37" s="296"/>
      <c r="F37" s="296"/>
      <c r="G37" s="296"/>
      <c r="H37" s="296"/>
      <c r="I37" s="296"/>
      <c r="J37" s="296"/>
      <c r="K37" s="296"/>
      <c r="L37" s="296"/>
      <c r="M37" s="296"/>
      <c r="N37" s="296"/>
      <c r="O37" s="296"/>
      <c r="P37" s="296"/>
    </row>
    <row r="38" spans="2:16" x14ac:dyDescent="0.2">
      <c r="B38" s="296"/>
      <c r="C38" s="296"/>
      <c r="D38" s="296"/>
      <c r="E38" s="296"/>
      <c r="F38" s="296"/>
      <c r="G38" s="296"/>
      <c r="H38" s="296"/>
      <c r="I38" s="296"/>
      <c r="J38" s="296"/>
      <c r="K38" s="296"/>
      <c r="L38" s="296"/>
      <c r="M38" s="296"/>
      <c r="N38" s="296"/>
      <c r="O38" s="296"/>
      <c r="P38" s="296"/>
    </row>
    <row r="39" spans="2:16" x14ac:dyDescent="0.2">
      <c r="B39" s="296"/>
      <c r="C39" s="296"/>
      <c r="D39" s="296"/>
      <c r="E39" s="296"/>
      <c r="F39" s="296"/>
      <c r="G39" s="296"/>
      <c r="H39" s="296"/>
      <c r="I39" s="296"/>
      <c r="J39" s="296"/>
      <c r="K39" s="296"/>
      <c r="L39" s="296"/>
      <c r="M39" s="296"/>
      <c r="N39" s="296"/>
      <c r="O39" s="296"/>
      <c r="P39" s="296"/>
    </row>
    <row r="40" spans="2:16" x14ac:dyDescent="0.2">
      <c r="B40" s="296"/>
      <c r="C40" s="296"/>
      <c r="D40" s="296"/>
      <c r="E40" s="296"/>
      <c r="F40" s="296"/>
      <c r="G40" s="296"/>
      <c r="H40" s="296"/>
      <c r="I40" s="296"/>
      <c r="J40" s="296"/>
      <c r="K40" s="296"/>
      <c r="L40" s="296"/>
      <c r="M40" s="296"/>
      <c r="N40" s="296"/>
      <c r="O40" s="296"/>
      <c r="P40" s="296"/>
    </row>
    <row r="41" spans="2:16" x14ac:dyDescent="0.2">
      <c r="B41" s="296"/>
      <c r="C41" s="296"/>
      <c r="D41" s="296"/>
      <c r="E41" s="296"/>
      <c r="F41" s="296"/>
      <c r="G41" s="296"/>
      <c r="H41" s="296"/>
      <c r="I41" s="296"/>
      <c r="J41" s="296"/>
      <c r="K41" s="296"/>
      <c r="L41" s="296"/>
      <c r="M41" s="296"/>
      <c r="N41" s="296"/>
      <c r="O41" s="296"/>
      <c r="P41" s="296"/>
    </row>
    <row r="42" spans="2:16" x14ac:dyDescent="0.2">
      <c r="B42" s="296"/>
      <c r="C42" s="296"/>
      <c r="D42" s="296"/>
      <c r="E42" s="296"/>
      <c r="F42" s="296"/>
      <c r="G42" s="296"/>
      <c r="H42" s="296"/>
      <c r="I42" s="296"/>
      <c r="J42" s="296"/>
      <c r="K42" s="296"/>
      <c r="L42" s="296"/>
      <c r="M42" s="296"/>
      <c r="N42" s="296"/>
      <c r="O42" s="296"/>
      <c r="P42" s="296"/>
    </row>
    <row r="43" spans="2:16" x14ac:dyDescent="0.2">
      <c r="B43" s="296"/>
      <c r="C43" s="296"/>
      <c r="D43" s="296"/>
      <c r="E43" s="296"/>
      <c r="F43" s="296"/>
      <c r="G43" s="296"/>
      <c r="H43" s="296"/>
      <c r="I43" s="296"/>
      <c r="J43" s="296"/>
      <c r="K43" s="296"/>
      <c r="L43" s="296"/>
      <c r="M43" s="296"/>
      <c r="N43" s="296"/>
      <c r="O43" s="296"/>
      <c r="P43" s="296"/>
    </row>
    <row r="44" spans="2:16" x14ac:dyDescent="0.2">
      <c r="B44" s="296"/>
      <c r="C44" s="296"/>
      <c r="D44" s="296"/>
      <c r="E44" s="296"/>
      <c r="F44" s="296"/>
      <c r="G44" s="296"/>
      <c r="H44" s="296"/>
      <c r="I44" s="296"/>
      <c r="J44" s="296"/>
      <c r="K44" s="296"/>
      <c r="L44" s="296"/>
      <c r="M44" s="296"/>
      <c r="N44" s="296"/>
      <c r="O44" s="296"/>
      <c r="P44" s="296"/>
    </row>
  </sheetData>
  <mergeCells count="2">
    <mergeCell ref="B8:J8"/>
    <mergeCell ref="B10:P4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C4E67-03CD-4758-BE94-22D29AFDB4F0}">
  <sheetPr>
    <tabColor theme="4" tint="0.79998168889431442"/>
    <outlinePr summaryBelow="0" summaryRight="0"/>
  </sheetPr>
  <dimension ref="A1:AK274"/>
  <sheetViews>
    <sheetView showGridLines="0" zoomScale="80" zoomScaleNormal="80" workbookViewId="0">
      <pane xSplit="1" ySplit="5" topLeftCell="B6" activePane="bottomRight" state="frozen"/>
      <selection activeCell="W19" sqref="W19"/>
      <selection pane="topRight" activeCell="W19" sqref="W19"/>
      <selection pane="bottomLeft" activeCell="W19" sqref="W19"/>
      <selection pane="bottomRight"/>
    </sheetView>
  </sheetViews>
  <sheetFormatPr defaultRowHeight="15.95" customHeight="1" outlineLevelRow="1" x14ac:dyDescent="0.2"/>
  <cols>
    <col min="1" max="1" width="64.85546875" style="20" customWidth="1"/>
    <col min="2" max="21" width="14.7109375" style="34" customWidth="1"/>
    <col min="22" max="22" width="12.140625" style="34" customWidth="1"/>
    <col min="23" max="23" width="12.140625" style="34" bestFit="1" customWidth="1"/>
    <col min="24" max="27" width="12.140625" style="34" customWidth="1"/>
    <col min="28" max="28" width="9.140625" style="20"/>
    <col min="29" max="35" width="14.7109375" style="34" customWidth="1"/>
    <col min="36" max="36" width="2.7109375" style="20" customWidth="1"/>
    <col min="37" max="16384" width="9.140625" style="20"/>
  </cols>
  <sheetData>
    <row r="1" spans="1:36" s="2" customFormat="1" ht="21.95" customHeight="1" x14ac:dyDescent="0.2">
      <c r="A1" s="36" t="s">
        <v>195</v>
      </c>
      <c r="B1" s="37"/>
      <c r="C1" s="37"/>
      <c r="D1" s="37"/>
      <c r="E1" s="37"/>
      <c r="F1" s="37"/>
      <c r="G1" s="37"/>
      <c r="H1" s="37"/>
      <c r="I1" s="37"/>
      <c r="J1" s="37"/>
      <c r="K1" s="37"/>
      <c r="L1" s="37"/>
      <c r="M1" s="37"/>
      <c r="N1" s="37"/>
      <c r="O1" s="37"/>
      <c r="P1" s="37"/>
      <c r="Q1" s="37"/>
      <c r="R1" s="37"/>
      <c r="S1" s="37"/>
      <c r="T1" s="37"/>
      <c r="U1" s="37"/>
      <c r="V1" s="37"/>
      <c r="W1" s="37"/>
      <c r="X1" s="37"/>
      <c r="Y1" s="37"/>
      <c r="Z1" s="37"/>
      <c r="AA1" s="37"/>
      <c r="AC1" s="37"/>
      <c r="AD1" s="37"/>
      <c r="AE1" s="37"/>
      <c r="AF1" s="37"/>
      <c r="AG1" s="37"/>
      <c r="AH1" s="37"/>
      <c r="AI1" s="37"/>
      <c r="AJ1" s="38" t="s">
        <v>9</v>
      </c>
    </row>
    <row r="2" spans="1:36" s="2" customFormat="1" ht="21.95" customHeight="1" thickBot="1" x14ac:dyDescent="0.25">
      <c r="A2" s="69" t="s">
        <v>56</v>
      </c>
      <c r="B2" s="67"/>
      <c r="C2" s="67"/>
      <c r="D2" s="67"/>
      <c r="E2" s="67"/>
      <c r="F2" s="67"/>
      <c r="G2" s="67"/>
      <c r="H2" s="67"/>
      <c r="I2" s="67"/>
      <c r="J2" s="67"/>
      <c r="K2" s="67"/>
      <c r="L2" s="67"/>
      <c r="M2" s="67"/>
      <c r="N2" s="67"/>
      <c r="O2" s="67"/>
      <c r="P2" s="67"/>
      <c r="Q2" s="67"/>
      <c r="R2" s="67"/>
      <c r="S2" s="67"/>
      <c r="T2" s="67"/>
      <c r="U2" s="67"/>
      <c r="V2" s="67"/>
      <c r="W2" s="67"/>
      <c r="X2" s="67"/>
      <c r="Y2" s="67"/>
      <c r="Z2" s="67"/>
      <c r="AA2" s="67"/>
      <c r="AB2" s="68"/>
      <c r="AC2" s="67"/>
      <c r="AD2" s="67"/>
      <c r="AE2" s="67"/>
      <c r="AF2" s="67"/>
      <c r="AG2" s="67"/>
      <c r="AH2" s="67"/>
      <c r="AI2" s="67"/>
      <c r="AJ2" s="38" t="s">
        <v>9</v>
      </c>
    </row>
    <row r="3" spans="1:36" ht="21.95" customHeight="1" thickTop="1" x14ac:dyDescent="0.2">
      <c r="A3" s="65" t="s">
        <v>57</v>
      </c>
      <c r="B3" s="85" t="s">
        <v>189</v>
      </c>
      <c r="C3" s="85" t="s">
        <v>189</v>
      </c>
      <c r="D3" s="85" t="s">
        <v>189</v>
      </c>
      <c r="E3" s="85" t="s">
        <v>189</v>
      </c>
      <c r="F3" s="85" t="s">
        <v>189</v>
      </c>
      <c r="G3" s="82" t="s">
        <v>39</v>
      </c>
      <c r="H3" s="82" t="s">
        <v>39</v>
      </c>
      <c r="I3" s="82" t="s">
        <v>39</v>
      </c>
      <c r="J3" s="82" t="s">
        <v>39</v>
      </c>
      <c r="K3" s="82" t="s">
        <v>39</v>
      </c>
      <c r="L3" s="82" t="s">
        <v>39</v>
      </c>
      <c r="M3" s="82" t="s">
        <v>39</v>
      </c>
      <c r="N3" s="82" t="s">
        <v>39</v>
      </c>
      <c r="O3" s="82" t="s">
        <v>39</v>
      </c>
      <c r="P3" s="82" t="s">
        <v>39</v>
      </c>
      <c r="Q3" s="82" t="s">
        <v>39</v>
      </c>
      <c r="R3" s="82" t="s">
        <v>39</v>
      </c>
      <c r="S3" s="82" t="s">
        <v>39</v>
      </c>
      <c r="T3" s="82" t="s">
        <v>39</v>
      </c>
      <c r="U3" s="82" t="s">
        <v>39</v>
      </c>
      <c r="V3" s="82" t="s">
        <v>39</v>
      </c>
      <c r="W3" s="82" t="s">
        <v>39</v>
      </c>
      <c r="X3" s="82" t="s">
        <v>39</v>
      </c>
      <c r="Y3" s="82" t="s">
        <v>39</v>
      </c>
      <c r="Z3" s="82" t="s">
        <v>39</v>
      </c>
      <c r="AA3" s="82" t="s">
        <v>39</v>
      </c>
      <c r="AC3" s="85"/>
      <c r="AD3" s="85"/>
      <c r="AE3" s="85"/>
      <c r="AF3" s="85"/>
      <c r="AG3" s="85"/>
      <c r="AH3" s="85"/>
      <c r="AI3" s="85"/>
      <c r="AJ3" s="45" t="s">
        <v>9</v>
      </c>
    </row>
    <row r="4" spans="1:36" ht="21.95" customHeight="1" thickBot="1" x14ac:dyDescent="0.25">
      <c r="A4" s="66" t="s">
        <v>58</v>
      </c>
      <c r="B4" s="83">
        <v>0</v>
      </c>
      <c r="C4" s="83">
        <v>0</v>
      </c>
      <c r="D4" s="83">
        <v>0</v>
      </c>
      <c r="E4" s="83">
        <v>0</v>
      </c>
      <c r="F4" s="83">
        <v>0</v>
      </c>
      <c r="G4" s="83">
        <v>0</v>
      </c>
      <c r="H4" s="83">
        <v>0</v>
      </c>
      <c r="I4" s="83">
        <v>1</v>
      </c>
      <c r="J4" s="83">
        <v>1</v>
      </c>
      <c r="K4" s="83">
        <v>1</v>
      </c>
      <c r="L4" s="83">
        <v>1</v>
      </c>
      <c r="M4" s="83">
        <v>1</v>
      </c>
      <c r="N4" s="83">
        <v>1</v>
      </c>
      <c r="O4" s="83">
        <v>1</v>
      </c>
      <c r="P4" s="83">
        <v>1</v>
      </c>
      <c r="Q4" s="83">
        <v>1</v>
      </c>
      <c r="R4" s="83">
        <v>1</v>
      </c>
      <c r="S4" s="83">
        <v>1</v>
      </c>
      <c r="T4" s="83">
        <v>1</v>
      </c>
      <c r="U4" s="83">
        <v>1</v>
      </c>
      <c r="V4" s="83">
        <v>1</v>
      </c>
      <c r="W4" s="83">
        <v>1</v>
      </c>
      <c r="X4" s="83">
        <v>1</v>
      </c>
      <c r="Y4" s="83">
        <v>1</v>
      </c>
      <c r="Z4" s="83">
        <v>1</v>
      </c>
      <c r="AA4" s="83">
        <v>1</v>
      </c>
      <c r="AC4" s="83"/>
      <c r="AD4" s="83"/>
      <c r="AE4" s="83"/>
      <c r="AF4" s="83"/>
      <c r="AG4" s="83"/>
      <c r="AH4" s="83"/>
      <c r="AI4" s="83"/>
      <c r="AJ4" s="45" t="s">
        <v>9</v>
      </c>
    </row>
    <row r="5" spans="1:36" s="2" customFormat="1" ht="21.95" customHeight="1" thickTop="1" x14ac:dyDescent="0.2">
      <c r="A5" s="36" t="s">
        <v>59</v>
      </c>
      <c r="B5" s="37" t="s">
        <v>60</v>
      </c>
      <c r="C5" s="37" t="s">
        <v>61</v>
      </c>
      <c r="D5" s="37" t="s">
        <v>62</v>
      </c>
      <c r="E5" s="37" t="s">
        <v>63</v>
      </c>
      <c r="F5" s="37" t="s">
        <v>64</v>
      </c>
      <c r="G5" s="37" t="s">
        <v>65</v>
      </c>
      <c r="H5" s="37" t="s">
        <v>66</v>
      </c>
      <c r="I5" s="37" t="s">
        <v>67</v>
      </c>
      <c r="J5" s="37" t="s">
        <v>68</v>
      </c>
      <c r="K5" s="37" t="s">
        <v>69</v>
      </c>
      <c r="L5" s="37" t="s">
        <v>285</v>
      </c>
      <c r="M5" s="37" t="s">
        <v>287</v>
      </c>
      <c r="N5" s="37" t="s">
        <v>291</v>
      </c>
      <c r="O5" s="37" t="s">
        <v>292</v>
      </c>
      <c r="P5" s="37" t="s">
        <v>303</v>
      </c>
      <c r="Q5" s="37" t="s">
        <v>305</v>
      </c>
      <c r="R5" s="37" t="s">
        <v>306</v>
      </c>
      <c r="S5" s="37" t="s">
        <v>308</v>
      </c>
      <c r="T5" s="37" t="s">
        <v>311</v>
      </c>
      <c r="U5" s="37" t="s">
        <v>312</v>
      </c>
      <c r="V5" s="37" t="s">
        <v>313</v>
      </c>
      <c r="W5" s="37" t="s">
        <v>314</v>
      </c>
      <c r="X5" s="37" t="s">
        <v>316</v>
      </c>
      <c r="Y5" s="37" t="s">
        <v>317</v>
      </c>
      <c r="Z5" s="37" t="s">
        <v>318</v>
      </c>
      <c r="AA5" s="37" t="s">
        <v>320</v>
      </c>
      <c r="AC5" s="121">
        <v>2019</v>
      </c>
      <c r="AD5" s="121">
        <v>2020</v>
      </c>
      <c r="AE5" s="121">
        <v>2021</v>
      </c>
      <c r="AF5" s="121">
        <v>2022</v>
      </c>
      <c r="AG5" s="121">
        <v>2023</v>
      </c>
      <c r="AH5" s="121">
        <v>2024</v>
      </c>
      <c r="AI5" s="121">
        <v>2025</v>
      </c>
      <c r="AJ5" s="38" t="s">
        <v>9</v>
      </c>
    </row>
    <row r="6" spans="1:36" s="42" customFormat="1" ht="18" customHeight="1" x14ac:dyDescent="0.2">
      <c r="A6" s="39" t="s">
        <v>70</v>
      </c>
      <c r="B6" s="40"/>
      <c r="C6" s="40"/>
      <c r="D6" s="40"/>
      <c r="E6" s="40"/>
      <c r="F6" s="40"/>
      <c r="G6" s="40"/>
      <c r="H6" s="40"/>
      <c r="I6" s="40"/>
      <c r="J6" s="40"/>
      <c r="K6" s="40"/>
      <c r="L6" s="40"/>
      <c r="M6" s="40"/>
      <c r="N6" s="40"/>
      <c r="O6" s="40"/>
      <c r="P6" s="40"/>
      <c r="Q6" s="40"/>
      <c r="R6" s="40"/>
      <c r="S6" s="40"/>
      <c r="T6" s="40"/>
      <c r="U6" s="40"/>
      <c r="V6" s="40"/>
      <c r="W6" s="40"/>
      <c r="X6" s="40"/>
      <c r="Y6" s="40"/>
      <c r="Z6" s="40"/>
      <c r="AA6" s="40"/>
      <c r="AC6" s="40"/>
      <c r="AD6" s="40"/>
      <c r="AE6" s="40"/>
      <c r="AF6" s="40"/>
      <c r="AG6" s="40"/>
      <c r="AH6" s="40"/>
      <c r="AI6" s="40"/>
      <c r="AJ6" s="41" t="s">
        <v>9</v>
      </c>
    </row>
    <row r="7" spans="1:36" ht="18" customHeight="1" x14ac:dyDescent="0.2">
      <c r="A7" s="43" t="s">
        <v>71</v>
      </c>
      <c r="B7" s="44"/>
      <c r="C7" s="44"/>
      <c r="D7" s="44"/>
      <c r="E7" s="44"/>
      <c r="F7" s="44"/>
      <c r="G7" s="44"/>
      <c r="H7" s="44"/>
      <c r="I7" s="44"/>
      <c r="J7" s="44"/>
      <c r="K7" s="44"/>
      <c r="L7" s="44"/>
      <c r="M7" s="44"/>
      <c r="N7" s="44"/>
      <c r="O7" s="44"/>
      <c r="P7" s="44"/>
      <c r="Q7" s="44"/>
      <c r="R7" s="44"/>
      <c r="S7" s="44"/>
      <c r="T7" s="44"/>
      <c r="U7" s="44"/>
      <c r="V7" s="44"/>
      <c r="W7" s="44"/>
      <c r="X7" s="44"/>
      <c r="Y7" s="44"/>
      <c r="Z7" s="44"/>
      <c r="AA7" s="44"/>
      <c r="AC7" s="44"/>
      <c r="AD7" s="44"/>
      <c r="AE7" s="44"/>
      <c r="AF7" s="44"/>
      <c r="AG7" s="44"/>
      <c r="AH7" s="44"/>
      <c r="AI7" s="44"/>
      <c r="AJ7" s="45" t="s">
        <v>9</v>
      </c>
    </row>
    <row r="8" spans="1:36" s="48" customFormat="1" ht="18" customHeight="1" x14ac:dyDescent="0.2">
      <c r="A8" s="46" t="s">
        <v>72</v>
      </c>
      <c r="B8" s="47">
        <f t="shared" ref="B8:G8" si="0">B41</f>
        <v>0</v>
      </c>
      <c r="C8" s="47">
        <f t="shared" si="0"/>
        <v>0</v>
      </c>
      <c r="D8" s="47">
        <f t="shared" si="0"/>
        <v>0</v>
      </c>
      <c r="E8" s="47">
        <f t="shared" si="0"/>
        <v>0</v>
      </c>
      <c r="F8" s="47">
        <f t="shared" si="0"/>
        <v>0</v>
      </c>
      <c r="G8" s="47">
        <f t="shared" si="0"/>
        <v>5873.6533406995495</v>
      </c>
      <c r="H8" s="47">
        <f t="shared" ref="H8:M8" si="1">H41</f>
        <v>7590.8582029183999</v>
      </c>
      <c r="I8" s="47">
        <f t="shared" si="1"/>
        <v>7985.3758522664011</v>
      </c>
      <c r="J8" s="47">
        <f t="shared" si="1"/>
        <v>7657.36672</v>
      </c>
      <c r="K8" s="47">
        <f t="shared" si="1"/>
        <v>7477.1337099999992</v>
      </c>
      <c r="L8" s="47">
        <f t="shared" si="1"/>
        <v>9138.8052100000004</v>
      </c>
      <c r="M8" s="47">
        <f t="shared" si="1"/>
        <v>8339</v>
      </c>
      <c r="N8" s="47">
        <f t="shared" ref="N8:O8" si="2">N41</f>
        <v>8161</v>
      </c>
      <c r="O8" s="47">
        <f t="shared" si="2"/>
        <v>8079</v>
      </c>
      <c r="P8" s="47">
        <f t="shared" ref="P8:Q8" si="3">P41</f>
        <v>9274</v>
      </c>
      <c r="Q8" s="47">
        <f t="shared" si="3"/>
        <v>9079</v>
      </c>
      <c r="R8" s="47">
        <f t="shared" ref="R8:S8" si="4">R41</f>
        <v>9193</v>
      </c>
      <c r="S8" s="47">
        <f t="shared" si="4"/>
        <v>9452</v>
      </c>
      <c r="T8" s="47">
        <f t="shared" ref="T8:U8" si="5">T41</f>
        <v>10032</v>
      </c>
      <c r="U8" s="47">
        <f t="shared" si="5"/>
        <v>9161</v>
      </c>
      <c r="V8" s="47">
        <f t="shared" ref="V8:AA8" si="6">V41</f>
        <v>9627</v>
      </c>
      <c r="W8" s="47">
        <f t="shared" si="6"/>
        <v>9584</v>
      </c>
      <c r="X8" s="47">
        <f t="shared" si="6"/>
        <v>8997</v>
      </c>
      <c r="Y8" s="47">
        <f t="shared" si="6"/>
        <v>9034</v>
      </c>
      <c r="Z8" s="47">
        <f t="shared" si="6"/>
        <v>9179</v>
      </c>
      <c r="AA8" s="47">
        <f t="shared" si="6"/>
        <v>8986</v>
      </c>
      <c r="AC8" s="47">
        <f>AC41</f>
        <v>0</v>
      </c>
      <c r="AD8" s="47">
        <f>AD41</f>
        <v>21449.887395884351</v>
      </c>
      <c r="AE8" s="47">
        <f>AE41</f>
        <v>32612.305639999999</v>
      </c>
      <c r="AF8" s="47">
        <f>AF41</f>
        <v>34593</v>
      </c>
      <c r="AG8" s="47">
        <f t="shared" ref="AG8" si="7">AG41</f>
        <v>37838</v>
      </c>
      <c r="AH8" s="47">
        <f t="shared" ref="AH8:AI8" si="8">AH41</f>
        <v>37242</v>
      </c>
      <c r="AI8" s="47">
        <f t="shared" si="8"/>
        <v>18165</v>
      </c>
      <c r="AJ8" s="33" t="s">
        <v>9</v>
      </c>
    </row>
    <row r="9" spans="1:36" s="48" customFormat="1" ht="18" customHeight="1" x14ac:dyDescent="0.2">
      <c r="A9" s="46" t="s">
        <v>73</v>
      </c>
      <c r="B9" s="47">
        <f t="shared" ref="B9:G9" si="9">SUM(B41:B42,B47)-SUM(B46,B49)</f>
        <v>0</v>
      </c>
      <c r="C9" s="47">
        <f t="shared" si="9"/>
        <v>0</v>
      </c>
      <c r="D9" s="47">
        <f t="shared" si="9"/>
        <v>0</v>
      </c>
      <c r="E9" s="47">
        <f t="shared" si="9"/>
        <v>-4.9762399999999998</v>
      </c>
      <c r="F9" s="47">
        <f t="shared" si="9"/>
        <v>34.889330000000001</v>
      </c>
      <c r="G9" s="47">
        <f t="shared" si="9"/>
        <v>3214.4217106995493</v>
      </c>
      <c r="H9" s="47">
        <f t="shared" ref="H9:M9" si="10">SUM(H41:H42,H47)-SUM(H46,H49)</f>
        <v>7439.6717729183993</v>
      </c>
      <c r="I9" s="47">
        <f t="shared" si="10"/>
        <v>7830.5856322664013</v>
      </c>
      <c r="J9" s="47">
        <f t="shared" si="10"/>
        <v>6612.4769500000002</v>
      </c>
      <c r="K9" s="47">
        <f t="shared" si="10"/>
        <v>6352.1739699999998</v>
      </c>
      <c r="L9" s="47">
        <f t="shared" si="10"/>
        <v>7954.1496299999999</v>
      </c>
      <c r="M9" s="47">
        <f t="shared" si="10"/>
        <v>7770</v>
      </c>
      <c r="N9" s="47">
        <f t="shared" ref="N9:O9" si="11">SUM(N41:N42,N47)-SUM(N46,N49)</f>
        <v>7182</v>
      </c>
      <c r="O9" s="47">
        <f t="shared" si="11"/>
        <v>6944</v>
      </c>
      <c r="P9" s="47">
        <f t="shared" ref="P9:Q9" si="12">SUM(P41:P42,P47)-SUM(P46,P49)</f>
        <v>8310</v>
      </c>
      <c r="Q9" s="47">
        <f t="shared" si="12"/>
        <v>7935</v>
      </c>
      <c r="R9" s="47">
        <f t="shared" ref="R9:Y9" si="13">SUM(R41:R42,R47)-SUM(R46,R49)</f>
        <v>8195</v>
      </c>
      <c r="S9" s="47">
        <f t="shared" si="13"/>
        <v>8354</v>
      </c>
      <c r="T9" s="47">
        <f t="shared" si="13"/>
        <v>9084</v>
      </c>
      <c r="U9" s="47">
        <f t="shared" si="13"/>
        <v>8210</v>
      </c>
      <c r="V9" s="47">
        <f t="shared" si="13"/>
        <v>8638</v>
      </c>
      <c r="W9" s="47">
        <f t="shared" si="13"/>
        <v>8830</v>
      </c>
      <c r="X9" s="47">
        <f t="shared" si="13"/>
        <v>7776</v>
      </c>
      <c r="Y9" s="47">
        <f t="shared" si="13"/>
        <v>7697</v>
      </c>
      <c r="Z9" s="47">
        <f t="shared" ref="Z9:AA9" si="14">SUM(Z41:Z42,Z47)-SUM(Z46,Z49)</f>
        <v>8093</v>
      </c>
      <c r="AA9" s="47">
        <f t="shared" si="14"/>
        <v>7988</v>
      </c>
      <c r="AC9" s="47">
        <f>SUM(AC41:AC42,AC47)-SUM(AC46,AC49)</f>
        <v>-4.9762400000000007</v>
      </c>
      <c r="AD9" s="47">
        <f t="shared" ref="AD9:AH9" si="15">SUM(AD41:AD42,AD47)-SUM(AD46,AD49)</f>
        <v>18519.56844588435</v>
      </c>
      <c r="AE9" s="47">
        <f t="shared" si="15"/>
        <v>28688.800549999996</v>
      </c>
      <c r="AF9" s="47">
        <f t="shared" si="15"/>
        <v>30371</v>
      </c>
      <c r="AG9" s="47">
        <f t="shared" si="15"/>
        <v>33843</v>
      </c>
      <c r="AH9" s="47">
        <f t="shared" si="15"/>
        <v>32941</v>
      </c>
      <c r="AI9" s="47">
        <f t="shared" ref="AI9" si="16">SUM(AI41:AI42,AI47)-SUM(AI46,AI49)</f>
        <v>16081</v>
      </c>
      <c r="AJ9" s="47"/>
    </row>
    <row r="10" spans="1:36" s="52" customFormat="1" ht="18" customHeight="1" x14ac:dyDescent="0.2">
      <c r="A10" s="49" t="s">
        <v>74</v>
      </c>
      <c r="B10" s="50" t="str">
        <f t="shared" ref="B10:G10" si="17">IFERROR(B9/B$8,"n/a")</f>
        <v>n/a</v>
      </c>
      <c r="C10" s="50" t="str">
        <f t="shared" si="17"/>
        <v>n/a</v>
      </c>
      <c r="D10" s="50" t="str">
        <f t="shared" si="17"/>
        <v>n/a</v>
      </c>
      <c r="E10" s="50" t="str">
        <f t="shared" si="17"/>
        <v>n/a</v>
      </c>
      <c r="F10" s="50" t="str">
        <f t="shared" si="17"/>
        <v>n/a</v>
      </c>
      <c r="G10" s="50">
        <f t="shared" si="17"/>
        <v>0.54726105274655401</v>
      </c>
      <c r="H10" s="50">
        <f t="shared" ref="H10:M10" si="18">IFERROR(H9/H$8,"n/a")</f>
        <v>0.98008309127130377</v>
      </c>
      <c r="I10" s="50">
        <f t="shared" si="18"/>
        <v>0.98061578780213987</v>
      </c>
      <c r="J10" s="50">
        <f t="shared" si="18"/>
        <v>0.86354450450036702</v>
      </c>
      <c r="K10" s="50">
        <f t="shared" si="18"/>
        <v>0.84954666003959967</v>
      </c>
      <c r="L10" s="50">
        <f t="shared" si="18"/>
        <v>0.87037084686916089</v>
      </c>
      <c r="M10" s="50">
        <f t="shared" si="18"/>
        <v>0.93176639884878287</v>
      </c>
      <c r="N10" s="50">
        <f t="shared" ref="N10:O10" si="19">IFERROR(N9/N$8,"n/a")</f>
        <v>0.88003921088101944</v>
      </c>
      <c r="O10" s="50">
        <f t="shared" si="19"/>
        <v>0.85951231588067833</v>
      </c>
      <c r="P10" s="50">
        <f t="shared" ref="P10:Q10" si="20">IFERROR(P9/P$8,"n/a")</f>
        <v>0.8960534828552944</v>
      </c>
      <c r="Q10" s="50">
        <f t="shared" si="20"/>
        <v>0.87399493336270517</v>
      </c>
      <c r="R10" s="50">
        <f t="shared" ref="R10:S10" si="21">IFERROR(R9/R$8,"n/a")</f>
        <v>0.89143913847492662</v>
      </c>
      <c r="S10" s="50">
        <f t="shared" si="21"/>
        <v>0.88383410918324168</v>
      </c>
      <c r="T10" s="50">
        <f t="shared" ref="T10:U10" si="22">IFERROR(T9/T$8,"n/a")</f>
        <v>0.90550239234449759</v>
      </c>
      <c r="U10" s="50">
        <f t="shared" si="22"/>
        <v>0.89619037223010589</v>
      </c>
      <c r="V10" s="50">
        <f t="shared" ref="V10:AA10" si="23">IFERROR(V9/V$8,"n/a")</f>
        <v>0.89726810013503688</v>
      </c>
      <c r="W10" s="50">
        <f t="shared" si="23"/>
        <v>0.92132721202003343</v>
      </c>
      <c r="X10" s="50">
        <f t="shared" si="23"/>
        <v>0.86428809603201062</v>
      </c>
      <c r="Y10" s="50">
        <f t="shared" si="23"/>
        <v>0.85200354217400931</v>
      </c>
      <c r="Z10" s="50">
        <f t="shared" si="23"/>
        <v>0.8816864582198497</v>
      </c>
      <c r="AA10" s="50">
        <f t="shared" si="23"/>
        <v>0.88893834854217668</v>
      </c>
      <c r="AC10" s="50" t="str">
        <f>IFERROR(AC9/AC$8,"n/a")</f>
        <v>n/a</v>
      </c>
      <c r="AD10" s="50">
        <f>IFERROR(AD9/AD$8,"n/a")</f>
        <v>0.8633876767780958</v>
      </c>
      <c r="AE10" s="50">
        <f>IFERROR(AE9/AE$8,"n/a")</f>
        <v>0.87969249603782373</v>
      </c>
      <c r="AF10" s="50">
        <f>IFERROR(AF9/AF$8,"n/a")</f>
        <v>0.87795218685861298</v>
      </c>
      <c r="AG10" s="50">
        <f t="shared" ref="AG10" si="24">IFERROR(AG9/AG$8,"n/a")</f>
        <v>0.89441830963581581</v>
      </c>
      <c r="AH10" s="50">
        <f t="shared" ref="AH10:AI10" si="25">IFERROR(AH9/AH$8,"n/a")</f>
        <v>0.88451210998335217</v>
      </c>
      <c r="AI10" s="50">
        <f t="shared" si="25"/>
        <v>0.88527387833746218</v>
      </c>
      <c r="AJ10" s="51" t="s">
        <v>9</v>
      </c>
    </row>
    <row r="11" spans="1:36" ht="18" customHeight="1" x14ac:dyDescent="0.2">
      <c r="A11" s="53" t="s">
        <v>75</v>
      </c>
      <c r="B11" s="193">
        <v>0</v>
      </c>
      <c r="C11" s="193">
        <v>0</v>
      </c>
      <c r="D11" s="193">
        <v>0</v>
      </c>
      <c r="E11" s="193">
        <v>0</v>
      </c>
      <c r="F11" s="193">
        <v>0</v>
      </c>
      <c r="G11" s="193">
        <v>-2260</v>
      </c>
      <c r="H11" s="193">
        <v>0</v>
      </c>
      <c r="I11" s="193">
        <v>0</v>
      </c>
      <c r="J11" s="193">
        <v>-279</v>
      </c>
      <c r="K11" s="193">
        <v>0</v>
      </c>
      <c r="L11" s="193">
        <v>-448</v>
      </c>
      <c r="M11" s="193">
        <v>0</v>
      </c>
      <c r="N11" s="193">
        <v>0</v>
      </c>
      <c r="O11" s="193">
        <v>0</v>
      </c>
      <c r="P11" s="193">
        <v>0</v>
      </c>
      <c r="Q11" s="193">
        <v>0</v>
      </c>
      <c r="R11" s="193">
        <v>0</v>
      </c>
      <c r="S11" s="193">
        <v>0</v>
      </c>
      <c r="T11" s="193">
        <v>0</v>
      </c>
      <c r="U11" s="193">
        <v>0</v>
      </c>
      <c r="V11" s="193">
        <v>0</v>
      </c>
      <c r="W11" s="193">
        <v>0</v>
      </c>
      <c r="X11" s="193">
        <v>0</v>
      </c>
      <c r="Y11" s="193">
        <v>0</v>
      </c>
      <c r="Z11" s="193">
        <v>0</v>
      </c>
      <c r="AA11" s="193">
        <v>0</v>
      </c>
      <c r="AC11" s="54">
        <f>SUM(B11:E11)</f>
        <v>0</v>
      </c>
      <c r="AD11" s="54">
        <f>SUM(F11:I11)</f>
        <v>-2260</v>
      </c>
      <c r="AE11" s="54">
        <f>SUM(J11:M11)</f>
        <v>-727</v>
      </c>
      <c r="AF11" s="54">
        <f>SUM(N11:Q11)</f>
        <v>0</v>
      </c>
      <c r="AG11" s="54">
        <f>SUM(O11:U11)</f>
        <v>0</v>
      </c>
      <c r="AH11" s="54">
        <f>V11</f>
        <v>0</v>
      </c>
      <c r="AI11" s="54">
        <f>W11</f>
        <v>0</v>
      </c>
      <c r="AJ11" s="45" t="s">
        <v>9</v>
      </c>
    </row>
    <row r="12" spans="1:36" s="48" customFormat="1" ht="18" customHeight="1" x14ac:dyDescent="0.2">
      <c r="A12" s="46" t="s">
        <v>76</v>
      </c>
      <c r="B12" s="47">
        <f t="shared" ref="B12:G12" si="26">B9-B11</f>
        <v>0</v>
      </c>
      <c r="C12" s="47">
        <f t="shared" si="26"/>
        <v>0</v>
      </c>
      <c r="D12" s="47">
        <f t="shared" si="26"/>
        <v>0</v>
      </c>
      <c r="E12" s="47">
        <f t="shared" si="26"/>
        <v>-4.9762399999999998</v>
      </c>
      <c r="F12" s="47">
        <f t="shared" si="26"/>
        <v>34.889330000000001</v>
      </c>
      <c r="G12" s="47">
        <f t="shared" si="26"/>
        <v>5474.4217106995493</v>
      </c>
      <c r="H12" s="47">
        <f t="shared" ref="H12:M12" si="27">H9-H11</f>
        <v>7439.6717729183993</v>
      </c>
      <c r="I12" s="47">
        <f t="shared" si="27"/>
        <v>7830.5856322664013</v>
      </c>
      <c r="J12" s="47">
        <f t="shared" si="27"/>
        <v>6891.4769500000002</v>
      </c>
      <c r="K12" s="47">
        <f t="shared" si="27"/>
        <v>6352.1739699999998</v>
      </c>
      <c r="L12" s="47">
        <f t="shared" si="27"/>
        <v>8402.1496299999999</v>
      </c>
      <c r="M12" s="47">
        <f t="shared" si="27"/>
        <v>7770</v>
      </c>
      <c r="N12" s="47">
        <f t="shared" ref="N12:O12" si="28">N9-N11</f>
        <v>7182</v>
      </c>
      <c r="O12" s="47">
        <f t="shared" si="28"/>
        <v>6944</v>
      </c>
      <c r="P12" s="47">
        <f t="shared" ref="P12:Q12" si="29">P9-P11</f>
        <v>8310</v>
      </c>
      <c r="Q12" s="47">
        <f t="shared" si="29"/>
        <v>7935</v>
      </c>
      <c r="R12" s="47">
        <f t="shared" ref="R12:S12" si="30">R9-R11</f>
        <v>8195</v>
      </c>
      <c r="S12" s="47">
        <f t="shared" si="30"/>
        <v>8354</v>
      </c>
      <c r="T12" s="47">
        <f t="shared" ref="T12:U12" si="31">T9-T11</f>
        <v>9084</v>
      </c>
      <c r="U12" s="47">
        <f t="shared" si="31"/>
        <v>8210</v>
      </c>
      <c r="V12" s="47">
        <f t="shared" ref="V12:AA12" si="32">V9-V11</f>
        <v>8638</v>
      </c>
      <c r="W12" s="47">
        <f t="shared" si="32"/>
        <v>8830</v>
      </c>
      <c r="X12" s="47">
        <f t="shared" si="32"/>
        <v>7776</v>
      </c>
      <c r="Y12" s="47">
        <f t="shared" si="32"/>
        <v>7697</v>
      </c>
      <c r="Z12" s="47">
        <f t="shared" si="32"/>
        <v>8093</v>
      </c>
      <c r="AA12" s="47">
        <f t="shared" si="32"/>
        <v>7988</v>
      </c>
      <c r="AC12" s="47">
        <f>AC9-AC11</f>
        <v>-4.9762400000000007</v>
      </c>
      <c r="AD12" s="47">
        <f>AD9-AD11</f>
        <v>20779.56844588435</v>
      </c>
      <c r="AE12" s="47">
        <f>AE9-AE11</f>
        <v>29415.800549999996</v>
      </c>
      <c r="AF12" s="47">
        <f>AF9-AF11</f>
        <v>30371</v>
      </c>
      <c r="AG12" s="47">
        <f t="shared" ref="AG12" si="33">AG9-AG11</f>
        <v>33843</v>
      </c>
      <c r="AH12" s="47">
        <f t="shared" ref="AH12:AI12" si="34">AH9-AH11</f>
        <v>32941</v>
      </c>
      <c r="AI12" s="47">
        <f t="shared" si="34"/>
        <v>16081</v>
      </c>
      <c r="AJ12" s="33" t="s">
        <v>9</v>
      </c>
    </row>
    <row r="13" spans="1:36" s="52" customFormat="1" ht="18" customHeight="1" x14ac:dyDescent="0.2">
      <c r="A13" s="49" t="s">
        <v>77</v>
      </c>
      <c r="B13" s="50" t="str">
        <f t="shared" ref="B13:G13" si="35">IFERROR(B12/B$8,"n/a")</f>
        <v>n/a</v>
      </c>
      <c r="C13" s="50" t="str">
        <f t="shared" si="35"/>
        <v>n/a</v>
      </c>
      <c r="D13" s="50" t="str">
        <f t="shared" si="35"/>
        <v>n/a</v>
      </c>
      <c r="E13" s="50" t="str">
        <f t="shared" si="35"/>
        <v>n/a</v>
      </c>
      <c r="F13" s="50" t="str">
        <f t="shared" si="35"/>
        <v>n/a</v>
      </c>
      <c r="G13" s="50">
        <f t="shared" si="35"/>
        <v>0.93203010003439324</v>
      </c>
      <c r="H13" s="50">
        <f t="shared" ref="H13:M13" si="36">IFERROR(H12/H$8,"n/a")</f>
        <v>0.98008309127130377</v>
      </c>
      <c r="I13" s="50">
        <f t="shared" si="36"/>
        <v>0.98061578780213987</v>
      </c>
      <c r="J13" s="50">
        <f t="shared" si="36"/>
        <v>0.89998000644273701</v>
      </c>
      <c r="K13" s="50">
        <f t="shared" si="36"/>
        <v>0.84954666003959967</v>
      </c>
      <c r="L13" s="50">
        <f t="shared" si="36"/>
        <v>0.91939257232510807</v>
      </c>
      <c r="M13" s="50">
        <f t="shared" si="36"/>
        <v>0.93176639884878287</v>
      </c>
      <c r="N13" s="50">
        <f t="shared" ref="N13:O13" si="37">IFERROR(N12/N$8,"n/a")</f>
        <v>0.88003921088101944</v>
      </c>
      <c r="O13" s="50">
        <f t="shared" si="37"/>
        <v>0.85951231588067833</v>
      </c>
      <c r="P13" s="50">
        <f t="shared" ref="P13:Q13" si="38">IFERROR(P12/P$8,"n/a")</f>
        <v>0.8960534828552944</v>
      </c>
      <c r="Q13" s="50">
        <f t="shared" si="38"/>
        <v>0.87399493336270517</v>
      </c>
      <c r="R13" s="50">
        <f t="shared" ref="R13:S13" si="39">IFERROR(R12/R$8,"n/a")</f>
        <v>0.89143913847492662</v>
      </c>
      <c r="S13" s="50">
        <f t="shared" si="39"/>
        <v>0.88383410918324168</v>
      </c>
      <c r="T13" s="50">
        <f t="shared" ref="T13:V13" si="40">IFERROR(T12/T$8,"n/a")</f>
        <v>0.90550239234449759</v>
      </c>
      <c r="U13" s="50">
        <f t="shared" si="40"/>
        <v>0.89619037223010589</v>
      </c>
      <c r="V13" s="50">
        <f t="shared" si="40"/>
        <v>0.89726810013503688</v>
      </c>
      <c r="W13" s="50">
        <f t="shared" ref="W13:X13" si="41">IFERROR(W12/W$8,"n/a")</f>
        <v>0.92132721202003343</v>
      </c>
      <c r="X13" s="50">
        <f t="shared" si="41"/>
        <v>0.86428809603201062</v>
      </c>
      <c r="Y13" s="50">
        <f t="shared" ref="Y13:Z13" si="42">IFERROR(Y12/Y$8,"n/a")</f>
        <v>0.85200354217400931</v>
      </c>
      <c r="Z13" s="50">
        <f t="shared" si="42"/>
        <v>0.8816864582198497</v>
      </c>
      <c r="AA13" s="50">
        <f t="shared" ref="AA13" si="43">IFERROR(AA12/AA$8,"n/a")</f>
        <v>0.88893834854217668</v>
      </c>
      <c r="AC13" s="50" t="str">
        <f>IFERROR(AC12/AC$8,"n/a")</f>
        <v>n/a</v>
      </c>
      <c r="AD13" s="50">
        <f>IFERROR(AD12/AD$8,"n/a")</f>
        <v>0.96874953524797447</v>
      </c>
      <c r="AE13" s="50">
        <f>IFERROR(AE12/AE$8,"n/a")</f>
        <v>0.9019846948177932</v>
      </c>
      <c r="AF13" s="50">
        <f>IFERROR(AF12/AF$8,"n/a")</f>
        <v>0.87795218685861298</v>
      </c>
      <c r="AG13" s="50">
        <f t="shared" ref="AG13" si="44">IFERROR(AG12/AG$8,"n/a")</f>
        <v>0.89441830963581581</v>
      </c>
      <c r="AH13" s="50">
        <f t="shared" ref="AH13:AI13" si="45">IFERROR(AH12/AH$8,"n/a")</f>
        <v>0.88451210998335217</v>
      </c>
      <c r="AI13" s="50">
        <f t="shared" si="45"/>
        <v>0.88527387833746218</v>
      </c>
      <c r="AJ13" s="51" t="s">
        <v>9</v>
      </c>
    </row>
    <row r="14" spans="1:36" s="48" customFormat="1" ht="18" customHeight="1" x14ac:dyDescent="0.2">
      <c r="A14" s="46" t="s">
        <v>78</v>
      </c>
      <c r="B14" s="47">
        <f t="shared" ref="B14:G14" si="46">B68</f>
        <v>0.93720000000000003</v>
      </c>
      <c r="C14" s="47">
        <f t="shared" si="46"/>
        <v>-4.9003799999999993</v>
      </c>
      <c r="D14" s="47">
        <f t="shared" si="46"/>
        <v>-364.31482</v>
      </c>
      <c r="E14" s="47">
        <f t="shared" si="46"/>
        <v>-1222.9302999999998</v>
      </c>
      <c r="F14" s="47">
        <f t="shared" si="46"/>
        <v>-2505.7845600000005</v>
      </c>
      <c r="G14" s="47">
        <f t="shared" si="46"/>
        <v>-1492.75265930045</v>
      </c>
      <c r="H14" s="47">
        <f t="shared" ref="H14:M14" si="47">H68</f>
        <v>4476.9845929183994</v>
      </c>
      <c r="I14" s="47">
        <f t="shared" si="47"/>
        <v>1563.3536722664007</v>
      </c>
      <c r="J14" s="47">
        <f t="shared" si="47"/>
        <v>780.87695000000076</v>
      </c>
      <c r="K14" s="47">
        <f t="shared" si="47"/>
        <v>-411.62375000000009</v>
      </c>
      <c r="L14" s="47">
        <f t="shared" si="47"/>
        <v>2097.2868999999996</v>
      </c>
      <c r="M14" s="47">
        <f t="shared" si="47"/>
        <v>1517</v>
      </c>
      <c r="N14" s="47">
        <f t="shared" ref="N14:O14" si="48">N68</f>
        <v>1846</v>
      </c>
      <c r="O14" s="47">
        <f t="shared" si="48"/>
        <v>-396</v>
      </c>
      <c r="P14" s="47">
        <f t="shared" ref="P14:Q14" si="49">P68</f>
        <v>5229</v>
      </c>
      <c r="Q14" s="47">
        <f t="shared" si="49"/>
        <v>5985</v>
      </c>
      <c r="R14" s="47">
        <f t="shared" ref="R14:S14" si="50">R68</f>
        <v>3582</v>
      </c>
      <c r="S14" s="47">
        <f t="shared" si="50"/>
        <v>2702</v>
      </c>
      <c r="T14" s="47">
        <f t="shared" ref="T14:V14" si="51">T68</f>
        <v>6053</v>
      </c>
      <c r="U14" s="47">
        <f t="shared" si="51"/>
        <v>5310</v>
      </c>
      <c r="V14" s="47">
        <f t="shared" si="51"/>
        <v>4212</v>
      </c>
      <c r="W14" s="47">
        <f t="shared" ref="W14:X14" si="52">W68</f>
        <v>5326</v>
      </c>
      <c r="X14" s="47">
        <f t="shared" si="52"/>
        <v>4658</v>
      </c>
      <c r="Y14" s="47">
        <f t="shared" ref="Y14:Z14" si="53">Y68</f>
        <v>4390</v>
      </c>
      <c r="Z14" s="47">
        <f t="shared" si="53"/>
        <v>4527</v>
      </c>
      <c r="AA14" s="47">
        <f t="shared" ref="AA14" si="54">AA68</f>
        <v>4214</v>
      </c>
      <c r="AC14" s="47">
        <f>AC68</f>
        <v>-1591.2082999999998</v>
      </c>
      <c r="AD14" s="47">
        <f>AD68</f>
        <v>2041.8010458843496</v>
      </c>
      <c r="AE14" s="47">
        <f>AE68</f>
        <v>3983.5401000000002</v>
      </c>
      <c r="AF14" s="47">
        <f>AF68</f>
        <v>12664</v>
      </c>
      <c r="AG14" s="47">
        <f t="shared" ref="AG14" si="55">AG68</f>
        <v>17647</v>
      </c>
      <c r="AH14" s="47">
        <f t="shared" ref="AH14:AI14" si="56">AH68</f>
        <v>18586</v>
      </c>
      <c r="AI14" s="47">
        <f t="shared" si="56"/>
        <v>8741</v>
      </c>
      <c r="AJ14" s="33" t="s">
        <v>9</v>
      </c>
    </row>
    <row r="15" spans="1:36" ht="18" customHeight="1" x14ac:dyDescent="0.2">
      <c r="A15" s="43" t="s">
        <v>79</v>
      </c>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C15" s="44"/>
      <c r="AD15" s="44"/>
      <c r="AE15" s="44"/>
      <c r="AF15" s="44"/>
      <c r="AG15" s="44"/>
      <c r="AH15" s="44"/>
      <c r="AI15" s="44"/>
      <c r="AJ15" s="45" t="s">
        <v>9</v>
      </c>
    </row>
    <row r="16" spans="1:36" s="48" customFormat="1" ht="18" customHeight="1" x14ac:dyDescent="0.2">
      <c r="A16" s="46" t="s">
        <v>80</v>
      </c>
      <c r="B16" s="47">
        <f t="shared" ref="B16:G16" si="57">SUM(B102:B103,B115:B117)</f>
        <v>8.5959999999999995E-2</v>
      </c>
      <c r="C16" s="47">
        <f t="shared" si="57"/>
        <v>42.202839999999995</v>
      </c>
      <c r="D16" s="47">
        <f t="shared" si="57"/>
        <v>23357.98531</v>
      </c>
      <c r="E16" s="47">
        <f t="shared" si="57"/>
        <v>52885.482669999998</v>
      </c>
      <c r="F16" s="47">
        <f t="shared" si="57"/>
        <v>90602.897649999999</v>
      </c>
      <c r="G16" s="47">
        <f t="shared" si="57"/>
        <v>116479.98681999999</v>
      </c>
      <c r="H16" s="47">
        <f t="shared" ref="H16:M16" si="58">SUM(H102:H103,H115:H117)</f>
        <v>111251.64394999998</v>
      </c>
      <c r="I16" s="47">
        <f t="shared" si="58"/>
        <v>129754.35244</v>
      </c>
      <c r="J16" s="47">
        <f t="shared" si="58"/>
        <v>127918.4807</v>
      </c>
      <c r="K16" s="47">
        <f t="shared" si="58"/>
        <v>127020.59077</v>
      </c>
      <c r="L16" s="47">
        <f t="shared" si="58"/>
        <v>124364.04016999999</v>
      </c>
      <c r="M16" s="47">
        <f t="shared" si="58"/>
        <v>122303</v>
      </c>
      <c r="N16" s="47">
        <f t="shared" ref="N16:O16" si="59">SUM(N102:N103,N115:N117)</f>
        <v>120138</v>
      </c>
      <c r="O16" s="47">
        <f t="shared" si="59"/>
        <v>118278</v>
      </c>
      <c r="P16" s="47">
        <f t="shared" ref="P16:Q16" si="60">SUM(P102:P103,P115:P117)</f>
        <v>115440</v>
      </c>
      <c r="Q16" s="47">
        <f t="shared" si="60"/>
        <v>113785</v>
      </c>
      <c r="R16" s="47">
        <f t="shared" ref="R16:S16" si="61">SUM(R102:R103,R115:R117)</f>
        <v>112240</v>
      </c>
      <c r="S16" s="47">
        <f t="shared" si="61"/>
        <v>108442</v>
      </c>
      <c r="T16" s="47">
        <f t="shared" ref="T16:V16" si="62">SUM(T102:T103,T115:T117)</f>
        <v>106666</v>
      </c>
      <c r="U16" s="47">
        <f t="shared" si="62"/>
        <v>104890</v>
      </c>
      <c r="V16" s="47">
        <f t="shared" si="62"/>
        <v>103378</v>
      </c>
      <c r="W16" s="47">
        <f t="shared" ref="W16:X16" si="63">SUM(W102:W103,W115:W117)</f>
        <v>101390</v>
      </c>
      <c r="X16" s="47">
        <f t="shared" si="63"/>
        <v>99355</v>
      </c>
      <c r="Y16" s="47">
        <f t="shared" ref="Y16:Z16" si="64">SUM(Y102:Y103,Y115:Y117)</f>
        <v>97777</v>
      </c>
      <c r="Z16" s="47">
        <f t="shared" si="64"/>
        <v>96413</v>
      </c>
      <c r="AA16" s="47">
        <f t="shared" ref="AA16" si="65">SUM(AA102:AA103,AA115:AA117)</f>
        <v>94113</v>
      </c>
      <c r="AC16" s="47">
        <f>SUM(AC102:AC103,AC115:AC117)</f>
        <v>52885.482669999998</v>
      </c>
      <c r="AD16" s="47">
        <f>SUM(AD102:AD103,AD115:AD117)</f>
        <v>129754.35244</v>
      </c>
      <c r="AE16" s="47">
        <f>SUM(AE102:AE103,AE115:AE117)</f>
        <v>122303</v>
      </c>
      <c r="AF16" s="47">
        <f>SUM(AF102:AF103,AF115:AF117)</f>
        <v>113785</v>
      </c>
      <c r="AG16" s="47">
        <f t="shared" ref="AG16" si="66">SUM(AG102:AG103,AG115:AG117)</f>
        <v>104890</v>
      </c>
      <c r="AH16" s="47">
        <f t="shared" ref="AH16:AI16" ca="1" si="67">SUM(AH102:AH103,AH115:AH117)</f>
        <v>97777</v>
      </c>
      <c r="AI16" s="47">
        <f t="shared" ca="1" si="67"/>
        <v>94113</v>
      </c>
      <c r="AJ16" s="33" t="s">
        <v>9</v>
      </c>
    </row>
    <row r="17" spans="1:36" s="48" customFormat="1" ht="18" customHeight="1" x14ac:dyDescent="0.2">
      <c r="A17" s="46" t="s">
        <v>81</v>
      </c>
      <c r="B17" s="47">
        <f t="shared" ref="B17:G17" si="68">SUM(B102:B103,B115:B117)-SUM(B73:B75,B89)</f>
        <v>-568.77314000000001</v>
      </c>
      <c r="C17" s="47">
        <f t="shared" si="68"/>
        <v>-4006.9269300000001</v>
      </c>
      <c r="D17" s="47">
        <f t="shared" si="68"/>
        <v>13309.06842</v>
      </c>
      <c r="E17" s="47">
        <f t="shared" si="68"/>
        <v>27948.845539999995</v>
      </c>
      <c r="F17" s="47">
        <f t="shared" si="68"/>
        <v>64329.272719999994</v>
      </c>
      <c r="G17" s="47">
        <f t="shared" si="68"/>
        <v>108773.19669</v>
      </c>
      <c r="H17" s="47">
        <f t="shared" ref="H17:M17" si="69">SUM(H102:H103,H115:H117)-SUM(H73:H75,H89)</f>
        <v>103584.16373999999</v>
      </c>
      <c r="I17" s="47">
        <f t="shared" si="69"/>
        <v>120209.04024</v>
      </c>
      <c r="J17" s="47">
        <f t="shared" si="69"/>
        <v>118592.53968</v>
      </c>
      <c r="K17" s="47">
        <f t="shared" si="69"/>
        <v>118821.65312999999</v>
      </c>
      <c r="L17" s="47">
        <f t="shared" si="69"/>
        <v>115764.93934</v>
      </c>
      <c r="M17" s="47">
        <f t="shared" si="69"/>
        <v>114484</v>
      </c>
      <c r="N17" s="47">
        <f t="shared" ref="N17:O17" si="70">SUM(N102:N103,N115:N117)-SUM(N73:N75,N89)</f>
        <v>110824</v>
      </c>
      <c r="O17" s="47">
        <f t="shared" si="70"/>
        <v>106719</v>
      </c>
      <c r="P17" s="47">
        <f t="shared" ref="P17:Q17" si="71">SUM(P102:P103,P115:P117)-SUM(P73:P75,P89)</f>
        <v>100730</v>
      </c>
      <c r="Q17" s="47">
        <f t="shared" si="71"/>
        <v>97058</v>
      </c>
      <c r="R17" s="47">
        <f t="shared" ref="R17:S17" si="72">SUM(R102:R103,R115:R117)-SUM(R73:R75,R89)</f>
        <v>95413</v>
      </c>
      <c r="S17" s="47">
        <f t="shared" si="72"/>
        <v>93988</v>
      </c>
      <c r="T17" s="47">
        <f t="shared" ref="T17:V17" si="73">SUM(T102:T103,T115:T117)-SUM(T73:T75,T89)</f>
        <v>90828</v>
      </c>
      <c r="U17" s="47">
        <f t="shared" si="73"/>
        <v>88078</v>
      </c>
      <c r="V17" s="47">
        <f t="shared" si="73"/>
        <v>83389</v>
      </c>
      <c r="W17" s="47">
        <f t="shared" ref="W17:X17" si="74">SUM(W102:W103,W115:W117)-SUM(W73:W75,W89)</f>
        <v>83305</v>
      </c>
      <c r="X17" s="47">
        <f t="shared" si="74"/>
        <v>79988</v>
      </c>
      <c r="Y17" s="47">
        <f t="shared" ref="Y17:Z17" si="75">SUM(Y102:Y103,Y115:Y117)-SUM(Y73:Y75,Y89)</f>
        <v>79934</v>
      </c>
      <c r="Z17" s="47">
        <f t="shared" si="75"/>
        <v>82200</v>
      </c>
      <c r="AA17" s="47">
        <f t="shared" ref="AA17" si="76">SUM(AA102:AA103,AA115:AA117)-SUM(AA73:AA75,AA89)</f>
        <v>76560</v>
      </c>
      <c r="AC17" s="47">
        <f>SUM(AC102:AC103,AC115:AC117)-SUM(AC73:AC75,AC89)</f>
        <v>27948.845539999995</v>
      </c>
      <c r="AD17" s="47">
        <f>SUM(AD102:AD103,AD115:AD117)-SUM(AD73:AD75,AD89)</f>
        <v>120209.04024</v>
      </c>
      <c r="AE17" s="47">
        <f>SUM(AE102:AE103,AE115:AE117)-SUM(AE73:AE75,AE89)</f>
        <v>114484</v>
      </c>
      <c r="AF17" s="47">
        <f>SUM(AF102:AF103,AF115:AF117)-SUM(AF73:AF75,AF89)</f>
        <v>97058</v>
      </c>
      <c r="AG17" s="47">
        <f t="shared" ref="AG17" si="77">SUM(AG102:AG103,AG115:AG117)-SUM(AG73:AG75,AG89)</f>
        <v>88078</v>
      </c>
      <c r="AH17" s="47">
        <f t="shared" ref="AH17:AI17" ca="1" si="78">SUM(AH102:AH103,AH115:AH117)-SUM(AH73:AH75,AH89)</f>
        <v>79934</v>
      </c>
      <c r="AI17" s="47">
        <f t="shared" ca="1" si="78"/>
        <v>76560</v>
      </c>
      <c r="AJ17" s="33" t="s">
        <v>9</v>
      </c>
    </row>
    <row r="18" spans="1:36" ht="18" customHeight="1" x14ac:dyDescent="0.2">
      <c r="A18" s="43" t="s">
        <v>82</v>
      </c>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C18" s="44"/>
      <c r="AD18" s="44"/>
      <c r="AE18" s="44"/>
      <c r="AF18" s="44"/>
      <c r="AG18" s="44"/>
      <c r="AH18" s="44"/>
      <c r="AI18" s="44"/>
      <c r="AJ18" s="45" t="s">
        <v>9</v>
      </c>
    </row>
    <row r="19" spans="1:36" s="48" customFormat="1" ht="18" customHeight="1" x14ac:dyDescent="0.2">
      <c r="A19" s="46" t="s">
        <v>83</v>
      </c>
      <c r="B19" s="47">
        <v>0</v>
      </c>
      <c r="C19" s="47">
        <v>0</v>
      </c>
      <c r="D19" s="47">
        <v>0</v>
      </c>
      <c r="E19" s="47">
        <v>0</v>
      </c>
      <c r="F19" s="47">
        <v>0</v>
      </c>
      <c r="G19" s="47">
        <v>2219.6350000000002</v>
      </c>
      <c r="H19" s="47">
        <v>0</v>
      </c>
      <c r="I19" s="192">
        <f>14163.16485-G19</f>
        <v>11943.529849999999</v>
      </c>
      <c r="J19" s="192">
        <v>0</v>
      </c>
      <c r="K19" s="192">
        <v>0</v>
      </c>
      <c r="L19" s="192">
        <v>0</v>
      </c>
      <c r="M19" s="192">
        <v>0</v>
      </c>
      <c r="N19" s="192">
        <v>0</v>
      </c>
      <c r="O19" s="192">
        <v>100</v>
      </c>
      <c r="P19" s="47">
        <v>150</v>
      </c>
      <c r="Q19" s="47">
        <v>2350</v>
      </c>
      <c r="R19" s="47">
        <v>3150</v>
      </c>
      <c r="S19" s="47">
        <v>2700</v>
      </c>
      <c r="T19" s="47">
        <v>3050</v>
      </c>
      <c r="U19" s="47">
        <v>3326</v>
      </c>
      <c r="V19" s="192">
        <v>0</v>
      </c>
      <c r="W19" s="192">
        <v>5000</v>
      </c>
      <c r="X19" s="192">
        <v>2710</v>
      </c>
      <c r="Y19" s="192">
        <v>5500</v>
      </c>
      <c r="Z19" s="192">
        <v>7500</v>
      </c>
      <c r="AA19" s="192">
        <v>3000</v>
      </c>
      <c r="AC19" s="47">
        <f>SUM(B19:E19)</f>
        <v>0</v>
      </c>
      <c r="AD19" s="47">
        <f>SUM(F19:I19)</f>
        <v>14163.164849999999</v>
      </c>
      <c r="AE19" s="47">
        <f>SUM(J19:M19)</f>
        <v>0</v>
      </c>
      <c r="AF19" s="47">
        <f>SUM(N19:Q19)</f>
        <v>2600</v>
      </c>
      <c r="AG19" s="47">
        <f>SUM(R19:U19)</f>
        <v>12226</v>
      </c>
      <c r="AH19" s="47">
        <f>SUM(V19:Y19)</f>
        <v>13210</v>
      </c>
      <c r="AI19" s="47">
        <f>SUM(Z19:AB19)</f>
        <v>10500</v>
      </c>
      <c r="AJ19" s="33" t="s">
        <v>9</v>
      </c>
    </row>
    <row r="20" spans="1:36" ht="15.95" customHeight="1" x14ac:dyDescent="0.2">
      <c r="G20" s="198"/>
      <c r="H20" s="198"/>
      <c r="I20" s="198"/>
      <c r="J20" s="198"/>
      <c r="K20" s="198"/>
      <c r="L20" s="198"/>
      <c r="M20" s="198"/>
      <c r="N20" s="198"/>
      <c r="O20" s="198"/>
      <c r="P20" s="198"/>
      <c r="Q20" s="198"/>
      <c r="R20" s="198"/>
      <c r="S20" s="198"/>
      <c r="T20" s="198"/>
      <c r="U20" s="198"/>
      <c r="V20" s="198"/>
      <c r="W20" s="198"/>
      <c r="X20" s="198"/>
      <c r="Y20" s="198"/>
      <c r="Z20" s="198"/>
      <c r="AA20" s="198"/>
      <c r="AJ20" s="45" t="s">
        <v>9</v>
      </c>
    </row>
    <row r="21" spans="1:36" s="42" customFormat="1" ht="15.95" customHeight="1" collapsed="1" x14ac:dyDescent="0.2">
      <c r="A21" s="39" t="s">
        <v>84</v>
      </c>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C21" s="40"/>
      <c r="AD21" s="40"/>
      <c r="AE21" s="40"/>
      <c r="AF21" s="40"/>
      <c r="AG21" s="40"/>
      <c r="AH21" s="40"/>
      <c r="AI21" s="40"/>
      <c r="AJ21" s="41" t="s">
        <v>9</v>
      </c>
    </row>
    <row r="22" spans="1:36" ht="15.95" hidden="1" customHeight="1" outlineLevel="1" x14ac:dyDescent="0.2">
      <c r="A22" s="55" t="s">
        <v>85</v>
      </c>
      <c r="B22" s="56">
        <f t="shared" ref="B22:H22" si="79">SUM(B23:B28)</f>
        <v>0</v>
      </c>
      <c r="C22" s="56">
        <f t="shared" si="79"/>
        <v>0</v>
      </c>
      <c r="D22" s="56">
        <f t="shared" si="79"/>
        <v>0</v>
      </c>
      <c r="E22" s="56">
        <f t="shared" si="79"/>
        <v>0</v>
      </c>
      <c r="F22" s="56">
        <f t="shared" si="79"/>
        <v>0</v>
      </c>
      <c r="G22" s="56">
        <f t="shared" si="79"/>
        <v>6158.0476699999999</v>
      </c>
      <c r="H22" s="56">
        <f t="shared" si="79"/>
        <v>7996.2041600000002</v>
      </c>
      <c r="I22" s="56">
        <f t="shared" ref="I22:J22" si="80">SUM(I23:I28)</f>
        <v>8397.139360000001</v>
      </c>
      <c r="J22" s="56">
        <f t="shared" si="80"/>
        <v>8065.5281999999997</v>
      </c>
      <c r="K22" s="56">
        <f t="shared" ref="K22" si="81">SUM(K23:K28)</f>
        <v>7888.6674199999989</v>
      </c>
      <c r="L22" s="56">
        <f t="shared" ref="L22:M22" si="82">SUM(L23:L28)</f>
        <v>9605.6635999999999</v>
      </c>
      <c r="M22" s="56">
        <f t="shared" si="82"/>
        <v>8757</v>
      </c>
      <c r="N22" s="56">
        <v>8577</v>
      </c>
      <c r="O22" s="56">
        <v>8501</v>
      </c>
      <c r="P22" s="56">
        <f t="shared" ref="P22:Q22" si="83">SUM(P23:P28)</f>
        <v>9759</v>
      </c>
      <c r="Q22" s="56">
        <f t="shared" si="83"/>
        <v>9550</v>
      </c>
      <c r="R22" s="56">
        <f t="shared" ref="R22" si="84">SUM(R23:R28)</f>
        <v>9673</v>
      </c>
      <c r="S22" s="56">
        <f>SUM(S23:S28)</f>
        <v>9944</v>
      </c>
      <c r="T22" s="56">
        <f>SUM(T23:T28)</f>
        <v>10555</v>
      </c>
      <c r="U22" s="56">
        <f>SUM(U23:U28)</f>
        <v>9639</v>
      </c>
      <c r="V22" s="56">
        <f>SUM(V23:V28)</f>
        <v>10131</v>
      </c>
      <c r="W22" s="56">
        <f t="shared" ref="W22:X22" si="85">SUM(W23:W28)</f>
        <v>10100</v>
      </c>
      <c r="X22" s="56">
        <f t="shared" si="85"/>
        <v>9453</v>
      </c>
      <c r="Y22" s="56">
        <f t="shared" ref="Y22:Z22" si="86">SUM(Y23:Y28)</f>
        <v>9506</v>
      </c>
      <c r="Z22" s="56">
        <f t="shared" si="86"/>
        <v>9654</v>
      </c>
      <c r="AA22" s="56">
        <f t="shared" ref="AA22" si="87">SUM(AA23:AA28)</f>
        <v>9461</v>
      </c>
      <c r="AB22" s="275"/>
      <c r="AC22" s="56">
        <f t="shared" ref="AC22:AC68" si="88">SUM(B22:E22)</f>
        <v>0</v>
      </c>
      <c r="AD22" s="56">
        <f t="shared" ref="AD22:AD68" si="89">SUM(F22:I22)</f>
        <v>22551.391190000002</v>
      </c>
      <c r="AE22" s="56">
        <f t="shared" ref="AE22:AE68" si="90">SUM(J22:M22)</f>
        <v>34316.859219999998</v>
      </c>
      <c r="AF22" s="56">
        <f t="shared" ref="AF22:AF68" si="91">SUM(N22:Q22)</f>
        <v>36387</v>
      </c>
      <c r="AG22" s="56">
        <f t="shared" ref="AG22:AG68" si="92">SUM(R22:U22)</f>
        <v>39811</v>
      </c>
      <c r="AH22" s="56">
        <f>SUM(V22:Y22)</f>
        <v>39190</v>
      </c>
      <c r="AI22" s="56">
        <f>SUM(Z22:AB22)</f>
        <v>19115</v>
      </c>
      <c r="AJ22" s="45" t="s">
        <v>9</v>
      </c>
    </row>
    <row r="23" spans="1:36" ht="15.95" hidden="1" customHeight="1" outlineLevel="1" x14ac:dyDescent="0.2">
      <c r="A23" s="57" t="s">
        <v>86</v>
      </c>
      <c r="B23" s="58"/>
      <c r="C23" s="58"/>
      <c r="D23" s="58"/>
      <c r="E23" s="58"/>
      <c r="F23" s="58">
        <v>0</v>
      </c>
      <c r="G23" s="58">
        <v>6158.0476699999999</v>
      </c>
      <c r="H23" s="58">
        <v>7996.2041600000002</v>
      </c>
      <c r="I23" s="58">
        <v>8397.139360000001</v>
      </c>
      <c r="J23" s="58">
        <v>8065.5281999999997</v>
      </c>
      <c r="K23" s="58">
        <v>7888.6674199999989</v>
      </c>
      <c r="L23" s="58">
        <v>9605.6635999999999</v>
      </c>
      <c r="M23" s="58">
        <v>8757</v>
      </c>
      <c r="N23" s="58">
        <v>8577</v>
      </c>
      <c r="O23" s="58">
        <v>8501</v>
      </c>
      <c r="P23" s="58">
        <v>9759</v>
      </c>
      <c r="Q23" s="58">
        <v>9550</v>
      </c>
      <c r="R23" s="58">
        <v>9673</v>
      </c>
      <c r="S23" s="58">
        <v>9944</v>
      </c>
      <c r="T23" s="58">
        <v>10555</v>
      </c>
      <c r="U23" s="58">
        <v>9639</v>
      </c>
      <c r="V23" s="58">
        <v>10131</v>
      </c>
      <c r="W23" s="58">
        <v>10100</v>
      </c>
      <c r="X23" s="58">
        <v>9453</v>
      </c>
      <c r="Y23" s="58">
        <v>9506</v>
      </c>
      <c r="Z23" s="58">
        <v>9654</v>
      </c>
      <c r="AA23" s="58">
        <v>9461</v>
      </c>
      <c r="AC23" s="58">
        <f t="shared" si="88"/>
        <v>0</v>
      </c>
      <c r="AD23" s="58">
        <f t="shared" si="89"/>
        <v>22551.391190000002</v>
      </c>
      <c r="AE23" s="58">
        <f t="shared" si="90"/>
        <v>34316.859219999998</v>
      </c>
      <c r="AF23" s="58">
        <f t="shared" si="91"/>
        <v>36387</v>
      </c>
      <c r="AG23" s="58">
        <f t="shared" si="92"/>
        <v>39811</v>
      </c>
      <c r="AH23" s="58">
        <f t="shared" ref="AH23:AH68" si="93">SUM(V23:Y23)</f>
        <v>39190</v>
      </c>
      <c r="AI23" s="58">
        <f t="shared" ref="AI23:AI68" si="94">SUM(Z23:AB23)</f>
        <v>19115</v>
      </c>
      <c r="AJ23" s="45" t="s">
        <v>9</v>
      </c>
    </row>
    <row r="24" spans="1:36" ht="15.95" hidden="1" customHeight="1" outlineLevel="1" x14ac:dyDescent="0.2">
      <c r="A24" s="57" t="s">
        <v>87</v>
      </c>
      <c r="B24" s="58">
        <v>0</v>
      </c>
      <c r="C24" s="58">
        <v>0</v>
      </c>
      <c r="D24" s="58">
        <v>0</v>
      </c>
      <c r="E24" s="58">
        <v>0</v>
      </c>
      <c r="F24" s="58">
        <v>0</v>
      </c>
      <c r="G24" s="58">
        <v>0</v>
      </c>
      <c r="H24" s="58">
        <v>0</v>
      </c>
      <c r="I24" s="58">
        <v>0</v>
      </c>
      <c r="J24" s="58">
        <v>0</v>
      </c>
      <c r="K24" s="58">
        <v>0</v>
      </c>
      <c r="L24" s="58">
        <v>0</v>
      </c>
      <c r="M24" s="58">
        <v>0</v>
      </c>
      <c r="N24" s="58">
        <v>0</v>
      </c>
      <c r="O24" s="58">
        <v>0</v>
      </c>
      <c r="P24" s="58">
        <v>0</v>
      </c>
      <c r="Q24" s="58">
        <v>0</v>
      </c>
      <c r="R24" s="58">
        <v>0</v>
      </c>
      <c r="S24" s="58">
        <v>0</v>
      </c>
      <c r="T24" s="58">
        <v>0</v>
      </c>
      <c r="U24" s="58">
        <v>0</v>
      </c>
      <c r="V24" s="58">
        <v>0</v>
      </c>
      <c r="W24" s="58">
        <v>0</v>
      </c>
      <c r="X24" s="58">
        <v>0</v>
      </c>
      <c r="Y24" s="58">
        <v>0</v>
      </c>
      <c r="Z24" s="58">
        <v>0</v>
      </c>
      <c r="AA24" s="58">
        <v>0</v>
      </c>
      <c r="AC24" s="58">
        <f t="shared" si="88"/>
        <v>0</v>
      </c>
      <c r="AD24" s="58">
        <f t="shared" si="89"/>
        <v>0</v>
      </c>
      <c r="AE24" s="58">
        <f t="shared" si="90"/>
        <v>0</v>
      </c>
      <c r="AF24" s="58">
        <f t="shared" si="91"/>
        <v>0</v>
      </c>
      <c r="AG24" s="58">
        <f t="shared" si="92"/>
        <v>0</v>
      </c>
      <c r="AH24" s="58">
        <f t="shared" si="93"/>
        <v>0</v>
      </c>
      <c r="AI24" s="58">
        <f t="shared" si="94"/>
        <v>0</v>
      </c>
      <c r="AJ24" s="45" t="s">
        <v>9</v>
      </c>
    </row>
    <row r="25" spans="1:36" ht="15.95" hidden="1" customHeight="1" outlineLevel="1" x14ac:dyDescent="0.2">
      <c r="A25" s="57" t="s">
        <v>88</v>
      </c>
      <c r="B25" s="58">
        <v>0</v>
      </c>
      <c r="C25" s="58">
        <v>0</v>
      </c>
      <c r="D25" s="58">
        <v>0</v>
      </c>
      <c r="E25" s="58">
        <v>0</v>
      </c>
      <c r="F25" s="58">
        <v>0</v>
      </c>
      <c r="G25" s="58">
        <v>0</v>
      </c>
      <c r="H25" s="58">
        <v>0</v>
      </c>
      <c r="I25" s="58">
        <v>0</v>
      </c>
      <c r="J25" s="58">
        <v>0</v>
      </c>
      <c r="K25" s="58">
        <v>0</v>
      </c>
      <c r="L25" s="58">
        <v>0</v>
      </c>
      <c r="M25" s="58">
        <v>0</v>
      </c>
      <c r="N25" s="58">
        <v>0</v>
      </c>
      <c r="O25" s="58">
        <v>0</v>
      </c>
      <c r="P25" s="58">
        <v>0</v>
      </c>
      <c r="Q25" s="58">
        <v>0</v>
      </c>
      <c r="R25" s="58">
        <v>0</v>
      </c>
      <c r="S25" s="58">
        <v>0</v>
      </c>
      <c r="T25" s="58">
        <v>0</v>
      </c>
      <c r="U25" s="58">
        <v>0</v>
      </c>
      <c r="V25" s="58">
        <v>0</v>
      </c>
      <c r="W25" s="58">
        <v>0</v>
      </c>
      <c r="X25" s="58">
        <v>0</v>
      </c>
      <c r="Y25" s="58">
        <v>0</v>
      </c>
      <c r="Z25" s="58">
        <v>0</v>
      </c>
      <c r="AA25" s="58">
        <v>0</v>
      </c>
      <c r="AC25" s="58">
        <f t="shared" si="88"/>
        <v>0</v>
      </c>
      <c r="AD25" s="58">
        <f t="shared" si="89"/>
        <v>0</v>
      </c>
      <c r="AE25" s="58">
        <f t="shared" si="90"/>
        <v>0</v>
      </c>
      <c r="AF25" s="58">
        <f t="shared" si="91"/>
        <v>0</v>
      </c>
      <c r="AG25" s="58">
        <f t="shared" si="92"/>
        <v>0</v>
      </c>
      <c r="AH25" s="58">
        <f t="shared" si="93"/>
        <v>0</v>
      </c>
      <c r="AI25" s="58">
        <f t="shared" si="94"/>
        <v>0</v>
      </c>
      <c r="AJ25" s="45" t="s">
        <v>9</v>
      </c>
    </row>
    <row r="26" spans="1:36" ht="15.95" hidden="1" customHeight="1" outlineLevel="1" x14ac:dyDescent="0.2">
      <c r="A26" s="57" t="s">
        <v>89</v>
      </c>
      <c r="B26" s="58">
        <v>0</v>
      </c>
      <c r="C26" s="58">
        <v>0</v>
      </c>
      <c r="D26" s="58">
        <v>0</v>
      </c>
      <c r="E26" s="58">
        <v>0</v>
      </c>
      <c r="F26" s="58">
        <v>0</v>
      </c>
      <c r="G26" s="58">
        <v>0</v>
      </c>
      <c r="H26" s="58">
        <v>0</v>
      </c>
      <c r="I26" s="58">
        <v>0</v>
      </c>
      <c r="J26" s="58">
        <v>0</v>
      </c>
      <c r="K26" s="58">
        <v>0</v>
      </c>
      <c r="L26" s="58">
        <v>0</v>
      </c>
      <c r="M26" s="58">
        <v>0</v>
      </c>
      <c r="N26" s="58">
        <v>0</v>
      </c>
      <c r="O26" s="58">
        <v>0</v>
      </c>
      <c r="P26" s="58">
        <v>0</v>
      </c>
      <c r="Q26" s="58">
        <v>0</v>
      </c>
      <c r="R26" s="58">
        <v>0</v>
      </c>
      <c r="S26" s="58">
        <v>0</v>
      </c>
      <c r="T26" s="58">
        <v>0</v>
      </c>
      <c r="U26" s="58">
        <v>0</v>
      </c>
      <c r="V26" s="58">
        <v>0</v>
      </c>
      <c r="W26" s="58">
        <v>0</v>
      </c>
      <c r="X26" s="58">
        <v>0</v>
      </c>
      <c r="Y26" s="58">
        <v>0</v>
      </c>
      <c r="Z26" s="58">
        <v>0</v>
      </c>
      <c r="AA26" s="58">
        <v>0</v>
      </c>
      <c r="AC26" s="58">
        <f t="shared" si="88"/>
        <v>0</v>
      </c>
      <c r="AD26" s="58">
        <f t="shared" si="89"/>
        <v>0</v>
      </c>
      <c r="AE26" s="58">
        <f t="shared" si="90"/>
        <v>0</v>
      </c>
      <c r="AF26" s="58">
        <f t="shared" si="91"/>
        <v>0</v>
      </c>
      <c r="AG26" s="58">
        <f t="shared" si="92"/>
        <v>0</v>
      </c>
      <c r="AH26" s="58">
        <f t="shared" si="93"/>
        <v>0</v>
      </c>
      <c r="AI26" s="58">
        <f t="shared" si="94"/>
        <v>0</v>
      </c>
      <c r="AJ26" s="45" t="s">
        <v>9</v>
      </c>
    </row>
    <row r="27" spans="1:36" ht="15.95" hidden="1" customHeight="1" outlineLevel="1" x14ac:dyDescent="0.2">
      <c r="A27" s="57" t="s">
        <v>90</v>
      </c>
      <c r="B27" s="58">
        <v>0</v>
      </c>
      <c r="C27" s="58">
        <v>0</v>
      </c>
      <c r="D27" s="58">
        <v>0</v>
      </c>
      <c r="E27" s="58">
        <v>0</v>
      </c>
      <c r="F27" s="58">
        <v>0</v>
      </c>
      <c r="G27" s="58">
        <v>0</v>
      </c>
      <c r="H27" s="58">
        <v>0</v>
      </c>
      <c r="I27" s="58">
        <v>0</v>
      </c>
      <c r="J27" s="58">
        <v>0</v>
      </c>
      <c r="K27" s="58">
        <v>0</v>
      </c>
      <c r="L27" s="58">
        <v>0</v>
      </c>
      <c r="M27" s="58">
        <v>0</v>
      </c>
      <c r="N27" s="58">
        <v>0</v>
      </c>
      <c r="O27" s="58">
        <v>0</v>
      </c>
      <c r="P27" s="58">
        <v>0</v>
      </c>
      <c r="Q27" s="58">
        <v>0</v>
      </c>
      <c r="R27" s="58">
        <v>0</v>
      </c>
      <c r="S27" s="58">
        <v>0</v>
      </c>
      <c r="T27" s="58">
        <v>0</v>
      </c>
      <c r="U27" s="58">
        <v>0</v>
      </c>
      <c r="V27" s="58">
        <v>0</v>
      </c>
      <c r="W27" s="58">
        <v>0</v>
      </c>
      <c r="X27" s="58">
        <v>0</v>
      </c>
      <c r="Y27" s="58">
        <v>0</v>
      </c>
      <c r="Z27" s="58">
        <v>0</v>
      </c>
      <c r="AA27" s="58">
        <v>0</v>
      </c>
      <c r="AC27" s="58">
        <f t="shared" si="88"/>
        <v>0</v>
      </c>
      <c r="AD27" s="58">
        <f t="shared" si="89"/>
        <v>0</v>
      </c>
      <c r="AE27" s="58">
        <f t="shared" si="90"/>
        <v>0</v>
      </c>
      <c r="AF27" s="58">
        <f t="shared" si="91"/>
        <v>0</v>
      </c>
      <c r="AG27" s="58">
        <f t="shared" si="92"/>
        <v>0</v>
      </c>
      <c r="AH27" s="58">
        <f t="shared" si="93"/>
        <v>0</v>
      </c>
      <c r="AI27" s="58">
        <f t="shared" si="94"/>
        <v>0</v>
      </c>
      <c r="AJ27" s="45" t="s">
        <v>9</v>
      </c>
    </row>
    <row r="28" spans="1:36" ht="15.95" hidden="1" customHeight="1" outlineLevel="1" x14ac:dyDescent="0.2">
      <c r="A28" s="57" t="s">
        <v>91</v>
      </c>
      <c r="B28" s="58">
        <v>0</v>
      </c>
      <c r="C28" s="58">
        <v>0</v>
      </c>
      <c r="D28" s="58">
        <v>0</v>
      </c>
      <c r="E28" s="58">
        <v>0</v>
      </c>
      <c r="F28" s="58">
        <v>0</v>
      </c>
      <c r="G28" s="58">
        <v>0</v>
      </c>
      <c r="H28" s="58">
        <v>0</v>
      </c>
      <c r="I28" s="58">
        <v>0</v>
      </c>
      <c r="J28" s="58">
        <v>0</v>
      </c>
      <c r="K28" s="58">
        <v>0</v>
      </c>
      <c r="L28" s="58">
        <v>0</v>
      </c>
      <c r="M28" s="58">
        <v>0</v>
      </c>
      <c r="N28" s="58">
        <v>0</v>
      </c>
      <c r="O28" s="58">
        <v>0</v>
      </c>
      <c r="P28" s="58">
        <v>0</v>
      </c>
      <c r="Q28" s="58">
        <v>0</v>
      </c>
      <c r="R28" s="58">
        <v>0</v>
      </c>
      <c r="S28" s="58">
        <v>0</v>
      </c>
      <c r="T28" s="58">
        <v>0</v>
      </c>
      <c r="U28" s="58">
        <v>0</v>
      </c>
      <c r="V28" s="58">
        <v>0</v>
      </c>
      <c r="W28" s="58">
        <v>0</v>
      </c>
      <c r="X28" s="58">
        <v>0</v>
      </c>
      <c r="Y28" s="58">
        <v>0</v>
      </c>
      <c r="Z28" s="58">
        <v>0</v>
      </c>
      <c r="AA28" s="58">
        <v>0</v>
      </c>
      <c r="AC28" s="58">
        <f t="shared" si="88"/>
        <v>0</v>
      </c>
      <c r="AD28" s="58">
        <f t="shared" si="89"/>
        <v>0</v>
      </c>
      <c r="AE28" s="58">
        <f t="shared" si="90"/>
        <v>0</v>
      </c>
      <c r="AF28" s="58">
        <f t="shared" si="91"/>
        <v>0</v>
      </c>
      <c r="AG28" s="58">
        <f t="shared" si="92"/>
        <v>0</v>
      </c>
      <c r="AH28" s="58">
        <f t="shared" si="93"/>
        <v>0</v>
      </c>
      <c r="AI28" s="58">
        <f t="shared" si="94"/>
        <v>0</v>
      </c>
      <c r="AJ28" s="45" t="s">
        <v>9</v>
      </c>
    </row>
    <row r="29" spans="1:36" ht="15.95" hidden="1" customHeight="1" outlineLevel="1" x14ac:dyDescent="0.2">
      <c r="A29" s="55" t="s">
        <v>92</v>
      </c>
      <c r="B29" s="56">
        <f t="shared" ref="B29:P29" si="95">SUM(B30:B40)</f>
        <v>0</v>
      </c>
      <c r="C29" s="56">
        <f t="shared" si="95"/>
        <v>0</v>
      </c>
      <c r="D29" s="56">
        <f t="shared" si="95"/>
        <v>0</v>
      </c>
      <c r="E29" s="56">
        <f t="shared" si="95"/>
        <v>0</v>
      </c>
      <c r="F29" s="56">
        <f t="shared" si="95"/>
        <v>0</v>
      </c>
      <c r="G29" s="56">
        <f t="shared" si="95"/>
        <v>-284.39432930044995</v>
      </c>
      <c r="H29" s="56">
        <f t="shared" si="95"/>
        <v>-405.34595708160003</v>
      </c>
      <c r="I29" s="56">
        <f t="shared" si="95"/>
        <v>-411.76350773359997</v>
      </c>
      <c r="J29" s="56">
        <f t="shared" si="95"/>
        <v>-408.16147999999998</v>
      </c>
      <c r="K29" s="56">
        <f t="shared" si="95"/>
        <v>-411.53370999999993</v>
      </c>
      <c r="L29" s="56">
        <f t="shared" si="95"/>
        <v>-466.85838999999999</v>
      </c>
      <c r="M29" s="56">
        <f t="shared" si="95"/>
        <v>-418</v>
      </c>
      <c r="N29" s="56">
        <f t="shared" si="95"/>
        <v>-416</v>
      </c>
      <c r="O29" s="56">
        <f t="shared" si="95"/>
        <v>-422</v>
      </c>
      <c r="P29" s="56">
        <f t="shared" si="95"/>
        <v>-485</v>
      </c>
      <c r="Q29" s="56">
        <f t="shared" ref="Q29" si="96">SUM(Q30:Q40)</f>
        <v>-471</v>
      </c>
      <c r="R29" s="56">
        <f t="shared" ref="R29:S29" si="97">SUM(R30:R40)</f>
        <v>-480</v>
      </c>
      <c r="S29" s="56">
        <f t="shared" si="97"/>
        <v>-492</v>
      </c>
      <c r="T29" s="56">
        <f t="shared" ref="T29:U29" si="98">SUM(T30:T40)</f>
        <v>-523</v>
      </c>
      <c r="U29" s="56">
        <f t="shared" si="98"/>
        <v>-478</v>
      </c>
      <c r="V29" s="56">
        <f t="shared" ref="V29:W29" si="99">SUM(V30:V40)</f>
        <v>-504</v>
      </c>
      <c r="W29" s="56">
        <f t="shared" si="99"/>
        <v>-516</v>
      </c>
      <c r="X29" s="56">
        <f t="shared" ref="X29:Y29" si="100">SUM(X30:X40)</f>
        <v>-456</v>
      </c>
      <c r="Y29" s="56">
        <f t="shared" si="100"/>
        <v>-472</v>
      </c>
      <c r="Z29" s="56">
        <f t="shared" ref="Z29:AA29" si="101">SUM(Z30:Z40)</f>
        <v>-475</v>
      </c>
      <c r="AA29" s="56">
        <f t="shared" si="101"/>
        <v>-475</v>
      </c>
      <c r="AC29" s="56">
        <f t="shared" si="88"/>
        <v>0</v>
      </c>
      <c r="AD29" s="56">
        <f t="shared" si="89"/>
        <v>-1101.50379411565</v>
      </c>
      <c r="AE29" s="56">
        <f t="shared" si="90"/>
        <v>-1704.5535799999998</v>
      </c>
      <c r="AF29" s="56">
        <f t="shared" si="91"/>
        <v>-1794</v>
      </c>
      <c r="AG29" s="56">
        <f t="shared" si="92"/>
        <v>-1973</v>
      </c>
      <c r="AH29" s="56">
        <f t="shared" si="93"/>
        <v>-1948</v>
      </c>
      <c r="AI29" s="56">
        <f t="shared" si="94"/>
        <v>-950</v>
      </c>
      <c r="AJ29" s="45" t="s">
        <v>9</v>
      </c>
    </row>
    <row r="30" spans="1:36" ht="15.95" hidden="1" customHeight="1" outlineLevel="1" x14ac:dyDescent="0.2">
      <c r="A30" s="57" t="s">
        <v>93</v>
      </c>
      <c r="B30" s="58">
        <v>0</v>
      </c>
      <c r="C30" s="58">
        <v>0</v>
      </c>
      <c r="D30" s="58">
        <v>0</v>
      </c>
      <c r="E30" s="58">
        <v>0</v>
      </c>
      <c r="F30" s="58">
        <v>0</v>
      </c>
      <c r="G30" s="58">
        <v>-40.02731</v>
      </c>
      <c r="H30" s="58">
        <v>-51.97533</v>
      </c>
      <c r="I30" s="58">
        <v>-54.581409999999991</v>
      </c>
      <c r="J30" s="58">
        <v>-52.410969999999999</v>
      </c>
      <c r="K30" s="58">
        <v>-51.266380000000005</v>
      </c>
      <c r="L30" s="58">
        <v>-59.296309999999998</v>
      </c>
      <c r="M30" s="58">
        <v>-54</v>
      </c>
      <c r="N30" s="58">
        <v>-56</v>
      </c>
      <c r="O30" s="58">
        <v>-55</v>
      </c>
      <c r="P30" s="58">
        <v>-63</v>
      </c>
      <c r="Q30" s="58">
        <v>-62</v>
      </c>
      <c r="R30" s="58">
        <v>-63</v>
      </c>
      <c r="S30" s="58">
        <v>-65</v>
      </c>
      <c r="T30" s="58">
        <v>-69</v>
      </c>
      <c r="U30" s="58">
        <v>-63</v>
      </c>
      <c r="V30" s="58">
        <v>-66</v>
      </c>
      <c r="W30" s="58">
        <v>-68</v>
      </c>
      <c r="X30" s="58">
        <v>-59</v>
      </c>
      <c r="Y30" s="58">
        <v>-62</v>
      </c>
      <c r="Z30" s="58">
        <v>-62</v>
      </c>
      <c r="AA30" s="58">
        <v>-62</v>
      </c>
      <c r="AC30" s="58">
        <f t="shared" si="88"/>
        <v>0</v>
      </c>
      <c r="AD30" s="58">
        <f t="shared" si="89"/>
        <v>-146.58404999999999</v>
      </c>
      <c r="AE30" s="58">
        <f t="shared" si="90"/>
        <v>-216.97366</v>
      </c>
      <c r="AF30" s="58">
        <f t="shared" si="91"/>
        <v>-236</v>
      </c>
      <c r="AG30" s="58">
        <f t="shared" si="92"/>
        <v>-260</v>
      </c>
      <c r="AH30" s="58">
        <f t="shared" si="93"/>
        <v>-255</v>
      </c>
      <c r="AI30" s="58">
        <f t="shared" si="94"/>
        <v>-124</v>
      </c>
      <c r="AJ30" s="45" t="s">
        <v>9</v>
      </c>
    </row>
    <row r="31" spans="1:36" ht="15.95" hidden="1" customHeight="1" outlineLevel="1" x14ac:dyDescent="0.2">
      <c r="A31" s="57" t="s">
        <v>94</v>
      </c>
      <c r="B31" s="58">
        <v>0</v>
      </c>
      <c r="C31" s="58">
        <v>0</v>
      </c>
      <c r="D31" s="58">
        <v>0</v>
      </c>
      <c r="E31" s="58">
        <v>0</v>
      </c>
      <c r="F31" s="58">
        <v>0</v>
      </c>
      <c r="G31" s="58">
        <v>-184.74142999999998</v>
      </c>
      <c r="H31" s="58">
        <v>-239.88613000000001</v>
      </c>
      <c r="I31" s="58">
        <v>-251.91418999999999</v>
      </c>
      <c r="J31" s="58">
        <v>-241.98029</v>
      </c>
      <c r="K31" s="58">
        <v>-236.67</v>
      </c>
      <c r="L31" s="58">
        <v>-273.64738</v>
      </c>
      <c r="M31" s="58">
        <v>-249</v>
      </c>
      <c r="N31" s="58">
        <v>-257</v>
      </c>
      <c r="O31" s="58">
        <v>-255</v>
      </c>
      <c r="P31" s="58">
        <v>-293</v>
      </c>
      <c r="Q31" s="58">
        <v>-285</v>
      </c>
      <c r="R31" s="58">
        <v>-290</v>
      </c>
      <c r="S31" s="58">
        <v>-298</v>
      </c>
      <c r="T31" s="58">
        <v>-316</v>
      </c>
      <c r="U31" s="58">
        <v>-289</v>
      </c>
      <c r="V31" s="58">
        <v>-304</v>
      </c>
      <c r="W31" s="58">
        <v>-315</v>
      </c>
      <c r="X31" s="58">
        <v>-272</v>
      </c>
      <c r="Y31" s="58">
        <v>-285</v>
      </c>
      <c r="Z31" s="58">
        <v>-286</v>
      </c>
      <c r="AA31" s="58">
        <v>-288</v>
      </c>
      <c r="AC31" s="58">
        <f t="shared" si="88"/>
        <v>0</v>
      </c>
      <c r="AD31" s="58">
        <f t="shared" si="89"/>
        <v>-676.54174999999998</v>
      </c>
      <c r="AE31" s="58">
        <f t="shared" si="90"/>
        <v>-1001.2976699999999</v>
      </c>
      <c r="AF31" s="58">
        <f t="shared" si="91"/>
        <v>-1090</v>
      </c>
      <c r="AG31" s="58">
        <f t="shared" si="92"/>
        <v>-1193</v>
      </c>
      <c r="AH31" s="58">
        <f t="shared" si="93"/>
        <v>-1176</v>
      </c>
      <c r="AI31" s="58">
        <f t="shared" si="94"/>
        <v>-574</v>
      </c>
      <c r="AJ31" s="45" t="s">
        <v>9</v>
      </c>
    </row>
    <row r="32" spans="1:36" ht="15.95" hidden="1" customHeight="1" outlineLevel="1" x14ac:dyDescent="0.2">
      <c r="A32" s="57" t="s">
        <v>95</v>
      </c>
      <c r="B32" s="58">
        <v>0</v>
      </c>
      <c r="C32" s="58">
        <v>0</v>
      </c>
      <c r="D32" s="58">
        <v>0</v>
      </c>
      <c r="E32" s="58">
        <v>0</v>
      </c>
      <c r="F32" s="58">
        <v>0</v>
      </c>
      <c r="G32" s="58">
        <v>0</v>
      </c>
      <c r="H32" s="58">
        <v>0</v>
      </c>
      <c r="I32" s="58">
        <v>0</v>
      </c>
      <c r="J32" s="58">
        <v>0</v>
      </c>
      <c r="K32" s="58">
        <v>0</v>
      </c>
      <c r="L32" s="58">
        <v>0</v>
      </c>
      <c r="M32" s="58">
        <v>0</v>
      </c>
      <c r="N32" s="58">
        <v>0</v>
      </c>
      <c r="O32" s="58">
        <v>0</v>
      </c>
      <c r="P32" s="58">
        <v>0</v>
      </c>
      <c r="Q32" s="58">
        <v>0</v>
      </c>
      <c r="R32" s="58">
        <v>0</v>
      </c>
      <c r="S32" s="58">
        <v>0</v>
      </c>
      <c r="T32" s="58">
        <v>0</v>
      </c>
      <c r="U32" s="58">
        <v>0</v>
      </c>
      <c r="V32" s="58">
        <v>0</v>
      </c>
      <c r="W32" s="58">
        <v>0</v>
      </c>
      <c r="X32" s="58">
        <v>0</v>
      </c>
      <c r="Y32" s="58">
        <v>0</v>
      </c>
      <c r="Z32" s="58">
        <v>0</v>
      </c>
      <c r="AA32" s="58">
        <v>0</v>
      </c>
      <c r="AC32" s="58">
        <f t="shared" si="88"/>
        <v>0</v>
      </c>
      <c r="AD32" s="58">
        <f t="shared" si="89"/>
        <v>0</v>
      </c>
      <c r="AE32" s="58">
        <f t="shared" si="90"/>
        <v>0</v>
      </c>
      <c r="AF32" s="58">
        <f t="shared" si="91"/>
        <v>0</v>
      </c>
      <c r="AG32" s="58">
        <f t="shared" si="92"/>
        <v>0</v>
      </c>
      <c r="AH32" s="58">
        <f t="shared" si="93"/>
        <v>0</v>
      </c>
      <c r="AI32" s="58">
        <f t="shared" si="94"/>
        <v>0</v>
      </c>
      <c r="AJ32" s="45" t="s">
        <v>9</v>
      </c>
    </row>
    <row r="33" spans="1:36" ht="15.95" hidden="1" customHeight="1" outlineLevel="1" x14ac:dyDescent="0.2">
      <c r="A33" s="57" t="s">
        <v>96</v>
      </c>
      <c r="B33" s="58">
        <v>0</v>
      </c>
      <c r="C33" s="58">
        <v>0</v>
      </c>
      <c r="D33" s="58">
        <v>0</v>
      </c>
      <c r="E33" s="58">
        <v>0</v>
      </c>
      <c r="F33" s="58">
        <v>0</v>
      </c>
      <c r="G33" s="58">
        <v>0</v>
      </c>
      <c r="H33" s="58">
        <v>0</v>
      </c>
      <c r="I33" s="58">
        <v>0</v>
      </c>
      <c r="J33" s="58">
        <v>0</v>
      </c>
      <c r="K33" s="58">
        <v>0</v>
      </c>
      <c r="L33" s="58">
        <v>0</v>
      </c>
      <c r="M33" s="58">
        <v>0</v>
      </c>
      <c r="N33" s="58">
        <v>0</v>
      </c>
      <c r="O33" s="58">
        <v>0</v>
      </c>
      <c r="P33" s="58">
        <v>0</v>
      </c>
      <c r="Q33" s="58">
        <v>0</v>
      </c>
      <c r="R33" s="58">
        <v>0</v>
      </c>
      <c r="S33" s="58">
        <v>0</v>
      </c>
      <c r="T33" s="58">
        <v>0</v>
      </c>
      <c r="U33" s="58">
        <v>0</v>
      </c>
      <c r="V33" s="58">
        <v>0</v>
      </c>
      <c r="W33" s="58">
        <v>0</v>
      </c>
      <c r="X33" s="58">
        <v>0</v>
      </c>
      <c r="Y33" s="58">
        <v>0</v>
      </c>
      <c r="Z33" s="58">
        <v>0</v>
      </c>
      <c r="AA33" s="58">
        <v>0</v>
      </c>
      <c r="AC33" s="58">
        <f t="shared" si="88"/>
        <v>0</v>
      </c>
      <c r="AD33" s="58">
        <f t="shared" si="89"/>
        <v>0</v>
      </c>
      <c r="AE33" s="58">
        <f t="shared" si="90"/>
        <v>0</v>
      </c>
      <c r="AF33" s="58">
        <f t="shared" si="91"/>
        <v>0</v>
      </c>
      <c r="AG33" s="58">
        <f t="shared" si="92"/>
        <v>0</v>
      </c>
      <c r="AH33" s="58">
        <f t="shared" si="93"/>
        <v>0</v>
      </c>
      <c r="AI33" s="58">
        <f t="shared" si="94"/>
        <v>0</v>
      </c>
      <c r="AJ33" s="45" t="s">
        <v>9</v>
      </c>
    </row>
    <row r="34" spans="1:36" ht="15.95" hidden="1" customHeight="1" outlineLevel="1" x14ac:dyDescent="0.2">
      <c r="A34" s="57" t="s">
        <v>97</v>
      </c>
      <c r="B34" s="58">
        <v>0</v>
      </c>
      <c r="C34" s="58">
        <v>0</v>
      </c>
      <c r="D34" s="58">
        <v>0</v>
      </c>
      <c r="E34" s="58">
        <v>0</v>
      </c>
      <c r="F34" s="58">
        <v>0</v>
      </c>
      <c r="G34" s="58">
        <v>0</v>
      </c>
      <c r="H34" s="58">
        <v>0</v>
      </c>
      <c r="I34" s="58">
        <v>0</v>
      </c>
      <c r="J34" s="58">
        <v>0</v>
      </c>
      <c r="K34" s="58">
        <v>0</v>
      </c>
      <c r="L34" s="58">
        <v>0</v>
      </c>
      <c r="M34" s="58">
        <v>0</v>
      </c>
      <c r="N34" s="58">
        <v>0</v>
      </c>
      <c r="O34" s="58">
        <v>0</v>
      </c>
      <c r="P34" s="58">
        <v>0</v>
      </c>
      <c r="Q34" s="58">
        <v>0</v>
      </c>
      <c r="R34" s="58">
        <v>0</v>
      </c>
      <c r="S34" s="58">
        <v>0</v>
      </c>
      <c r="T34" s="58">
        <v>0</v>
      </c>
      <c r="U34" s="58">
        <v>0</v>
      </c>
      <c r="V34" s="58">
        <v>0</v>
      </c>
      <c r="W34" s="58">
        <v>0</v>
      </c>
      <c r="X34" s="58">
        <v>0</v>
      </c>
      <c r="Y34" s="58">
        <v>0</v>
      </c>
      <c r="Z34" s="58">
        <v>0</v>
      </c>
      <c r="AA34" s="58">
        <v>0</v>
      </c>
      <c r="AC34" s="58">
        <f t="shared" si="88"/>
        <v>0</v>
      </c>
      <c r="AD34" s="58">
        <f t="shared" si="89"/>
        <v>0</v>
      </c>
      <c r="AE34" s="58">
        <f t="shared" si="90"/>
        <v>0</v>
      </c>
      <c r="AF34" s="58">
        <f t="shared" si="91"/>
        <v>0</v>
      </c>
      <c r="AG34" s="58">
        <f t="shared" si="92"/>
        <v>0</v>
      </c>
      <c r="AH34" s="58">
        <f t="shared" si="93"/>
        <v>0</v>
      </c>
      <c r="AI34" s="58">
        <f t="shared" si="94"/>
        <v>0</v>
      </c>
      <c r="AJ34" s="45" t="s">
        <v>9</v>
      </c>
    </row>
    <row r="35" spans="1:36" ht="15.95" hidden="1" customHeight="1" outlineLevel="1" x14ac:dyDescent="0.2">
      <c r="A35" s="57" t="s">
        <v>98</v>
      </c>
      <c r="B35" s="58"/>
      <c r="C35" s="58"/>
      <c r="D35" s="58"/>
      <c r="E35" s="58"/>
      <c r="F35" s="58"/>
      <c r="G35" s="58"/>
      <c r="H35" s="58"/>
      <c r="I35" s="58"/>
      <c r="J35" s="58"/>
      <c r="K35" s="58"/>
      <c r="L35" s="58"/>
      <c r="M35" s="58"/>
      <c r="N35" s="58"/>
      <c r="O35" s="58"/>
      <c r="P35" s="58">
        <v>0</v>
      </c>
      <c r="Q35" s="58">
        <v>0</v>
      </c>
      <c r="R35" s="58">
        <v>0</v>
      </c>
      <c r="S35" s="58">
        <v>0</v>
      </c>
      <c r="T35" s="58">
        <v>0</v>
      </c>
      <c r="U35" s="58">
        <v>0</v>
      </c>
      <c r="V35" s="58">
        <v>0</v>
      </c>
      <c r="W35" s="58">
        <v>0</v>
      </c>
      <c r="X35" s="58">
        <v>0</v>
      </c>
      <c r="Y35" s="58">
        <v>0</v>
      </c>
      <c r="Z35" s="58">
        <v>0</v>
      </c>
      <c r="AA35" s="58">
        <v>0</v>
      </c>
      <c r="AC35" s="58">
        <f t="shared" si="88"/>
        <v>0</v>
      </c>
      <c r="AD35" s="58">
        <f t="shared" si="89"/>
        <v>0</v>
      </c>
      <c r="AE35" s="58">
        <f t="shared" si="90"/>
        <v>0</v>
      </c>
      <c r="AF35" s="58">
        <f t="shared" si="91"/>
        <v>0</v>
      </c>
      <c r="AG35" s="58">
        <f t="shared" si="92"/>
        <v>0</v>
      </c>
      <c r="AH35" s="58">
        <f t="shared" si="93"/>
        <v>0</v>
      </c>
      <c r="AI35" s="58">
        <f t="shared" si="94"/>
        <v>0</v>
      </c>
      <c r="AJ35" s="45" t="s">
        <v>9</v>
      </c>
    </row>
    <row r="36" spans="1:36" ht="15.95" hidden="1" customHeight="1" outlineLevel="1" x14ac:dyDescent="0.2">
      <c r="A36" s="57" t="s">
        <v>304</v>
      </c>
      <c r="B36" s="58">
        <v>0</v>
      </c>
      <c r="C36" s="58">
        <v>0</v>
      </c>
      <c r="D36" s="58">
        <v>0</v>
      </c>
      <c r="E36" s="58">
        <v>0</v>
      </c>
      <c r="F36" s="58">
        <v>0</v>
      </c>
      <c r="G36" s="58">
        <v>0</v>
      </c>
      <c r="H36" s="58">
        <v>0</v>
      </c>
      <c r="I36" s="58">
        <v>0</v>
      </c>
      <c r="J36" s="58">
        <v>0</v>
      </c>
      <c r="K36" s="58">
        <v>0</v>
      </c>
      <c r="L36" s="58">
        <v>0</v>
      </c>
      <c r="M36" s="58">
        <v>0</v>
      </c>
      <c r="N36" s="58">
        <v>0</v>
      </c>
      <c r="O36" s="58">
        <v>0</v>
      </c>
      <c r="P36" s="58">
        <v>-31</v>
      </c>
      <c r="Q36" s="58">
        <v>-11</v>
      </c>
      <c r="R36" s="58">
        <v>-11</v>
      </c>
      <c r="S36" s="58">
        <v>-11</v>
      </c>
      <c r="T36" s="58">
        <v>-12</v>
      </c>
      <c r="U36" s="58">
        <v>-11</v>
      </c>
      <c r="V36" s="58">
        <v>-12</v>
      </c>
      <c r="W36" s="58">
        <v>-12</v>
      </c>
      <c r="X36" s="58">
        <v>-11</v>
      </c>
      <c r="Y36" s="58">
        <v>-11</v>
      </c>
      <c r="Z36" s="58">
        <v>-11</v>
      </c>
      <c r="AA36" s="58">
        <v>-11</v>
      </c>
      <c r="AC36" s="58">
        <f t="shared" si="88"/>
        <v>0</v>
      </c>
      <c r="AD36" s="58">
        <f t="shared" si="89"/>
        <v>0</v>
      </c>
      <c r="AE36" s="58">
        <f t="shared" si="90"/>
        <v>0</v>
      </c>
      <c r="AF36" s="58">
        <f t="shared" si="91"/>
        <v>-42</v>
      </c>
      <c r="AG36" s="58">
        <f t="shared" si="92"/>
        <v>-45</v>
      </c>
      <c r="AH36" s="58">
        <f t="shared" si="93"/>
        <v>-46</v>
      </c>
      <c r="AI36" s="58">
        <f t="shared" si="94"/>
        <v>-22</v>
      </c>
      <c r="AJ36" s="45" t="s">
        <v>9</v>
      </c>
    </row>
    <row r="37" spans="1:36" ht="15.95" hidden="1" customHeight="1" outlineLevel="1" x14ac:dyDescent="0.2">
      <c r="A37" s="57" t="s">
        <v>99</v>
      </c>
      <c r="B37" s="58">
        <v>0</v>
      </c>
      <c r="C37" s="58">
        <v>0</v>
      </c>
      <c r="D37" s="58">
        <v>0</v>
      </c>
      <c r="E37" s="58">
        <v>0</v>
      </c>
      <c r="F37" s="58">
        <v>0</v>
      </c>
      <c r="G37" s="58">
        <v>-24.025915720180002</v>
      </c>
      <c r="H37" s="58">
        <v>-31.199520832640001</v>
      </c>
      <c r="I37" s="58">
        <v>-32.684765093440006</v>
      </c>
      <c r="J37" s="58">
        <v>-31.084520000000001</v>
      </c>
      <c r="K37" s="58">
        <v>-30.20739</v>
      </c>
      <c r="L37" s="58">
        <v>-36.52214</v>
      </c>
      <c r="M37" s="58">
        <v>-33</v>
      </c>
      <c r="N37" s="58">
        <v>-33</v>
      </c>
      <c r="O37" s="58">
        <v>-32</v>
      </c>
      <c r="P37" s="58">
        <v>-7</v>
      </c>
      <c r="Q37" s="58">
        <v>-25</v>
      </c>
      <c r="R37" s="58">
        <v>-26</v>
      </c>
      <c r="S37" s="58">
        <v>-26</v>
      </c>
      <c r="T37" s="58">
        <v>-28</v>
      </c>
      <c r="U37" s="58">
        <v>-25</v>
      </c>
      <c r="V37" s="58">
        <v>-27</v>
      </c>
      <c r="W37" s="58">
        <v>-27</v>
      </c>
      <c r="X37" s="58">
        <v>-25</v>
      </c>
      <c r="Y37" s="58">
        <v>-25</v>
      </c>
      <c r="Z37" s="58">
        <v>-26</v>
      </c>
      <c r="AA37" s="58">
        <v>-25</v>
      </c>
      <c r="AC37" s="58">
        <f t="shared" si="88"/>
        <v>0</v>
      </c>
      <c r="AD37" s="58">
        <f t="shared" si="89"/>
        <v>-87.910201646260006</v>
      </c>
      <c r="AE37" s="58">
        <f t="shared" si="90"/>
        <v>-130.81405000000001</v>
      </c>
      <c r="AF37" s="58">
        <f t="shared" si="91"/>
        <v>-97</v>
      </c>
      <c r="AG37" s="58">
        <f t="shared" si="92"/>
        <v>-105</v>
      </c>
      <c r="AH37" s="58">
        <f t="shared" si="93"/>
        <v>-104</v>
      </c>
      <c r="AI37" s="58">
        <f t="shared" si="94"/>
        <v>-51</v>
      </c>
      <c r="AJ37" s="45" t="s">
        <v>9</v>
      </c>
    </row>
    <row r="38" spans="1:36" ht="15.95" hidden="1" customHeight="1" outlineLevel="1" x14ac:dyDescent="0.2">
      <c r="A38" s="57" t="s">
        <v>100</v>
      </c>
      <c r="B38" s="58">
        <v>0</v>
      </c>
      <c r="C38" s="58">
        <v>0</v>
      </c>
      <c r="D38" s="58">
        <v>0</v>
      </c>
      <c r="E38" s="58">
        <v>0</v>
      </c>
      <c r="F38" s="58">
        <v>0</v>
      </c>
      <c r="G38" s="58">
        <v>-23.733115720180002</v>
      </c>
      <c r="H38" s="58">
        <v>-30.817370832640002</v>
      </c>
      <c r="I38" s="58">
        <v>-32.362575093440007</v>
      </c>
      <c r="J38" s="58">
        <v>-31.084520000000001</v>
      </c>
      <c r="K38" s="58">
        <v>-30.20759</v>
      </c>
      <c r="L38" s="58">
        <v>-36.52214</v>
      </c>
      <c r="M38" s="58">
        <v>-33</v>
      </c>
      <c r="N38" s="58">
        <v>-33</v>
      </c>
      <c r="O38" s="58">
        <v>-32</v>
      </c>
      <c r="P38" s="58">
        <v>-38</v>
      </c>
      <c r="Q38" s="58">
        <v>-35</v>
      </c>
      <c r="R38" s="58">
        <v>-37</v>
      </c>
      <c r="S38" s="58">
        <v>-38</v>
      </c>
      <c r="T38" s="58">
        <v>-40</v>
      </c>
      <c r="U38" s="58">
        <v>-35</v>
      </c>
      <c r="V38" s="58">
        <v>-39</v>
      </c>
      <c r="W38" s="58">
        <v>-38</v>
      </c>
      <c r="X38" s="58">
        <v>-36</v>
      </c>
      <c r="Y38" s="58">
        <v>-36</v>
      </c>
      <c r="Z38" s="58">
        <v>-37</v>
      </c>
      <c r="AA38" s="58">
        <v>-36</v>
      </c>
      <c r="AC38" s="58">
        <f t="shared" si="88"/>
        <v>0</v>
      </c>
      <c r="AD38" s="58">
        <f t="shared" si="89"/>
        <v>-86.913061646260019</v>
      </c>
      <c r="AE38" s="58">
        <f t="shared" si="90"/>
        <v>-130.81425000000002</v>
      </c>
      <c r="AF38" s="58">
        <f t="shared" si="91"/>
        <v>-138</v>
      </c>
      <c r="AG38" s="58">
        <f t="shared" si="92"/>
        <v>-150</v>
      </c>
      <c r="AH38" s="58">
        <f t="shared" si="93"/>
        <v>-149</v>
      </c>
      <c r="AI38" s="58">
        <f t="shared" si="94"/>
        <v>-73</v>
      </c>
      <c r="AJ38" s="45" t="s">
        <v>9</v>
      </c>
    </row>
    <row r="39" spans="1:36" ht="15.95" hidden="1" customHeight="1" outlineLevel="1" x14ac:dyDescent="0.2">
      <c r="A39" s="57" t="s">
        <v>101</v>
      </c>
      <c r="B39" s="58">
        <v>0</v>
      </c>
      <c r="C39" s="58">
        <v>0</v>
      </c>
      <c r="D39" s="58">
        <v>0</v>
      </c>
      <c r="E39" s="58">
        <v>0</v>
      </c>
      <c r="F39" s="58">
        <v>0</v>
      </c>
      <c r="G39" s="58">
        <v>-11.866557860090001</v>
      </c>
      <c r="H39" s="58">
        <v>-15.408685416320001</v>
      </c>
      <c r="I39" s="58">
        <v>-16.181287546720004</v>
      </c>
      <c r="J39" s="58">
        <v>-15.542260000000001</v>
      </c>
      <c r="K39" s="58">
        <v>-15.103789999999998</v>
      </c>
      <c r="L39" s="58">
        <v>-18.26107</v>
      </c>
      <c r="M39" s="58">
        <v>-17</v>
      </c>
      <c r="N39" s="58">
        <v>-16</v>
      </c>
      <c r="O39" s="58">
        <v>-16</v>
      </c>
      <c r="P39" s="58">
        <v>-19</v>
      </c>
      <c r="Q39" s="58">
        <v>-18</v>
      </c>
      <c r="R39" s="58">
        <v>-18</v>
      </c>
      <c r="S39" s="58">
        <v>-19</v>
      </c>
      <c r="T39" s="58">
        <v>-20</v>
      </c>
      <c r="U39" s="58">
        <v>-18</v>
      </c>
      <c r="V39" s="58">
        <v>-19</v>
      </c>
      <c r="W39" s="58">
        <v>-19</v>
      </c>
      <c r="X39" s="58">
        <v>-18</v>
      </c>
      <c r="Y39" s="58">
        <v>-18</v>
      </c>
      <c r="Z39" s="58">
        <v>-18</v>
      </c>
      <c r="AA39" s="58">
        <v>-18</v>
      </c>
      <c r="AC39" s="58">
        <f t="shared" si="88"/>
        <v>0</v>
      </c>
      <c r="AD39" s="58">
        <f t="shared" si="89"/>
        <v>-43.456530823130009</v>
      </c>
      <c r="AE39" s="58">
        <f t="shared" si="90"/>
        <v>-65.907119999999992</v>
      </c>
      <c r="AF39" s="58">
        <f t="shared" si="91"/>
        <v>-69</v>
      </c>
      <c r="AG39" s="58">
        <f t="shared" si="92"/>
        <v>-75</v>
      </c>
      <c r="AH39" s="58">
        <f t="shared" si="93"/>
        <v>-74</v>
      </c>
      <c r="AI39" s="58">
        <f t="shared" si="94"/>
        <v>-36</v>
      </c>
      <c r="AJ39" s="45" t="s">
        <v>9</v>
      </c>
    </row>
    <row r="40" spans="1:36" ht="15.95" hidden="1" customHeight="1" outlineLevel="1" x14ac:dyDescent="0.2">
      <c r="A40" s="57" t="s">
        <v>102</v>
      </c>
      <c r="B40" s="58">
        <v>0</v>
      </c>
      <c r="C40" s="58">
        <v>0</v>
      </c>
      <c r="D40" s="58">
        <v>0</v>
      </c>
      <c r="E40" s="58">
        <v>0</v>
      </c>
      <c r="F40" s="58">
        <v>0</v>
      </c>
      <c r="G40" s="58">
        <v>0</v>
      </c>
      <c r="H40" s="58">
        <v>-36.058920000000001</v>
      </c>
      <c r="I40" s="58">
        <v>-24.039279999999998</v>
      </c>
      <c r="J40" s="58">
        <v>-36.058920000000001</v>
      </c>
      <c r="K40" s="58">
        <v>-48.078559999999996</v>
      </c>
      <c r="L40" s="58">
        <v>-42.609349999999999</v>
      </c>
      <c r="M40" s="58">
        <v>-32</v>
      </c>
      <c r="N40" s="58">
        <v>-21</v>
      </c>
      <c r="O40" s="58">
        <v>-32</v>
      </c>
      <c r="P40" s="58">
        <v>-34</v>
      </c>
      <c r="Q40" s="58">
        <v>-35</v>
      </c>
      <c r="R40" s="58">
        <v>-35</v>
      </c>
      <c r="S40" s="58">
        <v>-35</v>
      </c>
      <c r="T40" s="58">
        <v>-38</v>
      </c>
      <c r="U40" s="58">
        <v>-37</v>
      </c>
      <c r="V40" s="58">
        <v>-37</v>
      </c>
      <c r="W40" s="58">
        <v>-37</v>
      </c>
      <c r="X40" s="58">
        <v>-35</v>
      </c>
      <c r="Y40" s="58">
        <v>-35</v>
      </c>
      <c r="Z40" s="58">
        <v>-35</v>
      </c>
      <c r="AA40" s="58">
        <v>-35</v>
      </c>
      <c r="AC40" s="58">
        <f t="shared" si="88"/>
        <v>0</v>
      </c>
      <c r="AD40" s="58">
        <f t="shared" si="89"/>
        <v>-60.098199999999999</v>
      </c>
      <c r="AE40" s="58">
        <f t="shared" si="90"/>
        <v>-158.74682999999999</v>
      </c>
      <c r="AF40" s="58">
        <f t="shared" si="91"/>
        <v>-122</v>
      </c>
      <c r="AG40" s="58">
        <f t="shared" si="92"/>
        <v>-145</v>
      </c>
      <c r="AH40" s="58">
        <f t="shared" si="93"/>
        <v>-144</v>
      </c>
      <c r="AI40" s="58">
        <f t="shared" si="94"/>
        <v>-70</v>
      </c>
      <c r="AJ40" s="45" t="s">
        <v>9</v>
      </c>
    </row>
    <row r="41" spans="1:36" ht="15.95" hidden="1" customHeight="1" outlineLevel="1" x14ac:dyDescent="0.2">
      <c r="A41" s="55" t="s">
        <v>103</v>
      </c>
      <c r="B41" s="56">
        <f t="shared" ref="B41:P41" si="102">B22+B29</f>
        <v>0</v>
      </c>
      <c r="C41" s="56">
        <f t="shared" si="102"/>
        <v>0</v>
      </c>
      <c r="D41" s="56">
        <f t="shared" si="102"/>
        <v>0</v>
      </c>
      <c r="E41" s="56">
        <f t="shared" si="102"/>
        <v>0</v>
      </c>
      <c r="F41" s="56">
        <f t="shared" si="102"/>
        <v>0</v>
      </c>
      <c r="G41" s="56">
        <f t="shared" si="102"/>
        <v>5873.6533406995495</v>
      </c>
      <c r="H41" s="56">
        <f t="shared" si="102"/>
        <v>7590.8582029183999</v>
      </c>
      <c r="I41" s="56">
        <f t="shared" si="102"/>
        <v>7985.3758522664011</v>
      </c>
      <c r="J41" s="56">
        <f t="shared" si="102"/>
        <v>7657.36672</v>
      </c>
      <c r="K41" s="56">
        <f t="shared" si="102"/>
        <v>7477.1337099999992</v>
      </c>
      <c r="L41" s="56">
        <f t="shared" si="102"/>
        <v>9138.8052100000004</v>
      </c>
      <c r="M41" s="56">
        <f t="shared" si="102"/>
        <v>8339</v>
      </c>
      <c r="N41" s="56">
        <f t="shared" si="102"/>
        <v>8161</v>
      </c>
      <c r="O41" s="56">
        <f t="shared" si="102"/>
        <v>8079</v>
      </c>
      <c r="P41" s="56">
        <f t="shared" si="102"/>
        <v>9274</v>
      </c>
      <c r="Q41" s="56">
        <f t="shared" ref="Q41" si="103">Q22+Q29</f>
        <v>9079</v>
      </c>
      <c r="R41" s="56">
        <f>R22+R29</f>
        <v>9193</v>
      </c>
      <c r="S41" s="56">
        <f>S22+S29</f>
        <v>9452</v>
      </c>
      <c r="T41" s="56">
        <f>T22+T29</f>
        <v>10032</v>
      </c>
      <c r="U41" s="56">
        <f>U22+U29</f>
        <v>9161</v>
      </c>
      <c r="V41" s="56">
        <f t="shared" ref="V41:W41" si="104">V22+V29</f>
        <v>9627</v>
      </c>
      <c r="W41" s="56">
        <f t="shared" si="104"/>
        <v>9584</v>
      </c>
      <c r="X41" s="56">
        <f t="shared" ref="X41:Y41" si="105">X22+X29</f>
        <v>8997</v>
      </c>
      <c r="Y41" s="56">
        <f t="shared" si="105"/>
        <v>9034</v>
      </c>
      <c r="Z41" s="56">
        <f t="shared" ref="Z41:AA41" si="106">Z22+Z29</f>
        <v>9179</v>
      </c>
      <c r="AA41" s="56">
        <f t="shared" si="106"/>
        <v>8986</v>
      </c>
      <c r="AB41" s="275"/>
      <c r="AC41" s="56">
        <f t="shared" si="88"/>
        <v>0</v>
      </c>
      <c r="AD41" s="56">
        <f t="shared" si="89"/>
        <v>21449.887395884351</v>
      </c>
      <c r="AE41" s="56">
        <f t="shared" si="90"/>
        <v>32612.305639999999</v>
      </c>
      <c r="AF41" s="56">
        <f t="shared" si="91"/>
        <v>34593</v>
      </c>
      <c r="AG41" s="56">
        <f t="shared" si="92"/>
        <v>37838</v>
      </c>
      <c r="AH41" s="56">
        <f t="shared" si="93"/>
        <v>37242</v>
      </c>
      <c r="AI41" s="56">
        <f t="shared" si="94"/>
        <v>18165</v>
      </c>
      <c r="AJ41" s="45" t="s">
        <v>9</v>
      </c>
    </row>
    <row r="42" spans="1:36" ht="15.95" hidden="1" customHeight="1" outlineLevel="1" x14ac:dyDescent="0.2">
      <c r="A42" s="55" t="s">
        <v>104</v>
      </c>
      <c r="B42" s="56">
        <f t="shared" ref="B42:M42" si="107">SUM(B43:B46)</f>
        <v>0</v>
      </c>
      <c r="C42" s="56">
        <f t="shared" si="107"/>
        <v>0</v>
      </c>
      <c r="D42" s="56">
        <f t="shared" si="107"/>
        <v>0</v>
      </c>
      <c r="E42" s="56">
        <f t="shared" si="107"/>
        <v>0</v>
      </c>
      <c r="F42" s="56">
        <f t="shared" si="107"/>
        <v>0</v>
      </c>
      <c r="G42" s="56">
        <f t="shared" si="107"/>
        <v>-1642.2192499999999</v>
      </c>
      <c r="H42" s="56">
        <f t="shared" si="107"/>
        <v>-1559.4324200000001</v>
      </c>
      <c r="I42" s="56">
        <f t="shared" si="107"/>
        <v>-1983.6245200000001</v>
      </c>
      <c r="J42" s="56">
        <f t="shared" si="107"/>
        <v>-2419.43615</v>
      </c>
      <c r="K42" s="56">
        <f t="shared" si="107"/>
        <v>-2426.5139300000001</v>
      </c>
      <c r="L42" s="56">
        <f t="shared" si="107"/>
        <v>-2627.3113400000002</v>
      </c>
      <c r="M42" s="56">
        <f t="shared" si="107"/>
        <v>-2280</v>
      </c>
      <c r="N42" s="56">
        <v>-2419</v>
      </c>
      <c r="O42" s="56">
        <v>-2577</v>
      </c>
      <c r="P42" s="56">
        <f t="shared" ref="P42:Q42" si="108">SUM(P43:P46)</f>
        <v>-2395</v>
      </c>
      <c r="Q42" s="56">
        <f t="shared" si="108"/>
        <v>-1192</v>
      </c>
      <c r="R42" s="56">
        <f>SUM(R43:R46)</f>
        <v>-2104</v>
      </c>
      <c r="S42" s="56">
        <f>SUM(S43:S46)</f>
        <v>-2225</v>
      </c>
      <c r="T42" s="56">
        <f>SUM(T43:T46)</f>
        <v>-2181</v>
      </c>
      <c r="U42" s="56">
        <f>SUM(U43:U46)</f>
        <v>-2124</v>
      </c>
      <c r="V42" s="56">
        <f t="shared" ref="V42:W42" si="109">SUM(V43:V46)</f>
        <v>-2106</v>
      </c>
      <c r="W42" s="56">
        <f t="shared" si="109"/>
        <v>-1964</v>
      </c>
      <c r="X42" s="56">
        <f t="shared" ref="X42:Y42" si="110">SUM(X43:X46)</f>
        <v>-2427</v>
      </c>
      <c r="Y42" s="56">
        <f t="shared" si="110"/>
        <v>-2572</v>
      </c>
      <c r="Z42" s="56">
        <f t="shared" ref="Z42:AA42" si="111">SUM(Z43:Z46)</f>
        <v>-2289</v>
      </c>
      <c r="AA42" s="56">
        <f t="shared" si="111"/>
        <v>-2183</v>
      </c>
      <c r="AC42" s="56">
        <f t="shared" si="88"/>
        <v>0</v>
      </c>
      <c r="AD42" s="56">
        <f t="shared" si="89"/>
        <v>-5185.2761900000005</v>
      </c>
      <c r="AE42" s="56">
        <f t="shared" si="90"/>
        <v>-9753.2614200000007</v>
      </c>
      <c r="AF42" s="56">
        <f t="shared" si="91"/>
        <v>-8583</v>
      </c>
      <c r="AG42" s="56">
        <f t="shared" si="92"/>
        <v>-8634</v>
      </c>
      <c r="AH42" s="56">
        <f t="shared" si="93"/>
        <v>-9069</v>
      </c>
      <c r="AI42" s="56">
        <f t="shared" si="94"/>
        <v>-4472</v>
      </c>
      <c r="AJ42" s="45" t="s">
        <v>9</v>
      </c>
    </row>
    <row r="43" spans="1:36" ht="15.95" hidden="1" customHeight="1" outlineLevel="1" x14ac:dyDescent="0.2">
      <c r="A43" s="57" t="s">
        <v>105</v>
      </c>
      <c r="B43" s="58">
        <v>0</v>
      </c>
      <c r="C43" s="58">
        <v>0</v>
      </c>
      <c r="D43" s="58">
        <v>0</v>
      </c>
      <c r="E43" s="58">
        <v>0</v>
      </c>
      <c r="F43" s="58">
        <v>0</v>
      </c>
      <c r="G43" s="58">
        <v>0</v>
      </c>
      <c r="H43" s="58">
        <v>0</v>
      </c>
      <c r="I43" s="58">
        <v>0</v>
      </c>
      <c r="J43" s="58">
        <v>0</v>
      </c>
      <c r="K43" s="58">
        <v>0</v>
      </c>
      <c r="L43" s="58">
        <v>0</v>
      </c>
      <c r="M43" s="58">
        <v>0</v>
      </c>
      <c r="N43" s="58">
        <v>0</v>
      </c>
      <c r="O43" s="58">
        <v>0</v>
      </c>
      <c r="P43" s="58">
        <v>0</v>
      </c>
      <c r="Q43" s="58">
        <v>0</v>
      </c>
      <c r="R43" s="58">
        <v>0</v>
      </c>
      <c r="S43" s="58">
        <v>0</v>
      </c>
      <c r="T43" s="58">
        <v>0</v>
      </c>
      <c r="U43" s="58">
        <v>0</v>
      </c>
      <c r="V43" s="58">
        <v>0</v>
      </c>
      <c r="W43" s="58">
        <v>0</v>
      </c>
      <c r="X43" s="58">
        <v>0</v>
      </c>
      <c r="Y43" s="58">
        <v>0</v>
      </c>
      <c r="Z43" s="58">
        <v>0</v>
      </c>
      <c r="AA43" s="58">
        <v>0</v>
      </c>
      <c r="AC43" s="58">
        <f t="shared" si="88"/>
        <v>0</v>
      </c>
      <c r="AD43" s="58">
        <f t="shared" si="89"/>
        <v>0</v>
      </c>
      <c r="AE43" s="58">
        <f t="shared" si="90"/>
        <v>0</v>
      </c>
      <c r="AF43" s="58">
        <f t="shared" si="91"/>
        <v>0</v>
      </c>
      <c r="AG43" s="58">
        <f t="shared" si="92"/>
        <v>0</v>
      </c>
      <c r="AH43" s="58">
        <f t="shared" si="93"/>
        <v>0</v>
      </c>
      <c r="AI43" s="58">
        <f t="shared" si="94"/>
        <v>0</v>
      </c>
      <c r="AJ43" s="45" t="s">
        <v>9</v>
      </c>
    </row>
    <row r="44" spans="1:36" ht="15.95" hidden="1" customHeight="1" outlineLevel="1" x14ac:dyDescent="0.2">
      <c r="A44" s="57" t="s">
        <v>106</v>
      </c>
      <c r="B44" s="58">
        <v>0</v>
      </c>
      <c r="C44" s="58">
        <v>0</v>
      </c>
      <c r="D44" s="58">
        <v>0</v>
      </c>
      <c r="E44" s="58">
        <v>0</v>
      </c>
      <c r="F44" s="58">
        <v>0</v>
      </c>
      <c r="G44" s="58">
        <v>-173.86502999999999</v>
      </c>
      <c r="H44" s="58">
        <v>-91.078220000000002</v>
      </c>
      <c r="I44" s="58">
        <v>0</v>
      </c>
      <c r="J44" s="58">
        <v>-779.32515999999998</v>
      </c>
      <c r="K44" s="58">
        <v>-786.40295000000003</v>
      </c>
      <c r="L44" s="58">
        <v>-987.20036000000005</v>
      </c>
      <c r="M44" s="58">
        <v>-643</v>
      </c>
      <c r="N44" s="58">
        <v>-776</v>
      </c>
      <c r="O44" s="58">
        <v>-933</v>
      </c>
      <c r="P44" s="58">
        <v>-754</v>
      </c>
      <c r="Q44" s="58">
        <v>-921</v>
      </c>
      <c r="R44" s="58">
        <v>-780</v>
      </c>
      <c r="S44" s="58">
        <v>-901</v>
      </c>
      <c r="T44" s="58">
        <v>-857</v>
      </c>
      <c r="U44" s="58">
        <v>-800</v>
      </c>
      <c r="V44" s="58">
        <v>-786</v>
      </c>
      <c r="W44" s="58">
        <v>-644</v>
      </c>
      <c r="X44" s="58">
        <v>-1103</v>
      </c>
      <c r="Y44" s="58">
        <v>-1248</v>
      </c>
      <c r="Z44" s="58">
        <v>-965</v>
      </c>
      <c r="AA44" s="58">
        <v>-859</v>
      </c>
      <c r="AC44" s="58">
        <f t="shared" si="88"/>
        <v>0</v>
      </c>
      <c r="AD44" s="58">
        <f t="shared" si="89"/>
        <v>-264.94324999999998</v>
      </c>
      <c r="AE44" s="58">
        <f t="shared" si="90"/>
        <v>-3195.9284699999998</v>
      </c>
      <c r="AF44" s="58">
        <f t="shared" si="91"/>
        <v>-3384</v>
      </c>
      <c r="AG44" s="58">
        <f t="shared" si="92"/>
        <v>-3338</v>
      </c>
      <c r="AH44" s="58">
        <f t="shared" si="93"/>
        <v>-3781</v>
      </c>
      <c r="AI44" s="58">
        <f t="shared" si="94"/>
        <v>-1824</v>
      </c>
      <c r="AJ44" s="45" t="s">
        <v>9</v>
      </c>
    </row>
    <row r="45" spans="1:36" ht="15.95" hidden="1" customHeight="1" outlineLevel="1" x14ac:dyDescent="0.2">
      <c r="A45" s="57" t="s">
        <v>107</v>
      </c>
      <c r="B45" s="58">
        <v>0</v>
      </c>
      <c r="C45" s="58">
        <v>0</v>
      </c>
      <c r="D45" s="58">
        <v>0</v>
      </c>
      <c r="E45" s="58">
        <v>0</v>
      </c>
      <c r="F45" s="58">
        <v>0</v>
      </c>
      <c r="G45" s="58">
        <v>0</v>
      </c>
      <c r="H45" s="58">
        <v>0</v>
      </c>
      <c r="I45" s="58">
        <v>0</v>
      </c>
      <c r="J45" s="58">
        <v>0</v>
      </c>
      <c r="K45" s="58">
        <v>0</v>
      </c>
      <c r="L45" s="58">
        <v>0</v>
      </c>
      <c r="M45" s="58">
        <v>0</v>
      </c>
      <c r="N45" s="58">
        <v>0</v>
      </c>
      <c r="O45" s="58">
        <v>0</v>
      </c>
      <c r="P45" s="58">
        <v>0</v>
      </c>
      <c r="Q45" s="58">
        <v>0</v>
      </c>
      <c r="R45" s="58">
        <v>0</v>
      </c>
      <c r="S45" s="58">
        <v>0</v>
      </c>
      <c r="T45" s="58">
        <v>0</v>
      </c>
      <c r="U45" s="58">
        <v>0</v>
      </c>
      <c r="V45" s="58">
        <v>0</v>
      </c>
      <c r="W45" s="58">
        <v>0</v>
      </c>
      <c r="X45" s="58">
        <v>0</v>
      </c>
      <c r="Y45" s="58">
        <v>0</v>
      </c>
      <c r="Z45" s="58">
        <v>0</v>
      </c>
      <c r="AA45" s="58">
        <v>0</v>
      </c>
      <c r="AC45" s="58">
        <f t="shared" si="88"/>
        <v>0</v>
      </c>
      <c r="AD45" s="58">
        <f t="shared" si="89"/>
        <v>0</v>
      </c>
      <c r="AE45" s="58">
        <f t="shared" si="90"/>
        <v>0</v>
      </c>
      <c r="AF45" s="58">
        <f t="shared" si="91"/>
        <v>0</v>
      </c>
      <c r="AG45" s="58">
        <f t="shared" si="92"/>
        <v>0</v>
      </c>
      <c r="AH45" s="58">
        <f t="shared" si="93"/>
        <v>0</v>
      </c>
      <c r="AI45" s="58">
        <f t="shared" si="94"/>
        <v>0</v>
      </c>
      <c r="AJ45" s="45" t="s">
        <v>9</v>
      </c>
    </row>
    <row r="46" spans="1:36" ht="15.95" hidden="1" customHeight="1" outlineLevel="1" x14ac:dyDescent="0.2">
      <c r="A46" s="57" t="s">
        <v>108</v>
      </c>
      <c r="B46" s="58">
        <v>0</v>
      </c>
      <c r="C46" s="58">
        <v>0</v>
      </c>
      <c r="D46" s="58">
        <v>0</v>
      </c>
      <c r="E46" s="58">
        <v>0</v>
      </c>
      <c r="F46" s="58">
        <v>0</v>
      </c>
      <c r="G46" s="58">
        <v>-1468.3542199999999</v>
      </c>
      <c r="H46" s="58">
        <v>-1468.3542</v>
      </c>
      <c r="I46" s="58">
        <v>-1983.6245200000001</v>
      </c>
      <c r="J46" s="58">
        <v>-1640.1109899999999</v>
      </c>
      <c r="K46" s="58">
        <v>-1640.1109800000002</v>
      </c>
      <c r="L46" s="58">
        <v>-1640.1109799999999</v>
      </c>
      <c r="M46" s="58">
        <v>-1637</v>
      </c>
      <c r="N46" s="58">
        <v>-1643</v>
      </c>
      <c r="O46" s="58">
        <v>-1644</v>
      </c>
      <c r="P46" s="58">
        <v>-1641</v>
      </c>
      <c r="Q46" s="58">
        <v>-271</v>
      </c>
      <c r="R46" s="58">
        <v>-1324</v>
      </c>
      <c r="S46" s="58">
        <v>-1324</v>
      </c>
      <c r="T46" s="58">
        <v>-1324</v>
      </c>
      <c r="U46" s="58">
        <v>-1324</v>
      </c>
      <c r="V46" s="58">
        <v>-1320</v>
      </c>
      <c r="W46" s="58">
        <v>-1320</v>
      </c>
      <c r="X46" s="58">
        <v>-1324</v>
      </c>
      <c r="Y46" s="58">
        <v>-1324</v>
      </c>
      <c r="Z46" s="58">
        <v>-1324</v>
      </c>
      <c r="AA46" s="58">
        <v>-1324</v>
      </c>
      <c r="AC46" s="58">
        <f t="shared" si="88"/>
        <v>0</v>
      </c>
      <c r="AD46" s="58">
        <f t="shared" si="89"/>
        <v>-4920.3329400000002</v>
      </c>
      <c r="AE46" s="58">
        <f t="shared" si="90"/>
        <v>-6557.33295</v>
      </c>
      <c r="AF46" s="58">
        <f t="shared" si="91"/>
        <v>-5199</v>
      </c>
      <c r="AG46" s="58">
        <f t="shared" si="92"/>
        <v>-5296</v>
      </c>
      <c r="AH46" s="58">
        <f t="shared" si="93"/>
        <v>-5288</v>
      </c>
      <c r="AI46" s="58">
        <f t="shared" si="94"/>
        <v>-2648</v>
      </c>
      <c r="AJ46" s="45" t="s">
        <v>9</v>
      </c>
    </row>
    <row r="47" spans="1:36" ht="15.95" hidden="1" customHeight="1" outlineLevel="1" x14ac:dyDescent="0.2">
      <c r="A47" s="55" t="s">
        <v>109</v>
      </c>
      <c r="B47" s="56">
        <f t="shared" ref="B47:H47" si="112">SUM(B48:B53)</f>
        <v>0</v>
      </c>
      <c r="C47" s="56">
        <f t="shared" si="112"/>
        <v>0</v>
      </c>
      <c r="D47" s="56">
        <f t="shared" si="112"/>
        <v>-5.0387500000000003</v>
      </c>
      <c r="E47" s="56">
        <f t="shared" si="112"/>
        <v>-11.677569999999999</v>
      </c>
      <c r="F47" s="56">
        <f t="shared" si="112"/>
        <v>26.487960000000001</v>
      </c>
      <c r="G47" s="56">
        <f t="shared" si="112"/>
        <v>-2487.4932600000002</v>
      </c>
      <c r="H47" s="56">
        <f t="shared" si="112"/>
        <v>-60.463480000000004</v>
      </c>
      <c r="I47" s="56">
        <f t="shared" ref="I47:J47" si="113">SUM(I48:I53)</f>
        <v>-155.27572000000001</v>
      </c>
      <c r="J47" s="56">
        <f t="shared" si="113"/>
        <v>-265.91990000000004</v>
      </c>
      <c r="K47" s="56">
        <f t="shared" ref="K47" si="114">SUM(K48:K53)</f>
        <v>-338.79364999999996</v>
      </c>
      <c r="L47" s="56">
        <f t="shared" ref="L47:M47" si="115">SUM(L48:L53)</f>
        <v>-197.81050999999999</v>
      </c>
      <c r="M47" s="56">
        <f t="shared" si="115"/>
        <v>74</v>
      </c>
      <c r="N47" s="56">
        <v>-206</v>
      </c>
      <c r="O47" s="56">
        <v>-202</v>
      </c>
      <c r="P47" s="56">
        <f t="shared" ref="P47:Q47" si="116">SUM(P48:P53)</f>
        <v>-213</v>
      </c>
      <c r="Q47" s="56">
        <f t="shared" si="116"/>
        <v>-226</v>
      </c>
      <c r="R47" s="56">
        <f>SUM(R48:R53)</f>
        <v>-221</v>
      </c>
      <c r="S47" s="56">
        <f>SUM(S48:S53)</f>
        <v>-200</v>
      </c>
      <c r="T47" s="56">
        <f>SUM(T48:T53)</f>
        <v>-94</v>
      </c>
      <c r="U47" s="56">
        <f>SUM(U48:U53)</f>
        <v>-154</v>
      </c>
      <c r="V47" s="56">
        <f t="shared" ref="V47:W47" si="117">SUM(V48:V53)</f>
        <v>-206</v>
      </c>
      <c r="W47" s="56">
        <f t="shared" si="117"/>
        <v>-113</v>
      </c>
      <c r="X47" s="56">
        <f t="shared" ref="X47:Y47" si="118">SUM(X48:X53)</f>
        <v>-121</v>
      </c>
      <c r="Y47" s="56">
        <f t="shared" si="118"/>
        <v>-92</v>
      </c>
      <c r="Z47" s="56">
        <f t="shared" ref="Z47:AA47" si="119">SUM(Z48:Z53)</f>
        <v>-124</v>
      </c>
      <c r="AA47" s="56">
        <f t="shared" si="119"/>
        <v>-142</v>
      </c>
      <c r="AC47" s="56">
        <f t="shared" si="88"/>
        <v>-16.71632</v>
      </c>
      <c r="AD47" s="56">
        <f t="shared" si="89"/>
        <v>-2676.7445000000002</v>
      </c>
      <c r="AE47" s="56">
        <f t="shared" si="90"/>
        <v>-728.52405999999996</v>
      </c>
      <c r="AF47" s="56">
        <f t="shared" si="91"/>
        <v>-847</v>
      </c>
      <c r="AG47" s="56">
        <f t="shared" si="92"/>
        <v>-669</v>
      </c>
      <c r="AH47" s="56">
        <f t="shared" si="93"/>
        <v>-532</v>
      </c>
      <c r="AI47" s="56">
        <f t="shared" si="94"/>
        <v>-266</v>
      </c>
      <c r="AJ47" s="45" t="s">
        <v>9</v>
      </c>
    </row>
    <row r="48" spans="1:36" ht="15.95" hidden="1" customHeight="1" outlineLevel="1" x14ac:dyDescent="0.2">
      <c r="A48" s="57" t="s">
        <v>110</v>
      </c>
      <c r="B48" s="58">
        <v>0</v>
      </c>
      <c r="C48" s="58">
        <v>0</v>
      </c>
      <c r="D48" s="58">
        <v>0</v>
      </c>
      <c r="E48" s="58">
        <v>0</v>
      </c>
      <c r="F48" s="58">
        <v>0</v>
      </c>
      <c r="G48" s="58">
        <v>-1729.0186800000001</v>
      </c>
      <c r="H48" s="58">
        <v>-227.21779000000001</v>
      </c>
      <c r="I48" s="58">
        <v>-246.58846</v>
      </c>
      <c r="J48" s="58">
        <v>-265.56461000000002</v>
      </c>
      <c r="K48" s="58">
        <v>-162.15609999999998</v>
      </c>
      <c r="L48" s="58">
        <v>-237.51616999999999</v>
      </c>
      <c r="M48" s="58">
        <v>-42</v>
      </c>
      <c r="N48" s="58">
        <v>-209</v>
      </c>
      <c r="O48" s="58">
        <v>-202</v>
      </c>
      <c r="P48" s="58">
        <v>-210</v>
      </c>
      <c r="Q48" s="58">
        <v>-223</v>
      </c>
      <c r="R48" s="58">
        <v>-218</v>
      </c>
      <c r="S48" s="58">
        <v>-197</v>
      </c>
      <c r="T48" s="58">
        <v>-91</v>
      </c>
      <c r="U48" s="58">
        <v>-156</v>
      </c>
      <c r="V48" s="58">
        <v>-216</v>
      </c>
      <c r="W48" s="58">
        <v>-110</v>
      </c>
      <c r="X48" s="58">
        <v>-118</v>
      </c>
      <c r="Y48" s="58">
        <v>-89</v>
      </c>
      <c r="Z48" s="58">
        <v>-121</v>
      </c>
      <c r="AA48" s="58">
        <v>-139</v>
      </c>
      <c r="AC48" s="58">
        <f t="shared" si="88"/>
        <v>0</v>
      </c>
      <c r="AD48" s="58">
        <f t="shared" si="89"/>
        <v>-2202.8249300000002</v>
      </c>
      <c r="AE48" s="58">
        <f t="shared" si="90"/>
        <v>-707.23687999999993</v>
      </c>
      <c r="AF48" s="58">
        <f t="shared" si="91"/>
        <v>-844</v>
      </c>
      <c r="AG48" s="58">
        <f t="shared" si="92"/>
        <v>-662</v>
      </c>
      <c r="AH48" s="58">
        <f t="shared" si="93"/>
        <v>-533</v>
      </c>
      <c r="AI48" s="58">
        <f t="shared" si="94"/>
        <v>-260</v>
      </c>
      <c r="AJ48" s="45" t="s">
        <v>9</v>
      </c>
    </row>
    <row r="49" spans="1:36" ht="15.95" hidden="1" customHeight="1" outlineLevel="1" x14ac:dyDescent="0.2">
      <c r="A49" s="57" t="s">
        <v>111</v>
      </c>
      <c r="B49" s="58">
        <v>0</v>
      </c>
      <c r="C49" s="58">
        <v>0</v>
      </c>
      <c r="D49" s="58">
        <v>-5.0387500000000003</v>
      </c>
      <c r="E49" s="58">
        <v>-6.7013299999999996</v>
      </c>
      <c r="F49" s="58">
        <v>-8.40137</v>
      </c>
      <c r="G49" s="58">
        <v>-2.1266600000000011</v>
      </c>
      <c r="H49" s="58">
        <v>-0.35526999999999731</v>
      </c>
      <c r="I49" s="58">
        <v>-0.48549999999999999</v>
      </c>
      <c r="J49" s="58">
        <v>-0.35528999999999999</v>
      </c>
      <c r="K49" s="58">
        <v>-0.23685999999999996</v>
      </c>
      <c r="L49" s="58">
        <v>-0.35528999999999999</v>
      </c>
      <c r="M49" s="58">
        <v>0</v>
      </c>
      <c r="N49" s="58">
        <v>-3</v>
      </c>
      <c r="O49" s="58">
        <v>0</v>
      </c>
      <c r="P49" s="58">
        <v>-3</v>
      </c>
      <c r="Q49" s="58">
        <v>-3</v>
      </c>
      <c r="R49" s="58">
        <v>-3</v>
      </c>
      <c r="S49" s="58">
        <v>-3</v>
      </c>
      <c r="T49" s="58">
        <v>-3</v>
      </c>
      <c r="U49" s="58">
        <v>-3</v>
      </c>
      <c r="V49" s="58">
        <v>-3</v>
      </c>
      <c r="W49" s="58">
        <v>-3</v>
      </c>
      <c r="X49" s="58">
        <v>-3</v>
      </c>
      <c r="Y49" s="58">
        <v>-3</v>
      </c>
      <c r="Z49" s="58">
        <v>-3</v>
      </c>
      <c r="AA49" s="58">
        <v>-3</v>
      </c>
      <c r="AC49" s="58">
        <f t="shared" si="88"/>
        <v>-11.740079999999999</v>
      </c>
      <c r="AD49" s="58">
        <f t="shared" si="89"/>
        <v>-11.368799999999998</v>
      </c>
      <c r="AE49" s="58">
        <f t="shared" si="90"/>
        <v>-0.94743999999999995</v>
      </c>
      <c r="AF49" s="58">
        <f t="shared" si="91"/>
        <v>-9</v>
      </c>
      <c r="AG49" s="58">
        <f t="shared" si="92"/>
        <v>-12</v>
      </c>
      <c r="AH49" s="58">
        <f t="shared" si="93"/>
        <v>-12</v>
      </c>
      <c r="AI49" s="58">
        <f t="shared" si="94"/>
        <v>-6</v>
      </c>
      <c r="AJ49" s="45" t="s">
        <v>9</v>
      </c>
    </row>
    <row r="50" spans="1:36" ht="15.95" hidden="1" customHeight="1" outlineLevel="1" x14ac:dyDescent="0.2">
      <c r="A50" s="57" t="s">
        <v>112</v>
      </c>
      <c r="B50" s="58">
        <v>0</v>
      </c>
      <c r="C50" s="58">
        <v>0</v>
      </c>
      <c r="D50" s="58">
        <v>0</v>
      </c>
      <c r="E50" s="58">
        <v>0</v>
      </c>
      <c r="F50" s="58">
        <v>0</v>
      </c>
      <c r="G50" s="58">
        <v>0</v>
      </c>
      <c r="H50" s="58">
        <v>0</v>
      </c>
      <c r="I50" s="58">
        <v>0</v>
      </c>
      <c r="J50" s="58">
        <v>0</v>
      </c>
      <c r="K50" s="58">
        <v>0</v>
      </c>
      <c r="L50" s="58">
        <v>0</v>
      </c>
      <c r="M50" s="58">
        <v>0</v>
      </c>
      <c r="N50" s="58">
        <v>0</v>
      </c>
      <c r="O50" s="58">
        <v>0</v>
      </c>
      <c r="P50" s="58">
        <v>0</v>
      </c>
      <c r="Q50" s="58">
        <v>0</v>
      </c>
      <c r="R50" s="58">
        <v>0</v>
      </c>
      <c r="S50" s="58">
        <v>0</v>
      </c>
      <c r="T50" s="58">
        <v>0</v>
      </c>
      <c r="U50" s="58">
        <v>0</v>
      </c>
      <c r="V50" s="58">
        <v>0</v>
      </c>
      <c r="W50" s="58">
        <v>0</v>
      </c>
      <c r="X50" s="58">
        <v>0</v>
      </c>
      <c r="Y50" s="58">
        <v>0</v>
      </c>
      <c r="Z50" s="58">
        <v>0</v>
      </c>
      <c r="AA50" s="58">
        <v>0</v>
      </c>
      <c r="AC50" s="58">
        <f t="shared" si="88"/>
        <v>0</v>
      </c>
      <c r="AD50" s="58">
        <f t="shared" si="89"/>
        <v>0</v>
      </c>
      <c r="AE50" s="58">
        <f t="shared" si="90"/>
        <v>0</v>
      </c>
      <c r="AF50" s="58">
        <f t="shared" si="91"/>
        <v>0</v>
      </c>
      <c r="AG50" s="58">
        <f t="shared" si="92"/>
        <v>0</v>
      </c>
      <c r="AH50" s="58">
        <f t="shared" si="93"/>
        <v>0</v>
      </c>
      <c r="AI50" s="58">
        <f t="shared" si="94"/>
        <v>0</v>
      </c>
      <c r="AJ50" s="45" t="s">
        <v>9</v>
      </c>
    </row>
    <row r="51" spans="1:36" ht="15.95" hidden="1" customHeight="1" outlineLevel="1" x14ac:dyDescent="0.2">
      <c r="A51" s="57" t="s">
        <v>113</v>
      </c>
      <c r="B51" s="58">
        <v>0</v>
      </c>
      <c r="C51" s="58">
        <v>0</v>
      </c>
      <c r="D51" s="58">
        <v>0</v>
      </c>
      <c r="E51" s="58">
        <v>0</v>
      </c>
      <c r="F51" s="58">
        <v>0</v>
      </c>
      <c r="G51" s="58">
        <v>0</v>
      </c>
      <c r="H51" s="58">
        <v>0</v>
      </c>
      <c r="I51" s="58">
        <v>0</v>
      </c>
      <c r="J51" s="58">
        <v>0</v>
      </c>
      <c r="K51" s="58">
        <v>0</v>
      </c>
      <c r="L51" s="58">
        <v>0</v>
      </c>
      <c r="M51" s="58">
        <v>0</v>
      </c>
      <c r="N51" s="58">
        <v>0</v>
      </c>
      <c r="O51" s="58">
        <v>0</v>
      </c>
      <c r="P51" s="58">
        <v>0</v>
      </c>
      <c r="Q51" s="58">
        <v>0</v>
      </c>
      <c r="R51" s="58">
        <v>0</v>
      </c>
      <c r="S51" s="58">
        <v>0</v>
      </c>
      <c r="T51" s="58">
        <v>0</v>
      </c>
      <c r="U51" s="58">
        <v>0</v>
      </c>
      <c r="V51" s="58">
        <v>0</v>
      </c>
      <c r="W51" s="58">
        <v>0</v>
      </c>
      <c r="X51" s="58">
        <v>0</v>
      </c>
      <c r="Y51" s="58">
        <v>0</v>
      </c>
      <c r="Z51" s="58">
        <v>0</v>
      </c>
      <c r="AA51" s="58">
        <v>0</v>
      </c>
      <c r="AC51" s="58">
        <f t="shared" si="88"/>
        <v>0</v>
      </c>
      <c r="AD51" s="58">
        <f t="shared" si="89"/>
        <v>0</v>
      </c>
      <c r="AE51" s="58">
        <f t="shared" si="90"/>
        <v>0</v>
      </c>
      <c r="AF51" s="58">
        <f t="shared" si="91"/>
        <v>0</v>
      </c>
      <c r="AG51" s="58">
        <f t="shared" si="92"/>
        <v>0</v>
      </c>
      <c r="AH51" s="58">
        <f t="shared" si="93"/>
        <v>0</v>
      </c>
      <c r="AI51" s="58">
        <f t="shared" si="94"/>
        <v>0</v>
      </c>
      <c r="AJ51" s="45" t="s">
        <v>9</v>
      </c>
    </row>
    <row r="52" spans="1:36" ht="15.95" hidden="1" customHeight="1" outlineLevel="1" x14ac:dyDescent="0.2">
      <c r="A52" s="57" t="s">
        <v>114</v>
      </c>
      <c r="B52" s="58">
        <v>0</v>
      </c>
      <c r="C52" s="58">
        <v>0</v>
      </c>
      <c r="D52" s="58">
        <v>0</v>
      </c>
      <c r="E52" s="58">
        <v>0</v>
      </c>
      <c r="F52" s="58">
        <v>39.4298</v>
      </c>
      <c r="G52" s="58">
        <v>0</v>
      </c>
      <c r="H52" s="58">
        <v>117.38345000000001</v>
      </c>
      <c r="I52" s="58">
        <v>97.078469999999996</v>
      </c>
      <c r="J52" s="58">
        <v>0</v>
      </c>
      <c r="K52" s="58">
        <v>0</v>
      </c>
      <c r="L52" s="58">
        <v>90</v>
      </c>
      <c r="M52" s="58">
        <v>116</v>
      </c>
      <c r="N52" s="58">
        <v>6</v>
      </c>
      <c r="O52" s="58">
        <v>197</v>
      </c>
      <c r="P52" s="58">
        <v>0</v>
      </c>
      <c r="Q52" s="58">
        <v>0</v>
      </c>
      <c r="R52" s="58">
        <v>0</v>
      </c>
      <c r="S52" s="58">
        <v>0</v>
      </c>
      <c r="T52" s="58">
        <v>0</v>
      </c>
      <c r="U52" s="58">
        <v>0</v>
      </c>
      <c r="V52" s="58">
        <v>13</v>
      </c>
      <c r="W52" s="58">
        <v>0</v>
      </c>
      <c r="X52" s="58">
        <v>0</v>
      </c>
      <c r="Y52" s="58">
        <v>0</v>
      </c>
      <c r="Z52" s="58">
        <v>0</v>
      </c>
      <c r="AA52" s="58">
        <v>0</v>
      </c>
      <c r="AC52" s="58">
        <f t="shared" si="88"/>
        <v>0</v>
      </c>
      <c r="AD52" s="58">
        <f t="shared" si="89"/>
        <v>253.89172000000002</v>
      </c>
      <c r="AE52" s="58">
        <f t="shared" si="90"/>
        <v>206</v>
      </c>
      <c r="AF52" s="58">
        <f t="shared" si="91"/>
        <v>203</v>
      </c>
      <c r="AG52" s="58">
        <f t="shared" si="92"/>
        <v>0</v>
      </c>
      <c r="AH52" s="58">
        <f t="shared" si="93"/>
        <v>13</v>
      </c>
      <c r="AI52" s="58">
        <f t="shared" si="94"/>
        <v>0</v>
      </c>
      <c r="AJ52" s="45" t="s">
        <v>9</v>
      </c>
    </row>
    <row r="53" spans="1:36" ht="15.95" hidden="1" customHeight="1" outlineLevel="1" x14ac:dyDescent="0.2">
      <c r="A53" s="57" t="s">
        <v>115</v>
      </c>
      <c r="B53" s="58">
        <v>0</v>
      </c>
      <c r="C53" s="58">
        <v>0</v>
      </c>
      <c r="D53" s="58">
        <v>0</v>
      </c>
      <c r="E53" s="58">
        <v>-4.9762400000000007</v>
      </c>
      <c r="F53" s="58">
        <v>-4.54047</v>
      </c>
      <c r="G53" s="58">
        <v>-756.34792000000004</v>
      </c>
      <c r="H53" s="58">
        <v>49.726129999999984</v>
      </c>
      <c r="I53" s="58">
        <v>-5.2802299999999818</v>
      </c>
      <c r="J53" s="58">
        <v>0</v>
      </c>
      <c r="K53" s="58">
        <v>-176.40069</v>
      </c>
      <c r="L53" s="58">
        <v>-49.939050000000002</v>
      </c>
      <c r="M53" s="58">
        <v>0</v>
      </c>
      <c r="N53" s="58">
        <v>0</v>
      </c>
      <c r="O53" s="58">
        <v>0</v>
      </c>
      <c r="P53" s="58">
        <v>0</v>
      </c>
      <c r="Q53" s="58">
        <v>0</v>
      </c>
      <c r="R53" s="58">
        <v>0</v>
      </c>
      <c r="S53" s="58">
        <v>0</v>
      </c>
      <c r="T53" s="58">
        <v>0</v>
      </c>
      <c r="U53" s="58">
        <v>5</v>
      </c>
      <c r="V53" s="58">
        <v>0</v>
      </c>
      <c r="W53" s="58">
        <v>0</v>
      </c>
      <c r="X53" s="58">
        <v>0</v>
      </c>
      <c r="Y53" s="58">
        <v>0</v>
      </c>
      <c r="Z53" s="58">
        <v>0</v>
      </c>
      <c r="AA53" s="58">
        <v>0</v>
      </c>
      <c r="AC53" s="58">
        <f t="shared" si="88"/>
        <v>-4.9762400000000007</v>
      </c>
      <c r="AD53" s="58">
        <f t="shared" si="89"/>
        <v>-716.44249000000002</v>
      </c>
      <c r="AE53" s="58">
        <f t="shared" si="90"/>
        <v>-226.33974000000001</v>
      </c>
      <c r="AF53" s="58">
        <f t="shared" si="91"/>
        <v>0</v>
      </c>
      <c r="AG53" s="58">
        <f t="shared" si="92"/>
        <v>5</v>
      </c>
      <c r="AH53" s="58">
        <f t="shared" si="93"/>
        <v>0</v>
      </c>
      <c r="AI53" s="58">
        <f t="shared" si="94"/>
        <v>0</v>
      </c>
      <c r="AJ53" s="45" t="s">
        <v>9</v>
      </c>
    </row>
    <row r="54" spans="1:36" ht="15.95" hidden="1" customHeight="1" outlineLevel="1" x14ac:dyDescent="0.2">
      <c r="A54" s="59" t="s">
        <v>116</v>
      </c>
      <c r="B54" s="56">
        <f t="shared" ref="B54:H54" si="120">B41+B42+B47</f>
        <v>0</v>
      </c>
      <c r="C54" s="56">
        <f t="shared" si="120"/>
        <v>0</v>
      </c>
      <c r="D54" s="56">
        <f t="shared" si="120"/>
        <v>-5.0387500000000003</v>
      </c>
      <c r="E54" s="56">
        <f t="shared" si="120"/>
        <v>-11.677569999999999</v>
      </c>
      <c r="F54" s="56">
        <f t="shared" si="120"/>
        <v>26.487960000000001</v>
      </c>
      <c r="G54" s="56">
        <f t="shared" si="120"/>
        <v>1743.9408306995492</v>
      </c>
      <c r="H54" s="56">
        <f t="shared" si="120"/>
        <v>5970.9623029183995</v>
      </c>
      <c r="I54" s="56">
        <f t="shared" ref="I54:J54" si="121">I41+I42+I47</f>
        <v>5846.4756122664012</v>
      </c>
      <c r="J54" s="56">
        <f t="shared" si="121"/>
        <v>4972.0106700000006</v>
      </c>
      <c r="K54" s="56">
        <f t="shared" ref="K54" si="122">K41+K42+K47</f>
        <v>4711.8261299999995</v>
      </c>
      <c r="L54" s="56">
        <f>L41+L42+L47</f>
        <v>6313.68336</v>
      </c>
      <c r="M54" s="56">
        <f>M41+M42+M47</f>
        <v>6133</v>
      </c>
      <c r="N54" s="56">
        <v>5536</v>
      </c>
      <c r="O54" s="56">
        <v>5497</v>
      </c>
      <c r="P54" s="56">
        <f t="shared" ref="P54:Q54" si="123">+P47+P42+P41</f>
        <v>6666</v>
      </c>
      <c r="Q54" s="56">
        <f t="shared" si="123"/>
        <v>7661</v>
      </c>
      <c r="R54" s="56">
        <f>R41+R42+R47</f>
        <v>6868</v>
      </c>
      <c r="S54" s="56">
        <f>S41+S42+S47</f>
        <v>7027</v>
      </c>
      <c r="T54" s="56">
        <f>T41+T42+T47</f>
        <v>7757</v>
      </c>
      <c r="U54" s="56">
        <f>U41+U42+U47</f>
        <v>6883</v>
      </c>
      <c r="V54" s="56">
        <f t="shared" ref="V54:W54" si="124">V41+V42+V47</f>
        <v>7315</v>
      </c>
      <c r="W54" s="56">
        <f t="shared" si="124"/>
        <v>7507</v>
      </c>
      <c r="X54" s="56">
        <f t="shared" ref="X54:Y54" si="125">X41+X42+X47</f>
        <v>6449</v>
      </c>
      <c r="Y54" s="56">
        <f t="shared" si="125"/>
        <v>6370</v>
      </c>
      <c r="Z54" s="56">
        <f t="shared" ref="Z54:AA54" si="126">Z41+Z42+Z47</f>
        <v>6766</v>
      </c>
      <c r="AA54" s="56">
        <f t="shared" si="126"/>
        <v>6661</v>
      </c>
      <c r="AC54" s="56">
        <f t="shared" si="88"/>
        <v>-16.71632</v>
      </c>
      <c r="AD54" s="56">
        <f t="shared" si="89"/>
        <v>13587.866705884349</v>
      </c>
      <c r="AE54" s="56">
        <f t="shared" si="90"/>
        <v>22130.52016</v>
      </c>
      <c r="AF54" s="56">
        <f t="shared" si="91"/>
        <v>25360</v>
      </c>
      <c r="AG54" s="56">
        <f t="shared" si="92"/>
        <v>28535</v>
      </c>
      <c r="AH54" s="56">
        <f t="shared" si="93"/>
        <v>27641</v>
      </c>
      <c r="AI54" s="56">
        <f t="shared" si="94"/>
        <v>13427</v>
      </c>
      <c r="AJ54" s="45" t="s">
        <v>9</v>
      </c>
    </row>
    <row r="55" spans="1:36" ht="15.95" hidden="1" customHeight="1" outlineLevel="1" x14ac:dyDescent="0.2">
      <c r="A55" s="60" t="s">
        <v>117</v>
      </c>
      <c r="B55" s="56">
        <f t="shared" ref="B55:H55" si="127">SUM(B56:B58)</f>
        <v>-0.92829000000000006</v>
      </c>
      <c r="C55" s="56">
        <f t="shared" si="127"/>
        <v>-5.83995</v>
      </c>
      <c r="D55" s="56">
        <f t="shared" si="127"/>
        <v>-371.53115000000003</v>
      </c>
      <c r="E55" s="56">
        <f t="shared" si="127"/>
        <v>-1309.6588599999998</v>
      </c>
      <c r="F55" s="56">
        <f t="shared" si="127"/>
        <v>-2665.7706200000002</v>
      </c>
      <c r="G55" s="56">
        <f t="shared" si="127"/>
        <v>-3123.0388799999992</v>
      </c>
      <c r="H55" s="56">
        <f t="shared" si="127"/>
        <v>-1638.5588500000006</v>
      </c>
      <c r="I55" s="56">
        <f t="shared" ref="I55:J55" si="128">SUM(I56:I58)</f>
        <v>-5005.2820600000005</v>
      </c>
      <c r="J55" s="56">
        <f t="shared" si="128"/>
        <v>-3485.9310599999999</v>
      </c>
      <c r="K55" s="56">
        <f t="shared" ref="K55" si="129">SUM(K56:K58)</f>
        <v>-4926.4860499999995</v>
      </c>
      <c r="L55" s="56">
        <f t="shared" ref="L55:M55" si="130">SUM(L56:L58)</f>
        <v>-3972.1945200000005</v>
      </c>
      <c r="M55" s="56">
        <f t="shared" si="130"/>
        <v>-5050</v>
      </c>
      <c r="N55" s="56">
        <v>-3545</v>
      </c>
      <c r="O55" s="56">
        <v>-5800</v>
      </c>
      <c r="P55" s="56">
        <f t="shared" ref="P55:Q55" si="131">SUM(P56:P58)</f>
        <v>-1328</v>
      </c>
      <c r="Q55" s="56">
        <f t="shared" si="131"/>
        <v>-1598</v>
      </c>
      <c r="R55" s="56">
        <f t="shared" ref="R55:S55" si="132">SUM(R56:R58)</f>
        <v>-3292</v>
      </c>
      <c r="S55" s="56">
        <f t="shared" si="132"/>
        <v>-4267</v>
      </c>
      <c r="T55" s="56">
        <f t="shared" ref="T55:U55" si="133">SUM(T56:T58)</f>
        <v>-1643</v>
      </c>
      <c r="U55" s="56">
        <f t="shared" si="133"/>
        <v>-1505</v>
      </c>
      <c r="V55" s="56">
        <f t="shared" ref="V55:W55" si="134">SUM(V56:V58)</f>
        <v>-3018</v>
      </c>
      <c r="W55" s="56">
        <f t="shared" si="134"/>
        <v>-2031</v>
      </c>
      <c r="X55" s="56">
        <f t="shared" ref="X55:Y55" si="135">SUM(X56:X58)</f>
        <v>-1696</v>
      </c>
      <c r="Y55" s="56">
        <f t="shared" si="135"/>
        <v>-1846</v>
      </c>
      <c r="Z55" s="56">
        <f t="shared" ref="Z55:AA55" si="136">SUM(Z56:Z58)</f>
        <v>-2114</v>
      </c>
      <c r="AA55" s="56">
        <f t="shared" si="136"/>
        <v>-2391</v>
      </c>
      <c r="AB55" s="275"/>
      <c r="AC55" s="56">
        <f t="shared" si="88"/>
        <v>-1687.9582499999997</v>
      </c>
      <c r="AD55" s="56">
        <f t="shared" si="89"/>
        <v>-12432.65041</v>
      </c>
      <c r="AE55" s="56">
        <f t="shared" si="90"/>
        <v>-17434.611629999999</v>
      </c>
      <c r="AF55" s="56">
        <f t="shared" si="91"/>
        <v>-12271</v>
      </c>
      <c r="AG55" s="56">
        <f t="shared" si="92"/>
        <v>-10707</v>
      </c>
      <c r="AH55" s="56">
        <f t="shared" si="93"/>
        <v>-8591</v>
      </c>
      <c r="AI55" s="56">
        <f t="shared" si="94"/>
        <v>-4505</v>
      </c>
      <c r="AJ55" s="45" t="s">
        <v>9</v>
      </c>
    </row>
    <row r="56" spans="1:36" ht="15.95" hidden="1" customHeight="1" outlineLevel="1" x14ac:dyDescent="0.2">
      <c r="A56" s="57" t="s">
        <v>118</v>
      </c>
      <c r="B56" s="58">
        <v>-0.92829000000000006</v>
      </c>
      <c r="C56" s="58">
        <v>-5.83995</v>
      </c>
      <c r="D56" s="58">
        <v>-371.53115000000003</v>
      </c>
      <c r="E56" s="58">
        <v>-1309.6588599999998</v>
      </c>
      <c r="F56" s="58">
        <v>-2665.7706200000002</v>
      </c>
      <c r="G56" s="58">
        <v>-3123.0388799999992</v>
      </c>
      <c r="H56" s="58">
        <v>-1638.5588500000006</v>
      </c>
      <c r="I56" s="58">
        <v>-5005.2820600000005</v>
      </c>
      <c r="J56" s="58">
        <v>-3274.4404399999999</v>
      </c>
      <c r="K56" s="58">
        <v>-3173.9067</v>
      </c>
      <c r="L56" s="58">
        <v>-3953.2262500000002</v>
      </c>
      <c r="M56" s="58">
        <v>-4885</v>
      </c>
      <c r="N56" s="58">
        <v>-3477</v>
      </c>
      <c r="O56" s="58">
        <v>-4791</v>
      </c>
      <c r="P56" s="58">
        <v>-732</v>
      </c>
      <c r="Q56" s="58">
        <v>-1073</v>
      </c>
      <c r="R56" s="58">
        <v>-2668</v>
      </c>
      <c r="S56" s="58">
        <v>-2642</v>
      </c>
      <c r="T56" s="58">
        <v>-886</v>
      </c>
      <c r="U56" s="58">
        <v>-1350</v>
      </c>
      <c r="V56" s="58">
        <v>-2164</v>
      </c>
      <c r="W56" s="58">
        <v>-1784</v>
      </c>
      <c r="X56" s="58">
        <v>-1380</v>
      </c>
      <c r="Y56" s="58">
        <v>-1718</v>
      </c>
      <c r="Z56" s="58">
        <v>-1985</v>
      </c>
      <c r="AA56" s="58">
        <v>-2247</v>
      </c>
      <c r="AC56" s="58">
        <f t="shared" si="88"/>
        <v>-1687.9582499999997</v>
      </c>
      <c r="AD56" s="58">
        <f t="shared" si="89"/>
        <v>-12432.65041</v>
      </c>
      <c r="AE56" s="58">
        <f t="shared" si="90"/>
        <v>-15286.57339</v>
      </c>
      <c r="AF56" s="58">
        <f t="shared" si="91"/>
        <v>-10073</v>
      </c>
      <c r="AG56" s="58">
        <f t="shared" si="92"/>
        <v>-7546</v>
      </c>
      <c r="AH56" s="58">
        <f t="shared" si="93"/>
        <v>-7046</v>
      </c>
      <c r="AI56" s="58">
        <f t="shared" si="94"/>
        <v>-4232</v>
      </c>
      <c r="AJ56" s="45" t="s">
        <v>9</v>
      </c>
    </row>
    <row r="57" spans="1:36" ht="15.95" hidden="1" customHeight="1" outlineLevel="1" x14ac:dyDescent="0.2">
      <c r="A57" s="57" t="s">
        <v>119</v>
      </c>
      <c r="B57" s="58">
        <v>0</v>
      </c>
      <c r="C57" s="58">
        <v>0</v>
      </c>
      <c r="D57" s="58">
        <v>0</v>
      </c>
      <c r="E57" s="58">
        <v>0</v>
      </c>
      <c r="F57" s="58">
        <v>0</v>
      </c>
      <c r="G57" s="58">
        <v>0</v>
      </c>
      <c r="H57" s="58">
        <v>0</v>
      </c>
      <c r="I57" s="58">
        <v>0</v>
      </c>
      <c r="J57" s="58">
        <v>-133.37034</v>
      </c>
      <c r="K57" s="58">
        <v>-0.84845999999998867</v>
      </c>
      <c r="L57" s="58">
        <v>-1.8560000000000001</v>
      </c>
      <c r="M57" s="58">
        <v>-4</v>
      </c>
      <c r="N57" s="58">
        <v>-5</v>
      </c>
      <c r="O57" s="58">
        <v>-146</v>
      </c>
      <c r="P57" s="58">
        <v>-141</v>
      </c>
      <c r="Q57" s="58">
        <v>-102</v>
      </c>
      <c r="R57" s="58">
        <v>0</v>
      </c>
      <c r="S57" s="58">
        <v>0</v>
      </c>
      <c r="T57" s="58">
        <v>0</v>
      </c>
      <c r="U57" s="58">
        <v>-1</v>
      </c>
      <c r="V57" s="58">
        <v>0</v>
      </c>
      <c r="W57" s="58">
        <v>0</v>
      </c>
      <c r="X57" s="58">
        <v>-1</v>
      </c>
      <c r="Y57" s="58">
        <v>-1</v>
      </c>
      <c r="Z57" s="58">
        <v>0</v>
      </c>
      <c r="AA57" s="58">
        <v>0</v>
      </c>
      <c r="AC57" s="58">
        <f t="shared" si="88"/>
        <v>0</v>
      </c>
      <c r="AD57" s="58">
        <f t="shared" si="89"/>
        <v>0</v>
      </c>
      <c r="AE57" s="58">
        <f t="shared" si="90"/>
        <v>-140.07479999999998</v>
      </c>
      <c r="AF57" s="58">
        <f t="shared" si="91"/>
        <v>-394</v>
      </c>
      <c r="AG57" s="58">
        <f t="shared" si="92"/>
        <v>-1</v>
      </c>
      <c r="AH57" s="58">
        <f t="shared" si="93"/>
        <v>-2</v>
      </c>
      <c r="AI57" s="58">
        <f t="shared" si="94"/>
        <v>0</v>
      </c>
      <c r="AJ57" s="45" t="s">
        <v>9</v>
      </c>
    </row>
    <row r="58" spans="1:36" ht="15.95" hidden="1" customHeight="1" outlineLevel="1" x14ac:dyDescent="0.2">
      <c r="A58" s="57" t="s">
        <v>120</v>
      </c>
      <c r="B58" s="58">
        <v>0</v>
      </c>
      <c r="C58" s="58">
        <v>0</v>
      </c>
      <c r="D58" s="58">
        <v>0</v>
      </c>
      <c r="E58" s="58">
        <v>0</v>
      </c>
      <c r="F58" s="58">
        <v>0</v>
      </c>
      <c r="G58" s="58">
        <v>0</v>
      </c>
      <c r="H58" s="58">
        <v>0</v>
      </c>
      <c r="I58" s="58">
        <v>0</v>
      </c>
      <c r="J58" s="58">
        <v>-78.120279999999994</v>
      </c>
      <c r="K58" s="58">
        <v>-1751.7308899999998</v>
      </c>
      <c r="L58" s="58">
        <v>-17.112270000000002</v>
      </c>
      <c r="M58" s="58">
        <v>-161</v>
      </c>
      <c r="N58" s="58">
        <v>-63</v>
      </c>
      <c r="O58" s="58">
        <v>-863</v>
      </c>
      <c r="P58" s="58">
        <v>-455</v>
      </c>
      <c r="Q58" s="58">
        <v>-423</v>
      </c>
      <c r="R58" s="58">
        <v>-624</v>
      </c>
      <c r="S58" s="58">
        <v>-1625</v>
      </c>
      <c r="T58" s="58">
        <v>-757</v>
      </c>
      <c r="U58" s="58">
        <v>-154</v>
      </c>
      <c r="V58" s="58">
        <v>-854</v>
      </c>
      <c r="W58" s="58">
        <v>-247</v>
      </c>
      <c r="X58" s="58">
        <v>-315</v>
      </c>
      <c r="Y58" s="58">
        <v>-127</v>
      </c>
      <c r="Z58" s="58">
        <v>-129</v>
      </c>
      <c r="AA58" s="58">
        <v>-144</v>
      </c>
      <c r="AC58" s="58">
        <f t="shared" si="88"/>
        <v>0</v>
      </c>
      <c r="AD58" s="58">
        <f t="shared" si="89"/>
        <v>0</v>
      </c>
      <c r="AE58" s="58">
        <f t="shared" si="90"/>
        <v>-2007.96344</v>
      </c>
      <c r="AF58" s="58">
        <f t="shared" si="91"/>
        <v>-1804</v>
      </c>
      <c r="AG58" s="58">
        <f t="shared" si="92"/>
        <v>-3160</v>
      </c>
      <c r="AH58" s="58">
        <f t="shared" si="93"/>
        <v>-1543</v>
      </c>
      <c r="AI58" s="58">
        <f t="shared" si="94"/>
        <v>-273</v>
      </c>
      <c r="AJ58" s="45" t="s">
        <v>9</v>
      </c>
    </row>
    <row r="59" spans="1:36" ht="15.95" hidden="1" customHeight="1" outlineLevel="1" x14ac:dyDescent="0.2">
      <c r="A59" s="60" t="s">
        <v>121</v>
      </c>
      <c r="B59" s="56">
        <f t="shared" ref="B59:H59" si="137">SUM(B60:B61)</f>
        <v>1.8654900000000001</v>
      </c>
      <c r="C59" s="56">
        <f t="shared" si="137"/>
        <v>0.93957000000000035</v>
      </c>
      <c r="D59" s="56">
        <f t="shared" si="137"/>
        <v>12.255079999999998</v>
      </c>
      <c r="E59" s="56">
        <f t="shared" si="137"/>
        <v>98.406130000000005</v>
      </c>
      <c r="F59" s="56">
        <f t="shared" si="137"/>
        <v>133.49809999999999</v>
      </c>
      <c r="G59" s="56">
        <f t="shared" si="137"/>
        <v>151.62791999999996</v>
      </c>
      <c r="H59" s="56">
        <f t="shared" si="137"/>
        <v>384.86721</v>
      </c>
      <c r="I59" s="56">
        <f t="shared" ref="I59:J59" si="138">SUM(I60:I61)</f>
        <v>974.82904000000008</v>
      </c>
      <c r="J59" s="56">
        <f t="shared" si="138"/>
        <v>252.23079000000001</v>
      </c>
      <c r="K59" s="56">
        <f t="shared" ref="K59" si="139">SUM(K60:K61)</f>
        <v>42.624569999999949</v>
      </c>
      <c r="L59" s="56">
        <f t="shared" ref="L59:M59" si="140">SUM(L60:L61)</f>
        <v>69.170450000000002</v>
      </c>
      <c r="M59" s="56">
        <f t="shared" si="140"/>
        <v>101</v>
      </c>
      <c r="N59" s="56">
        <v>128</v>
      </c>
      <c r="O59" s="56">
        <v>282</v>
      </c>
      <c r="P59" s="56">
        <f>SUM(P60:P61)</f>
        <v>290</v>
      </c>
      <c r="Q59" s="56">
        <f>SUM(Q60:Q61)</f>
        <v>293</v>
      </c>
      <c r="R59" s="56">
        <f t="shared" ref="R59:S59" si="141">SUM(R60:R61)</f>
        <v>450</v>
      </c>
      <c r="S59" s="56">
        <f t="shared" si="141"/>
        <v>366</v>
      </c>
      <c r="T59" s="56">
        <f t="shared" ref="T59:U59" si="142">SUM(T60:T61)</f>
        <v>393</v>
      </c>
      <c r="U59" s="56">
        <f t="shared" si="142"/>
        <v>339</v>
      </c>
      <c r="V59" s="56">
        <f t="shared" ref="V59:W59" si="143">SUM(V60:V61)</f>
        <v>334</v>
      </c>
      <c r="W59" s="56">
        <f t="shared" si="143"/>
        <v>235</v>
      </c>
      <c r="X59" s="56">
        <f t="shared" ref="X59:Y59" si="144">SUM(X60:X61)</f>
        <v>289</v>
      </c>
      <c r="Y59" s="56">
        <f t="shared" si="144"/>
        <v>231</v>
      </c>
      <c r="Z59" s="56">
        <f t="shared" ref="Z59:AA59" si="145">SUM(Z60:Z61)</f>
        <v>251</v>
      </c>
      <c r="AA59" s="56">
        <f t="shared" si="145"/>
        <v>346</v>
      </c>
      <c r="AB59" s="275"/>
      <c r="AC59" s="56">
        <f t="shared" si="88"/>
        <v>113.46627000000001</v>
      </c>
      <c r="AD59" s="56">
        <f t="shared" si="89"/>
        <v>1644.8222700000001</v>
      </c>
      <c r="AE59" s="56">
        <f t="shared" si="90"/>
        <v>465.02580999999998</v>
      </c>
      <c r="AF59" s="56">
        <f t="shared" si="91"/>
        <v>993</v>
      </c>
      <c r="AG59" s="56">
        <f t="shared" si="92"/>
        <v>1548</v>
      </c>
      <c r="AH59" s="56">
        <f t="shared" si="93"/>
        <v>1089</v>
      </c>
      <c r="AI59" s="56">
        <f t="shared" si="94"/>
        <v>597</v>
      </c>
      <c r="AJ59" s="45" t="s">
        <v>9</v>
      </c>
    </row>
    <row r="60" spans="1:36" ht="15.95" hidden="1" customHeight="1" outlineLevel="1" x14ac:dyDescent="0.2">
      <c r="A60" s="57" t="s">
        <v>122</v>
      </c>
      <c r="B60" s="58">
        <v>1.8654900000000001</v>
      </c>
      <c r="C60" s="58">
        <v>0.93957000000000035</v>
      </c>
      <c r="D60" s="58">
        <v>12.255079999999998</v>
      </c>
      <c r="E60" s="58">
        <v>98.406130000000005</v>
      </c>
      <c r="F60" s="58">
        <v>133.49809999999999</v>
      </c>
      <c r="G60" s="58">
        <v>151.62791999999996</v>
      </c>
      <c r="H60" s="58">
        <v>384.86721</v>
      </c>
      <c r="I60" s="58">
        <v>974.82904000000008</v>
      </c>
      <c r="J60" s="58">
        <v>252.23079000000001</v>
      </c>
      <c r="K60" s="58">
        <v>42.624569999999949</v>
      </c>
      <c r="L60" s="58">
        <v>69.170450000000002</v>
      </c>
      <c r="M60" s="58">
        <v>98</v>
      </c>
      <c r="N60" s="58">
        <v>128</v>
      </c>
      <c r="O60" s="58">
        <v>222</v>
      </c>
      <c r="P60" s="58">
        <v>290</v>
      </c>
      <c r="Q60" s="58">
        <v>293</v>
      </c>
      <c r="R60" s="58">
        <v>448</v>
      </c>
      <c r="S60" s="58">
        <v>365</v>
      </c>
      <c r="T60" s="58">
        <v>392</v>
      </c>
      <c r="U60" s="58">
        <v>339</v>
      </c>
      <c r="V60" s="58">
        <v>262</v>
      </c>
      <c r="W60" s="58">
        <v>166</v>
      </c>
      <c r="X60" s="58">
        <v>422</v>
      </c>
      <c r="Y60" s="58">
        <v>231</v>
      </c>
      <c r="Z60" s="58">
        <v>251</v>
      </c>
      <c r="AA60" s="58">
        <v>341</v>
      </c>
      <c r="AC60" s="58">
        <f t="shared" si="88"/>
        <v>113.46627000000001</v>
      </c>
      <c r="AD60" s="58">
        <f t="shared" si="89"/>
        <v>1644.8222700000001</v>
      </c>
      <c r="AE60" s="58">
        <f t="shared" si="90"/>
        <v>462.02580999999998</v>
      </c>
      <c r="AF60" s="58">
        <f t="shared" si="91"/>
        <v>933</v>
      </c>
      <c r="AG60" s="58">
        <f t="shared" si="92"/>
        <v>1544</v>
      </c>
      <c r="AH60" s="58">
        <f t="shared" si="93"/>
        <v>1081</v>
      </c>
      <c r="AI60" s="58">
        <f t="shared" si="94"/>
        <v>592</v>
      </c>
      <c r="AJ60" s="45" t="s">
        <v>9</v>
      </c>
    </row>
    <row r="61" spans="1:36" ht="15.95" hidden="1" customHeight="1" outlineLevel="1" x14ac:dyDescent="0.2">
      <c r="A61" s="57" t="s">
        <v>120</v>
      </c>
      <c r="B61" s="58">
        <v>0</v>
      </c>
      <c r="C61" s="58">
        <v>0</v>
      </c>
      <c r="D61" s="58">
        <v>0</v>
      </c>
      <c r="E61" s="58">
        <v>0</v>
      </c>
      <c r="F61" s="58">
        <v>0</v>
      </c>
      <c r="G61" s="58">
        <v>0</v>
      </c>
      <c r="H61" s="58">
        <v>0</v>
      </c>
      <c r="I61" s="58">
        <v>0</v>
      </c>
      <c r="J61" s="58">
        <v>0</v>
      </c>
      <c r="K61" s="58">
        <v>0</v>
      </c>
      <c r="L61" s="58">
        <v>0</v>
      </c>
      <c r="M61" s="58">
        <v>3</v>
      </c>
      <c r="N61" s="58">
        <v>0</v>
      </c>
      <c r="O61" s="58">
        <v>60</v>
      </c>
      <c r="P61" s="58">
        <v>0</v>
      </c>
      <c r="Q61" s="58">
        <v>0</v>
      </c>
      <c r="R61" s="58">
        <v>2</v>
      </c>
      <c r="S61" s="58">
        <v>1</v>
      </c>
      <c r="T61" s="58">
        <v>1</v>
      </c>
      <c r="U61" s="58">
        <v>0</v>
      </c>
      <c r="V61" s="58">
        <v>72</v>
      </c>
      <c r="W61" s="58">
        <v>69</v>
      </c>
      <c r="X61" s="58">
        <v>-133</v>
      </c>
      <c r="Y61" s="58">
        <v>0</v>
      </c>
      <c r="Z61" s="58">
        <v>0</v>
      </c>
      <c r="AA61" s="58">
        <v>5</v>
      </c>
      <c r="AC61" s="58">
        <f t="shared" si="88"/>
        <v>0</v>
      </c>
      <c r="AD61" s="58">
        <f t="shared" si="89"/>
        <v>0</v>
      </c>
      <c r="AE61" s="58">
        <f t="shared" si="90"/>
        <v>3</v>
      </c>
      <c r="AF61" s="58">
        <f t="shared" si="91"/>
        <v>60</v>
      </c>
      <c r="AG61" s="58">
        <f t="shared" si="92"/>
        <v>4</v>
      </c>
      <c r="AH61" s="58">
        <f t="shared" si="93"/>
        <v>8</v>
      </c>
      <c r="AI61" s="58">
        <f t="shared" si="94"/>
        <v>5</v>
      </c>
      <c r="AJ61" s="45" t="s">
        <v>9</v>
      </c>
    </row>
    <row r="62" spans="1:36" ht="15.95" hidden="1" customHeight="1" outlineLevel="1" x14ac:dyDescent="0.2">
      <c r="A62" s="55" t="s">
        <v>123</v>
      </c>
      <c r="B62" s="56">
        <f t="shared" ref="B62:H62" si="146">B59+B55+B54</f>
        <v>0.93720000000000003</v>
      </c>
      <c r="C62" s="56">
        <f t="shared" si="146"/>
        <v>-4.9003799999999993</v>
      </c>
      <c r="D62" s="56">
        <f t="shared" si="146"/>
        <v>-364.31482</v>
      </c>
      <c r="E62" s="56">
        <f t="shared" si="146"/>
        <v>-1222.9302999999998</v>
      </c>
      <c r="F62" s="56">
        <f t="shared" si="146"/>
        <v>-2505.7845600000005</v>
      </c>
      <c r="G62" s="56">
        <f t="shared" si="146"/>
        <v>-1227.47012930045</v>
      </c>
      <c r="H62" s="56">
        <f t="shared" si="146"/>
        <v>4717.2706629183995</v>
      </c>
      <c r="I62" s="56">
        <f t="shared" ref="I62:J62" si="147">I59+I55+I54</f>
        <v>1816.0225922664008</v>
      </c>
      <c r="J62" s="56">
        <f t="shared" si="147"/>
        <v>1738.3104000000008</v>
      </c>
      <c r="K62" s="56">
        <f t="shared" ref="K62" si="148">K59+K55+K54</f>
        <v>-172.03535000000011</v>
      </c>
      <c r="L62" s="56">
        <f>L59+L55+L54</f>
        <v>2410.6592899999996</v>
      </c>
      <c r="M62" s="56">
        <f>M59+M55+M54</f>
        <v>1184</v>
      </c>
      <c r="N62" s="56">
        <v>2119</v>
      </c>
      <c r="O62" s="56">
        <v>-21</v>
      </c>
      <c r="P62" s="56">
        <f t="shared" ref="P62:Q62" si="149">+P59+P55+P54</f>
        <v>5628</v>
      </c>
      <c r="Q62" s="56">
        <f t="shared" si="149"/>
        <v>6356</v>
      </c>
      <c r="R62" s="56">
        <f>R59+R55+R54</f>
        <v>4026</v>
      </c>
      <c r="S62" s="56">
        <f>S59+S55+S54</f>
        <v>3126</v>
      </c>
      <c r="T62" s="56">
        <f>T59+T55+T54</f>
        <v>6507</v>
      </c>
      <c r="U62" s="56">
        <f>U59+U55+U54</f>
        <v>5717</v>
      </c>
      <c r="V62" s="56">
        <f t="shared" ref="V62:W62" si="150">V59+V55+V54</f>
        <v>4631</v>
      </c>
      <c r="W62" s="56">
        <f t="shared" si="150"/>
        <v>5711</v>
      </c>
      <c r="X62" s="56">
        <f t="shared" ref="X62:Y62" si="151">X59+X55+X54</f>
        <v>5042</v>
      </c>
      <c r="Y62" s="56">
        <f t="shared" si="151"/>
        <v>4755</v>
      </c>
      <c r="Z62" s="56">
        <f t="shared" ref="Z62:AA62" si="152">Z59+Z55+Z54</f>
        <v>4903</v>
      </c>
      <c r="AA62" s="56">
        <f t="shared" si="152"/>
        <v>4616</v>
      </c>
      <c r="AC62" s="56">
        <f t="shared" si="88"/>
        <v>-1591.2082999999998</v>
      </c>
      <c r="AD62" s="56">
        <f t="shared" si="89"/>
        <v>2800.0385658843497</v>
      </c>
      <c r="AE62" s="56">
        <f t="shared" si="90"/>
        <v>5160.9343399999998</v>
      </c>
      <c r="AF62" s="56">
        <f t="shared" si="91"/>
        <v>14082</v>
      </c>
      <c r="AG62" s="56">
        <f t="shared" si="92"/>
        <v>19376</v>
      </c>
      <c r="AH62" s="56">
        <f t="shared" si="93"/>
        <v>20139</v>
      </c>
      <c r="AI62" s="56">
        <f t="shared" si="94"/>
        <v>9519</v>
      </c>
      <c r="AJ62" s="45" t="s">
        <v>9</v>
      </c>
    </row>
    <row r="63" spans="1:36" ht="15.95" hidden="1" customHeight="1" outlineLevel="1" x14ac:dyDescent="0.2">
      <c r="A63" s="55" t="s">
        <v>124</v>
      </c>
      <c r="B63" s="56">
        <f t="shared" ref="B63:H63" si="153">SUM(B64:B67)</f>
        <v>0</v>
      </c>
      <c r="C63" s="56">
        <f t="shared" si="153"/>
        <v>0</v>
      </c>
      <c r="D63" s="56">
        <f t="shared" si="153"/>
        <v>0</v>
      </c>
      <c r="E63" s="56">
        <f t="shared" si="153"/>
        <v>0</v>
      </c>
      <c r="F63" s="56">
        <f t="shared" si="153"/>
        <v>0</v>
      </c>
      <c r="G63" s="56">
        <f t="shared" si="153"/>
        <v>-265.28253000000001</v>
      </c>
      <c r="H63" s="56">
        <f t="shared" si="153"/>
        <v>-240.28607</v>
      </c>
      <c r="I63" s="56">
        <f t="shared" ref="I63:J63" si="154">SUM(I64:I67)</f>
        <v>-252.66892000000001</v>
      </c>
      <c r="J63" s="56">
        <f t="shared" si="154"/>
        <v>-957.43344999999999</v>
      </c>
      <c r="K63" s="56">
        <f t="shared" ref="K63" si="155">SUM(K64:K67)</f>
        <v>-239.58839999999998</v>
      </c>
      <c r="L63" s="56">
        <f>SUM(L64:L67)</f>
        <v>-313.37239</v>
      </c>
      <c r="M63" s="56">
        <f>SUM(M64:M67)</f>
        <v>333</v>
      </c>
      <c r="N63" s="56">
        <v>-273</v>
      </c>
      <c r="O63" s="56">
        <v>-375</v>
      </c>
      <c r="P63" s="56">
        <f t="shared" ref="P63:Q63" si="156">SUM(P64:P67)</f>
        <v>-399</v>
      </c>
      <c r="Q63" s="56">
        <f t="shared" si="156"/>
        <v>-371</v>
      </c>
      <c r="R63" s="56">
        <f>SUM(R64:R67)</f>
        <v>-444</v>
      </c>
      <c r="S63" s="56">
        <f>SUM(S64:S67)</f>
        <v>-424</v>
      </c>
      <c r="T63" s="56">
        <f>SUM(T64:T67)</f>
        <v>-454</v>
      </c>
      <c r="U63" s="56">
        <f>SUM(U64:U67)</f>
        <v>-407</v>
      </c>
      <c r="V63" s="56">
        <f t="shared" ref="V63:W63" si="157">SUM(V64:V67)</f>
        <v>-419</v>
      </c>
      <c r="W63" s="56">
        <f t="shared" si="157"/>
        <v>-385</v>
      </c>
      <c r="X63" s="56">
        <f t="shared" ref="X63:Y63" si="158">SUM(X64:X67)</f>
        <v>-384</v>
      </c>
      <c r="Y63" s="56">
        <f t="shared" si="158"/>
        <v>-365</v>
      </c>
      <c r="Z63" s="56">
        <f t="shared" ref="Z63:AA63" si="159">SUM(Z64:Z67)</f>
        <v>-376</v>
      </c>
      <c r="AA63" s="56">
        <f t="shared" si="159"/>
        <v>-402</v>
      </c>
      <c r="AC63" s="56">
        <f t="shared" si="88"/>
        <v>0</v>
      </c>
      <c r="AD63" s="56">
        <f t="shared" si="89"/>
        <v>-758.23752000000002</v>
      </c>
      <c r="AE63" s="56">
        <f t="shared" si="90"/>
        <v>-1177.3942400000001</v>
      </c>
      <c r="AF63" s="56">
        <f t="shared" si="91"/>
        <v>-1418</v>
      </c>
      <c r="AG63" s="56">
        <f t="shared" si="92"/>
        <v>-1729</v>
      </c>
      <c r="AH63" s="56">
        <f t="shared" si="93"/>
        <v>-1553</v>
      </c>
      <c r="AI63" s="56">
        <f t="shared" si="94"/>
        <v>-778</v>
      </c>
      <c r="AJ63" s="45" t="s">
        <v>9</v>
      </c>
    </row>
    <row r="64" spans="1:36" ht="15.95" hidden="1" customHeight="1" outlineLevel="1" x14ac:dyDescent="0.2">
      <c r="A64" s="57" t="s">
        <v>125</v>
      </c>
      <c r="B64" s="58">
        <v>0</v>
      </c>
      <c r="C64" s="58">
        <v>0</v>
      </c>
      <c r="D64" s="58">
        <v>0</v>
      </c>
      <c r="E64" s="58">
        <v>0</v>
      </c>
      <c r="F64" s="58">
        <v>0</v>
      </c>
      <c r="G64" s="58">
        <v>-177.17173</v>
      </c>
      <c r="H64" s="58">
        <v>-153.92627999999999</v>
      </c>
      <c r="I64" s="58">
        <v>-161.97001</v>
      </c>
      <c r="J64" s="58">
        <v>-702.40695000000005</v>
      </c>
      <c r="K64" s="58">
        <v>-153.11572999999999</v>
      </c>
      <c r="L64" s="58">
        <v>-203.40588</v>
      </c>
      <c r="M64" s="58">
        <v>291</v>
      </c>
      <c r="N64" s="58">
        <v>-184</v>
      </c>
      <c r="O64" s="58">
        <v>-252</v>
      </c>
      <c r="P64" s="58">
        <v>-258</v>
      </c>
      <c r="Q64" s="58">
        <v>-238</v>
      </c>
      <c r="R64" s="58">
        <v>-298</v>
      </c>
      <c r="S64" s="58">
        <v>-282</v>
      </c>
      <c r="T64" s="58">
        <v>-293</v>
      </c>
      <c r="U64" s="58">
        <v>-279</v>
      </c>
      <c r="V64" s="58">
        <v>-272</v>
      </c>
      <c r="W64" s="58">
        <v>-248</v>
      </c>
      <c r="X64" s="58">
        <v>-264</v>
      </c>
      <c r="Y64" s="58">
        <v>-236</v>
      </c>
      <c r="Z64" s="58">
        <v>-247</v>
      </c>
      <c r="AA64" s="58">
        <v>-269</v>
      </c>
      <c r="AC64" s="58">
        <f t="shared" si="88"/>
        <v>0</v>
      </c>
      <c r="AD64" s="58">
        <f t="shared" si="89"/>
        <v>-493.06801999999999</v>
      </c>
      <c r="AE64" s="58">
        <f t="shared" si="90"/>
        <v>-767.92856000000006</v>
      </c>
      <c r="AF64" s="58">
        <f t="shared" si="91"/>
        <v>-932</v>
      </c>
      <c r="AG64" s="58">
        <f t="shared" si="92"/>
        <v>-1152</v>
      </c>
      <c r="AH64" s="58">
        <f t="shared" si="93"/>
        <v>-1020</v>
      </c>
      <c r="AI64" s="58">
        <f t="shared" si="94"/>
        <v>-516</v>
      </c>
      <c r="AJ64" s="45" t="s">
        <v>9</v>
      </c>
    </row>
    <row r="65" spans="1:36" ht="15.95" hidden="1" customHeight="1" outlineLevel="1" x14ac:dyDescent="0.2">
      <c r="A65" s="57" t="s">
        <v>126</v>
      </c>
      <c r="B65" s="58">
        <v>0</v>
      </c>
      <c r="C65" s="58">
        <v>0</v>
      </c>
      <c r="D65" s="58">
        <v>0</v>
      </c>
      <c r="E65" s="58">
        <v>0</v>
      </c>
      <c r="F65" s="58">
        <v>0</v>
      </c>
      <c r="G65" s="58">
        <v>-88.110799999999998</v>
      </c>
      <c r="H65" s="58">
        <v>-86.35978999999999</v>
      </c>
      <c r="I65" s="58">
        <v>-90.698909999999998</v>
      </c>
      <c r="J65" s="58">
        <v>-255.0265</v>
      </c>
      <c r="K65" s="58">
        <v>-86.472669999999994</v>
      </c>
      <c r="L65" s="58">
        <v>-109.96651</v>
      </c>
      <c r="M65" s="58">
        <v>42</v>
      </c>
      <c r="N65" s="58">
        <v>-89</v>
      </c>
      <c r="O65" s="58">
        <v>-123</v>
      </c>
      <c r="P65" s="58">
        <v>-126</v>
      </c>
      <c r="Q65" s="58">
        <v>-125</v>
      </c>
      <c r="R65" s="58">
        <v>-144</v>
      </c>
      <c r="S65" s="58">
        <v>-139</v>
      </c>
      <c r="T65" s="58">
        <v>-144</v>
      </c>
      <c r="U65" s="58">
        <v>-139</v>
      </c>
      <c r="V65" s="58">
        <v>-135</v>
      </c>
      <c r="W65" s="58">
        <v>-126</v>
      </c>
      <c r="X65" s="58">
        <v>-133</v>
      </c>
      <c r="Y65" s="58">
        <v>-120</v>
      </c>
      <c r="Z65" s="58">
        <v>-125</v>
      </c>
      <c r="AA65" s="58">
        <v>-133</v>
      </c>
      <c r="AC65" s="58">
        <f t="shared" si="88"/>
        <v>0</v>
      </c>
      <c r="AD65" s="58">
        <f t="shared" si="89"/>
        <v>-265.16949999999997</v>
      </c>
      <c r="AE65" s="58">
        <f t="shared" si="90"/>
        <v>-409.46568000000002</v>
      </c>
      <c r="AF65" s="58">
        <f t="shared" si="91"/>
        <v>-463</v>
      </c>
      <c r="AG65" s="58">
        <f t="shared" si="92"/>
        <v>-566</v>
      </c>
      <c r="AH65" s="58">
        <f t="shared" si="93"/>
        <v>-514</v>
      </c>
      <c r="AI65" s="58">
        <f t="shared" si="94"/>
        <v>-258</v>
      </c>
      <c r="AJ65" s="45" t="s">
        <v>9</v>
      </c>
    </row>
    <row r="66" spans="1:36" ht="15.95" hidden="1" customHeight="1" outlineLevel="1" x14ac:dyDescent="0.2">
      <c r="A66" s="57" t="s">
        <v>127</v>
      </c>
      <c r="B66" s="58">
        <v>0</v>
      </c>
      <c r="C66" s="58">
        <v>0</v>
      </c>
      <c r="D66" s="58">
        <v>0</v>
      </c>
      <c r="E66" s="58">
        <v>0</v>
      </c>
      <c r="F66" s="58">
        <v>0</v>
      </c>
      <c r="G66" s="58">
        <v>0</v>
      </c>
      <c r="H66" s="58">
        <v>0</v>
      </c>
      <c r="I66" s="58">
        <v>0</v>
      </c>
      <c r="J66" s="58">
        <v>0</v>
      </c>
      <c r="K66" s="58">
        <v>0</v>
      </c>
      <c r="L66" s="58">
        <v>0</v>
      </c>
      <c r="M66" s="58">
        <v>0</v>
      </c>
      <c r="N66" s="58">
        <v>0</v>
      </c>
      <c r="O66" s="58">
        <v>0</v>
      </c>
      <c r="P66" s="58">
        <v>-10</v>
      </c>
      <c r="Q66" s="58">
        <v>-5</v>
      </c>
      <c r="R66" s="58">
        <v>-1</v>
      </c>
      <c r="S66" s="58">
        <v>-2</v>
      </c>
      <c r="T66" s="58">
        <v>-11</v>
      </c>
      <c r="U66" s="58">
        <v>7</v>
      </c>
      <c r="V66" s="58">
        <v>-8</v>
      </c>
      <c r="W66" s="58">
        <v>-7</v>
      </c>
      <c r="X66" s="58">
        <v>8</v>
      </c>
      <c r="Y66" s="58">
        <v>-6</v>
      </c>
      <c r="Z66" s="58">
        <v>-3</v>
      </c>
      <c r="AA66" s="58">
        <v>0</v>
      </c>
      <c r="AC66" s="58">
        <f t="shared" si="88"/>
        <v>0</v>
      </c>
      <c r="AD66" s="58">
        <f t="shared" si="89"/>
        <v>0</v>
      </c>
      <c r="AE66" s="58">
        <f t="shared" si="90"/>
        <v>0</v>
      </c>
      <c r="AF66" s="58">
        <f t="shared" si="91"/>
        <v>-15</v>
      </c>
      <c r="AG66" s="58">
        <f t="shared" si="92"/>
        <v>-7</v>
      </c>
      <c r="AH66" s="58">
        <f t="shared" si="93"/>
        <v>-13</v>
      </c>
      <c r="AI66" s="58">
        <f t="shared" si="94"/>
        <v>-3</v>
      </c>
      <c r="AJ66" s="45" t="s">
        <v>9</v>
      </c>
    </row>
    <row r="67" spans="1:36" ht="15.95" hidden="1" customHeight="1" outlineLevel="1" x14ac:dyDescent="0.2">
      <c r="A67" s="57" t="s">
        <v>128</v>
      </c>
      <c r="B67" s="58">
        <v>0</v>
      </c>
      <c r="C67" s="58">
        <v>0</v>
      </c>
      <c r="D67" s="58">
        <v>0</v>
      </c>
      <c r="E67" s="58">
        <v>0</v>
      </c>
      <c r="F67" s="58">
        <v>0</v>
      </c>
      <c r="G67" s="58">
        <v>0</v>
      </c>
      <c r="H67" s="58">
        <v>0</v>
      </c>
      <c r="I67" s="58">
        <v>0</v>
      </c>
      <c r="J67" s="58">
        <v>0</v>
      </c>
      <c r="K67" s="58">
        <v>0</v>
      </c>
      <c r="L67" s="58">
        <v>0</v>
      </c>
      <c r="M67" s="58">
        <v>0</v>
      </c>
      <c r="N67" s="58">
        <v>0</v>
      </c>
      <c r="O67" s="58">
        <v>0</v>
      </c>
      <c r="P67" s="58">
        <v>-5</v>
      </c>
      <c r="Q67" s="58">
        <v>-3</v>
      </c>
      <c r="R67" s="58">
        <v>-1</v>
      </c>
      <c r="S67" s="58">
        <v>-1</v>
      </c>
      <c r="T67" s="58">
        <v>-6</v>
      </c>
      <c r="U67" s="58">
        <v>4</v>
      </c>
      <c r="V67" s="58">
        <v>-4</v>
      </c>
      <c r="W67" s="58">
        <v>-4</v>
      </c>
      <c r="X67" s="58">
        <v>5</v>
      </c>
      <c r="Y67" s="58">
        <v>-3</v>
      </c>
      <c r="Z67" s="58">
        <v>-1</v>
      </c>
      <c r="AA67" s="58">
        <v>0</v>
      </c>
      <c r="AC67" s="58">
        <f t="shared" si="88"/>
        <v>0</v>
      </c>
      <c r="AD67" s="58">
        <f t="shared" si="89"/>
        <v>0</v>
      </c>
      <c r="AE67" s="58">
        <f t="shared" si="90"/>
        <v>0</v>
      </c>
      <c r="AF67" s="58">
        <f t="shared" si="91"/>
        <v>-8</v>
      </c>
      <c r="AG67" s="58">
        <f t="shared" si="92"/>
        <v>-4</v>
      </c>
      <c r="AH67" s="58">
        <f t="shared" si="93"/>
        <v>-6</v>
      </c>
      <c r="AI67" s="58">
        <f t="shared" si="94"/>
        <v>-1</v>
      </c>
      <c r="AJ67" s="45" t="s">
        <v>9</v>
      </c>
    </row>
    <row r="68" spans="1:36" ht="15.95" hidden="1" customHeight="1" outlineLevel="1" x14ac:dyDescent="0.2">
      <c r="A68" s="55" t="s">
        <v>78</v>
      </c>
      <c r="B68" s="56">
        <f t="shared" ref="B68:H68" si="160">B62+B63</f>
        <v>0.93720000000000003</v>
      </c>
      <c r="C68" s="56">
        <f t="shared" si="160"/>
        <v>-4.9003799999999993</v>
      </c>
      <c r="D68" s="56">
        <f t="shared" si="160"/>
        <v>-364.31482</v>
      </c>
      <c r="E68" s="56">
        <f t="shared" si="160"/>
        <v>-1222.9302999999998</v>
      </c>
      <c r="F68" s="56">
        <f t="shared" si="160"/>
        <v>-2505.7845600000005</v>
      </c>
      <c r="G68" s="56">
        <f t="shared" si="160"/>
        <v>-1492.75265930045</v>
      </c>
      <c r="H68" s="56">
        <f t="shared" si="160"/>
        <v>4476.9845929183994</v>
      </c>
      <c r="I68" s="56">
        <f t="shared" ref="I68:J68" si="161">I62+I63</f>
        <v>1563.3536722664007</v>
      </c>
      <c r="J68" s="56">
        <f t="shared" si="161"/>
        <v>780.87695000000076</v>
      </c>
      <c r="K68" s="56">
        <f>K62+K63</f>
        <v>-411.62375000000009</v>
      </c>
      <c r="L68" s="56">
        <f>L62+L63</f>
        <v>2097.2868999999996</v>
      </c>
      <c r="M68" s="56">
        <f>M62+M63</f>
        <v>1517</v>
      </c>
      <c r="N68" s="56">
        <v>1846</v>
      </c>
      <c r="O68" s="56">
        <v>-396</v>
      </c>
      <c r="P68" s="56">
        <f t="shared" ref="P68:Q68" si="162">+P63+P62</f>
        <v>5229</v>
      </c>
      <c r="Q68" s="56">
        <f t="shared" si="162"/>
        <v>5985</v>
      </c>
      <c r="R68" s="56">
        <f>R62+R63</f>
        <v>3582</v>
      </c>
      <c r="S68" s="56">
        <f>S62+S63</f>
        <v>2702</v>
      </c>
      <c r="T68" s="56">
        <f>T62+T63</f>
        <v>6053</v>
      </c>
      <c r="U68" s="56">
        <f>U62+U63</f>
        <v>5310</v>
      </c>
      <c r="V68" s="56">
        <f t="shared" ref="V68:W68" si="163">V62+V63</f>
        <v>4212</v>
      </c>
      <c r="W68" s="56">
        <f t="shared" si="163"/>
        <v>5326</v>
      </c>
      <c r="X68" s="56">
        <f t="shared" ref="X68:Y68" si="164">X62+X63</f>
        <v>4658</v>
      </c>
      <c r="Y68" s="56">
        <f t="shared" si="164"/>
        <v>4390</v>
      </c>
      <c r="Z68" s="56">
        <f t="shared" ref="Z68:AA68" si="165">Z62+Z63</f>
        <v>4527</v>
      </c>
      <c r="AA68" s="56">
        <f t="shared" si="165"/>
        <v>4214</v>
      </c>
      <c r="AC68" s="56">
        <f t="shared" si="88"/>
        <v>-1591.2082999999998</v>
      </c>
      <c r="AD68" s="56">
        <f t="shared" si="89"/>
        <v>2041.8010458843496</v>
      </c>
      <c r="AE68" s="56">
        <f t="shared" si="90"/>
        <v>3983.5401000000002</v>
      </c>
      <c r="AF68" s="56">
        <f t="shared" si="91"/>
        <v>12664</v>
      </c>
      <c r="AG68" s="56">
        <f t="shared" si="92"/>
        <v>17647</v>
      </c>
      <c r="AH68" s="56">
        <f t="shared" si="93"/>
        <v>18586</v>
      </c>
      <c r="AI68" s="56">
        <f t="shared" si="94"/>
        <v>8741</v>
      </c>
      <c r="AJ68" s="45" t="s">
        <v>9</v>
      </c>
    </row>
    <row r="69" spans="1:36" ht="15.95" customHeight="1" collapsed="1" x14ac:dyDescent="0.2">
      <c r="N69" s="34">
        <v>0</v>
      </c>
      <c r="R69" s="219"/>
      <c r="S69" s="219"/>
      <c r="T69" s="219"/>
      <c r="U69" s="219"/>
      <c r="V69" s="219"/>
      <c r="W69" s="219"/>
      <c r="X69" s="219"/>
      <c r="Y69" s="219"/>
      <c r="Z69" s="219"/>
      <c r="AA69" s="219"/>
      <c r="AJ69" s="45" t="s">
        <v>9</v>
      </c>
    </row>
    <row r="70" spans="1:36" s="42" customFormat="1" ht="15.95" customHeight="1" x14ac:dyDescent="0.2">
      <c r="A70" s="39" t="s">
        <v>129</v>
      </c>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C70" s="40"/>
      <c r="AD70" s="40"/>
      <c r="AE70" s="40"/>
      <c r="AF70" s="40"/>
      <c r="AG70" s="40">
        <f t="shared" ref="AG70" si="166">SUM(AB70)</f>
        <v>0</v>
      </c>
      <c r="AH70" s="40">
        <f t="shared" ref="AH70" si="167">SUM(AC70)</f>
        <v>0</v>
      </c>
      <c r="AI70" s="40"/>
      <c r="AJ70" s="41" t="s">
        <v>9</v>
      </c>
    </row>
    <row r="71" spans="1:36" ht="15.95" customHeight="1" collapsed="1" x14ac:dyDescent="0.2">
      <c r="A71" s="43" t="s">
        <v>130</v>
      </c>
      <c r="B71" s="44">
        <f>+B72+B85</f>
        <v>7348.8808999999983</v>
      </c>
      <c r="C71" s="44">
        <f t="shared" ref="C71:F71" si="168">+C72+C85</f>
        <v>37143.958469999998</v>
      </c>
      <c r="D71" s="44">
        <f t="shared" si="168"/>
        <v>115026.79972000001</v>
      </c>
      <c r="E71" s="44">
        <f t="shared" si="168"/>
        <v>210859.13118</v>
      </c>
      <c r="F71" s="44">
        <f t="shared" si="168"/>
        <v>233390.37407999998</v>
      </c>
      <c r="G71" s="44">
        <f t="shared" ref="G71:P71" si="169">+G72+G85</f>
        <v>229632.97182000001</v>
      </c>
      <c r="H71" s="44">
        <f t="shared" si="169"/>
        <v>204882.52044999995</v>
      </c>
      <c r="I71" s="44">
        <f t="shared" si="169"/>
        <v>200311.86406000002</v>
      </c>
      <c r="J71" s="44">
        <f t="shared" si="169"/>
        <v>198532.96012999996</v>
      </c>
      <c r="K71" s="44">
        <f t="shared" si="169"/>
        <v>195768.43405000001</v>
      </c>
      <c r="L71" s="44">
        <f t="shared" si="169"/>
        <v>194711.64183000001</v>
      </c>
      <c r="M71" s="44">
        <f t="shared" si="169"/>
        <v>193994</v>
      </c>
      <c r="N71" s="44">
        <f t="shared" si="169"/>
        <v>194218</v>
      </c>
      <c r="O71" s="44">
        <f t="shared" si="169"/>
        <v>196084</v>
      </c>
      <c r="P71" s="44">
        <f t="shared" si="169"/>
        <v>197935</v>
      </c>
      <c r="Q71" s="44">
        <f t="shared" ref="Q71:R71" si="170">+Q72+Q85</f>
        <v>199493</v>
      </c>
      <c r="R71" s="44">
        <f t="shared" si="170"/>
        <v>198237</v>
      </c>
      <c r="S71" s="44">
        <f t="shared" ref="S71:T71" si="171">+S72+S85</f>
        <v>194781</v>
      </c>
      <c r="T71" s="44">
        <f t="shared" si="171"/>
        <v>194681</v>
      </c>
      <c r="U71" s="44">
        <f t="shared" ref="U71:W71" si="172">+U72+U85</f>
        <v>193929</v>
      </c>
      <c r="V71" s="44">
        <f t="shared" si="172"/>
        <v>196183</v>
      </c>
      <c r="W71" s="44">
        <f t="shared" si="172"/>
        <v>193447</v>
      </c>
      <c r="X71" s="44">
        <f t="shared" ref="X71:Y71" si="173">+X72+X85</f>
        <v>192912</v>
      </c>
      <c r="Y71" s="44">
        <f t="shared" si="173"/>
        <v>190294</v>
      </c>
      <c r="Z71" s="44">
        <f t="shared" ref="Z71:AA71" si="174">+Z72+Z85</f>
        <v>185363</v>
      </c>
      <c r="AA71" s="44">
        <f t="shared" si="174"/>
        <v>187469</v>
      </c>
      <c r="AC71" s="144">
        <f t="shared" ref="AC71:AC102" si="175">E71</f>
        <v>210859.13118</v>
      </c>
      <c r="AD71" s="144">
        <f t="shared" ref="AD71:AD102" si="176">I71</f>
        <v>200311.86406000002</v>
      </c>
      <c r="AE71" s="144">
        <f t="shared" ref="AE71:AE102" si="177">M71</f>
        <v>193994</v>
      </c>
      <c r="AF71" s="144">
        <f t="shared" ref="AF71:AF102" si="178">Q71</f>
        <v>199493</v>
      </c>
      <c r="AG71" s="144">
        <f t="shared" ref="AG71:AG102" si="179">SUM(U71)</f>
        <v>193929</v>
      </c>
      <c r="AH71" s="144">
        <f ca="1">OFFSET(Z71,0,-1)</f>
        <v>190294</v>
      </c>
      <c r="AI71" s="144">
        <f ca="1">OFFSET(AB71,0,-1)</f>
        <v>187469</v>
      </c>
      <c r="AJ71" s="45" t="s">
        <v>9</v>
      </c>
    </row>
    <row r="72" spans="1:36" ht="15.95" hidden="1" customHeight="1" outlineLevel="1" x14ac:dyDescent="0.2">
      <c r="A72" s="61" t="s">
        <v>131</v>
      </c>
      <c r="B72" s="62">
        <f>SUM(B73:B84)</f>
        <v>3270.1547500000001</v>
      </c>
      <c r="C72" s="62">
        <f t="shared" ref="C72:F72" si="180">SUM(C73:C84)</f>
        <v>8335.9938099999999</v>
      </c>
      <c r="D72" s="62">
        <f t="shared" si="180"/>
        <v>15039.024140000001</v>
      </c>
      <c r="E72" s="62">
        <f t="shared" si="180"/>
        <v>24385.644130000001</v>
      </c>
      <c r="F72" s="62">
        <f t="shared" si="180"/>
        <v>24407.280589999998</v>
      </c>
      <c r="G72" s="62">
        <f t="shared" ref="G72:P72" si="181">SUM(G73:G84)</f>
        <v>6097.5915599999989</v>
      </c>
      <c r="H72" s="62">
        <f t="shared" si="181"/>
        <v>6544.89732</v>
      </c>
      <c r="I72" s="62">
        <f t="shared" si="181"/>
        <v>7709.2821300000014</v>
      </c>
      <c r="J72" s="62">
        <f t="shared" si="181"/>
        <v>7547.791580000001</v>
      </c>
      <c r="K72" s="62">
        <f t="shared" si="181"/>
        <v>6415.1323299999995</v>
      </c>
      <c r="L72" s="62">
        <f t="shared" si="181"/>
        <v>6884.1910200000002</v>
      </c>
      <c r="M72" s="62">
        <f t="shared" si="181"/>
        <v>6923</v>
      </c>
      <c r="N72" s="62">
        <f t="shared" si="181"/>
        <v>8817</v>
      </c>
      <c r="O72" s="62">
        <f t="shared" si="181"/>
        <v>12172</v>
      </c>
      <c r="P72" s="62">
        <f t="shared" si="181"/>
        <v>15487</v>
      </c>
      <c r="Q72" s="62">
        <f t="shared" ref="Q72" si="182">SUM(Q73:Q84)</f>
        <v>17140</v>
      </c>
      <c r="R72" s="62">
        <f>SUM(R73:R84)</f>
        <v>17068</v>
      </c>
      <c r="S72" s="62">
        <f>SUM(S73:S84)</f>
        <v>14748</v>
      </c>
      <c r="T72" s="62">
        <f>SUM(T73:T84)</f>
        <v>15988</v>
      </c>
      <c r="U72" s="62">
        <f>SUM(U73:U84)</f>
        <v>18651</v>
      </c>
      <c r="V72" s="62">
        <f>SUM(V73:V84)</f>
        <v>23958</v>
      </c>
      <c r="W72" s="62">
        <f t="shared" ref="W72:X72" si="183">SUM(W73:W84)</f>
        <v>17060</v>
      </c>
      <c r="X72" s="62">
        <f t="shared" si="183"/>
        <v>16723</v>
      </c>
      <c r="Y72" s="62">
        <f t="shared" ref="Y72:AA72" si="184">SUM(Y73:Y84)</f>
        <v>16208</v>
      </c>
      <c r="Z72" s="62">
        <f t="shared" si="184"/>
        <v>11290</v>
      </c>
      <c r="AA72" s="62">
        <f t="shared" si="184"/>
        <v>14534</v>
      </c>
      <c r="AC72" s="145">
        <f t="shared" si="175"/>
        <v>24385.644130000001</v>
      </c>
      <c r="AD72" s="145">
        <f t="shared" si="176"/>
        <v>7709.2821300000014</v>
      </c>
      <c r="AE72" s="145">
        <f t="shared" si="177"/>
        <v>6923</v>
      </c>
      <c r="AF72" s="145">
        <f t="shared" si="178"/>
        <v>17140</v>
      </c>
      <c r="AG72" s="145">
        <f t="shared" si="179"/>
        <v>18651</v>
      </c>
      <c r="AH72" s="145">
        <f t="shared" ref="AH72:AH135" ca="1" si="185">OFFSET(Z72,0,-1)</f>
        <v>16208</v>
      </c>
      <c r="AI72" s="145">
        <f t="shared" ref="AI72:AI135" ca="1" si="186">OFFSET(AB72,0,-1)</f>
        <v>14534</v>
      </c>
      <c r="AJ72" s="45" t="s">
        <v>9</v>
      </c>
    </row>
    <row r="73" spans="1:36" ht="15.95" hidden="1" customHeight="1" outlineLevel="1" x14ac:dyDescent="0.2">
      <c r="A73" s="63" t="s">
        <v>132</v>
      </c>
      <c r="B73" s="54">
        <v>568.85910000000001</v>
      </c>
      <c r="C73" s="54">
        <v>4049.12977</v>
      </c>
      <c r="D73" s="54">
        <v>9484.4681400000009</v>
      </c>
      <c r="E73" s="54">
        <v>20049.161820000001</v>
      </c>
      <c r="F73" s="54">
        <v>20044.214820000001</v>
      </c>
      <c r="G73" s="54">
        <v>568.91430000000003</v>
      </c>
      <c r="H73" s="54">
        <v>338.37056000000001</v>
      </c>
      <c r="I73" s="54">
        <v>4568.2064400000008</v>
      </c>
      <c r="J73" s="54">
        <v>4324.83986</v>
      </c>
      <c r="K73" s="54">
        <v>3189.23704</v>
      </c>
      <c r="L73" s="58">
        <v>3528.18442</v>
      </c>
      <c r="M73" s="58">
        <v>2655</v>
      </c>
      <c r="N73" s="58">
        <v>4024</v>
      </c>
      <c r="O73" s="58">
        <v>6116</v>
      </c>
      <c r="P73" s="58">
        <v>9087</v>
      </c>
      <c r="Q73" s="58">
        <v>10924</v>
      </c>
      <c r="R73" s="58">
        <v>10835</v>
      </c>
      <c r="S73" s="58">
        <v>8274</v>
      </c>
      <c r="T73" s="58">
        <v>9672</v>
      </c>
      <c r="U73" s="58">
        <v>12783</v>
      </c>
      <c r="V73" s="58">
        <v>17686</v>
      </c>
      <c r="W73" s="58">
        <v>10294</v>
      </c>
      <c r="X73" s="58">
        <v>10447</v>
      </c>
      <c r="Y73" s="58">
        <v>9701</v>
      </c>
      <c r="Z73" s="58">
        <v>4757</v>
      </c>
      <c r="AA73" s="58">
        <v>7908</v>
      </c>
      <c r="AC73" s="146">
        <f t="shared" si="175"/>
        <v>20049.161820000001</v>
      </c>
      <c r="AD73" s="146">
        <f t="shared" si="176"/>
        <v>4568.2064400000008</v>
      </c>
      <c r="AE73" s="146">
        <f t="shared" si="177"/>
        <v>2655</v>
      </c>
      <c r="AF73" s="146">
        <f t="shared" si="178"/>
        <v>10924</v>
      </c>
      <c r="AG73" s="146">
        <f t="shared" si="179"/>
        <v>12783</v>
      </c>
      <c r="AH73" s="146">
        <f t="shared" ca="1" si="185"/>
        <v>9701</v>
      </c>
      <c r="AI73" s="146">
        <f t="shared" ca="1" si="186"/>
        <v>7908</v>
      </c>
      <c r="AJ73" s="45" t="s">
        <v>9</v>
      </c>
    </row>
    <row r="74" spans="1:36" ht="15.95" hidden="1" customHeight="1" outlineLevel="1" x14ac:dyDescent="0.2">
      <c r="A74" s="63" t="s">
        <v>133</v>
      </c>
      <c r="B74" s="54">
        <v>0</v>
      </c>
      <c r="C74" s="54">
        <v>0</v>
      </c>
      <c r="D74" s="54">
        <v>0</v>
      </c>
      <c r="E74" s="54">
        <v>3000</v>
      </c>
      <c r="F74" s="54">
        <v>3000</v>
      </c>
      <c r="G74" s="54">
        <v>3000</v>
      </c>
      <c r="H74" s="54">
        <v>3000</v>
      </c>
      <c r="I74" s="54">
        <v>0</v>
      </c>
      <c r="J74" s="54">
        <v>0</v>
      </c>
      <c r="K74" s="54">
        <v>0</v>
      </c>
      <c r="L74" s="58">
        <v>0</v>
      </c>
      <c r="M74" s="58">
        <v>0</v>
      </c>
      <c r="N74" s="58">
        <v>0</v>
      </c>
      <c r="O74" s="58">
        <v>0</v>
      </c>
      <c r="P74" s="58">
        <v>0</v>
      </c>
      <c r="Q74" s="58">
        <v>0</v>
      </c>
      <c r="R74" s="58">
        <v>0</v>
      </c>
      <c r="S74" s="58">
        <v>0</v>
      </c>
      <c r="T74" s="58">
        <v>0</v>
      </c>
      <c r="U74" s="58">
        <v>0</v>
      </c>
      <c r="V74" s="58">
        <v>0</v>
      </c>
      <c r="W74" s="58">
        <v>0</v>
      </c>
      <c r="X74" s="58">
        <v>0</v>
      </c>
      <c r="Y74" s="58">
        <v>0</v>
      </c>
      <c r="Z74" s="58">
        <v>0</v>
      </c>
      <c r="AA74" s="58">
        <v>0</v>
      </c>
      <c r="AC74" s="146">
        <f t="shared" si="175"/>
        <v>3000</v>
      </c>
      <c r="AD74" s="146">
        <f t="shared" si="176"/>
        <v>0</v>
      </c>
      <c r="AE74" s="146">
        <f t="shared" si="177"/>
        <v>0</v>
      </c>
      <c r="AF74" s="146">
        <f t="shared" si="178"/>
        <v>0</v>
      </c>
      <c r="AG74" s="146">
        <f t="shared" si="179"/>
        <v>0</v>
      </c>
      <c r="AH74" s="146">
        <f t="shared" ca="1" si="185"/>
        <v>0</v>
      </c>
      <c r="AI74" s="146">
        <f t="shared" ca="1" si="186"/>
        <v>0</v>
      </c>
      <c r="AJ74" s="45" t="s">
        <v>9</v>
      </c>
    </row>
    <row r="75" spans="1:36" ht="15.95" hidden="1" customHeight="1" outlineLevel="1" x14ac:dyDescent="0.2">
      <c r="A75" s="63" t="s">
        <v>134</v>
      </c>
      <c r="B75" s="54">
        <v>0</v>
      </c>
      <c r="C75" s="54">
        <v>0</v>
      </c>
      <c r="D75" s="54">
        <v>0</v>
      </c>
      <c r="E75" s="54">
        <v>0</v>
      </c>
      <c r="F75" s="54">
        <v>0</v>
      </c>
      <c r="G75" s="54">
        <v>0</v>
      </c>
      <c r="H75" s="54">
        <v>0</v>
      </c>
      <c r="I75" s="54">
        <v>0</v>
      </c>
      <c r="J75" s="54">
        <v>0</v>
      </c>
      <c r="K75" s="54">
        <v>0</v>
      </c>
      <c r="L75" s="58">
        <v>0</v>
      </c>
      <c r="M75" s="58">
        <v>0</v>
      </c>
      <c r="N75" s="58">
        <v>0</v>
      </c>
      <c r="O75" s="58">
        <v>0</v>
      </c>
      <c r="P75" s="58">
        <v>0</v>
      </c>
      <c r="Q75" s="58">
        <v>0</v>
      </c>
      <c r="R75" s="58">
        <v>0</v>
      </c>
      <c r="S75" s="58">
        <v>0</v>
      </c>
      <c r="T75" s="58">
        <v>0</v>
      </c>
      <c r="U75" s="58">
        <v>0</v>
      </c>
      <c r="V75" s="58">
        <v>0</v>
      </c>
      <c r="W75" s="58">
        <v>0</v>
      </c>
      <c r="X75" s="58">
        <v>0</v>
      </c>
      <c r="Y75" s="58">
        <v>0</v>
      </c>
      <c r="Z75" s="58">
        <v>0</v>
      </c>
      <c r="AA75" s="58">
        <v>0</v>
      </c>
      <c r="AC75" s="146">
        <f t="shared" si="175"/>
        <v>0</v>
      </c>
      <c r="AD75" s="146">
        <f t="shared" si="176"/>
        <v>0</v>
      </c>
      <c r="AE75" s="146">
        <f t="shared" si="177"/>
        <v>0</v>
      </c>
      <c r="AF75" s="146">
        <f t="shared" si="178"/>
        <v>0</v>
      </c>
      <c r="AG75" s="146">
        <f t="shared" si="179"/>
        <v>0</v>
      </c>
      <c r="AH75" s="146">
        <f t="shared" ca="1" si="185"/>
        <v>0</v>
      </c>
      <c r="AI75" s="146">
        <f t="shared" ca="1" si="186"/>
        <v>0</v>
      </c>
      <c r="AJ75" s="45" t="s">
        <v>9</v>
      </c>
    </row>
    <row r="76" spans="1:36" ht="15.95" hidden="1" customHeight="1" outlineLevel="1" x14ac:dyDescent="0.2">
      <c r="A76" s="63" t="s">
        <v>135</v>
      </c>
      <c r="B76" s="54">
        <v>0</v>
      </c>
      <c r="C76" s="54">
        <v>0</v>
      </c>
      <c r="D76" s="54">
        <v>0</v>
      </c>
      <c r="E76" s="54">
        <v>0</v>
      </c>
      <c r="F76" s="54">
        <v>0</v>
      </c>
      <c r="G76" s="54">
        <v>2528.5728399999998</v>
      </c>
      <c r="H76" s="54">
        <v>2927.7191800000001</v>
      </c>
      <c r="I76" s="54">
        <v>2915.18851</v>
      </c>
      <c r="J76" s="54">
        <v>3023.0186100000001</v>
      </c>
      <c r="K76" s="54">
        <v>2841.89129</v>
      </c>
      <c r="L76" s="58">
        <v>2935.2533399999998</v>
      </c>
      <c r="M76" s="58">
        <v>3003</v>
      </c>
      <c r="N76" s="58">
        <v>3030</v>
      </c>
      <c r="O76" s="58">
        <v>3028</v>
      </c>
      <c r="P76" s="58">
        <v>3441</v>
      </c>
      <c r="Q76" s="58">
        <v>3410</v>
      </c>
      <c r="R76" s="58">
        <v>3465</v>
      </c>
      <c r="S76" s="58">
        <v>3560</v>
      </c>
      <c r="T76" s="58">
        <v>3922</v>
      </c>
      <c r="U76" s="58">
        <v>3578</v>
      </c>
      <c r="V76" s="58">
        <v>3981</v>
      </c>
      <c r="W76" s="58">
        <v>4310</v>
      </c>
      <c r="X76" s="58">
        <v>3876</v>
      </c>
      <c r="Y76" s="58">
        <v>4162</v>
      </c>
      <c r="Z76" s="58">
        <v>4283</v>
      </c>
      <c r="AA76" s="58">
        <v>4250</v>
      </c>
      <c r="AC76" s="146">
        <f t="shared" si="175"/>
        <v>0</v>
      </c>
      <c r="AD76" s="146">
        <f t="shared" si="176"/>
        <v>2915.18851</v>
      </c>
      <c r="AE76" s="146">
        <f t="shared" si="177"/>
        <v>3003</v>
      </c>
      <c r="AF76" s="146">
        <f t="shared" si="178"/>
        <v>3410</v>
      </c>
      <c r="AG76" s="146">
        <f t="shared" si="179"/>
        <v>3578</v>
      </c>
      <c r="AH76" s="146">
        <f t="shared" ca="1" si="185"/>
        <v>4162</v>
      </c>
      <c r="AI76" s="146">
        <f t="shared" ca="1" si="186"/>
        <v>4250</v>
      </c>
      <c r="AJ76" s="45" t="s">
        <v>9</v>
      </c>
    </row>
    <row r="77" spans="1:36" ht="15.95" hidden="1" customHeight="1" outlineLevel="1" x14ac:dyDescent="0.2">
      <c r="A77" s="63" t="s">
        <v>136</v>
      </c>
      <c r="B77" s="54">
        <v>0</v>
      </c>
      <c r="C77" s="54">
        <v>0</v>
      </c>
      <c r="D77" s="54">
        <v>0</v>
      </c>
      <c r="E77" s="54">
        <v>0</v>
      </c>
      <c r="F77" s="54">
        <v>0</v>
      </c>
      <c r="G77" s="54">
        <v>0</v>
      </c>
      <c r="H77" s="54">
        <v>0</v>
      </c>
      <c r="I77" s="54">
        <v>0</v>
      </c>
      <c r="J77" s="54">
        <v>0</v>
      </c>
      <c r="K77" s="54">
        <v>0</v>
      </c>
      <c r="L77" s="58">
        <v>0</v>
      </c>
      <c r="M77" s="58">
        <v>0</v>
      </c>
      <c r="N77" s="58">
        <v>0</v>
      </c>
      <c r="O77" s="58">
        <v>0</v>
      </c>
      <c r="P77" s="58">
        <v>0</v>
      </c>
      <c r="Q77" s="58">
        <v>0</v>
      </c>
      <c r="R77" s="58">
        <v>0</v>
      </c>
      <c r="S77" s="58">
        <v>0</v>
      </c>
      <c r="T77" s="58">
        <v>0</v>
      </c>
      <c r="U77" s="58">
        <v>0</v>
      </c>
      <c r="V77" s="58">
        <v>0</v>
      </c>
      <c r="W77" s="58">
        <v>0</v>
      </c>
      <c r="X77" s="58">
        <v>0</v>
      </c>
      <c r="Y77" s="58">
        <v>0</v>
      </c>
      <c r="Z77" s="58">
        <v>0</v>
      </c>
      <c r="AA77" s="58">
        <v>0</v>
      </c>
      <c r="AC77" s="146">
        <f t="shared" si="175"/>
        <v>0</v>
      </c>
      <c r="AD77" s="146">
        <f t="shared" si="176"/>
        <v>0</v>
      </c>
      <c r="AE77" s="146">
        <f t="shared" si="177"/>
        <v>0</v>
      </c>
      <c r="AF77" s="146">
        <f t="shared" si="178"/>
        <v>0</v>
      </c>
      <c r="AG77" s="146">
        <f t="shared" si="179"/>
        <v>0</v>
      </c>
      <c r="AH77" s="146">
        <f t="shared" ca="1" si="185"/>
        <v>0</v>
      </c>
      <c r="AI77" s="146">
        <f t="shared" ca="1" si="186"/>
        <v>0</v>
      </c>
      <c r="AJ77" s="45" t="s">
        <v>9</v>
      </c>
    </row>
    <row r="78" spans="1:36" ht="15.95" hidden="1" customHeight="1" outlineLevel="1" x14ac:dyDescent="0.2">
      <c r="A78" s="63" t="s">
        <v>137</v>
      </c>
      <c r="B78" s="54"/>
      <c r="C78" s="54">
        <v>1.4E-3</v>
      </c>
      <c r="D78" s="54">
        <v>0.47298000000000001</v>
      </c>
      <c r="E78" s="54">
        <v>0.67616999999999994</v>
      </c>
      <c r="F78" s="54">
        <v>1.79758</v>
      </c>
      <c r="G78" s="54">
        <v>0.10442</v>
      </c>
      <c r="H78" s="54">
        <v>0.12031</v>
      </c>
      <c r="I78" s="54">
        <v>0.12031</v>
      </c>
      <c r="J78" s="54">
        <v>0.28437000000000001</v>
      </c>
      <c r="K78" s="54">
        <v>36.348910000000004</v>
      </c>
      <c r="L78" s="58">
        <v>37.545940000000002</v>
      </c>
      <c r="M78" s="58">
        <v>38</v>
      </c>
      <c r="N78" s="58">
        <v>53</v>
      </c>
      <c r="O78" s="58">
        <v>95</v>
      </c>
      <c r="P78" s="58">
        <v>54</v>
      </c>
      <c r="Q78" s="58">
        <v>98</v>
      </c>
      <c r="R78" s="58">
        <v>104</v>
      </c>
      <c r="S78" s="58">
        <v>104</v>
      </c>
      <c r="T78" s="58">
        <v>110</v>
      </c>
      <c r="U78" s="58">
        <v>53</v>
      </c>
      <c r="V78" s="58">
        <v>53</v>
      </c>
      <c r="W78" s="58">
        <v>53</v>
      </c>
      <c r="X78" s="58">
        <v>53</v>
      </c>
      <c r="Y78" s="58">
        <v>53</v>
      </c>
      <c r="Z78" s="58">
        <v>53</v>
      </c>
      <c r="AA78" s="58">
        <v>53</v>
      </c>
      <c r="AC78" s="146">
        <f t="shared" si="175"/>
        <v>0.67616999999999994</v>
      </c>
      <c r="AD78" s="146">
        <f t="shared" si="176"/>
        <v>0.12031</v>
      </c>
      <c r="AE78" s="146">
        <f t="shared" si="177"/>
        <v>38</v>
      </c>
      <c r="AF78" s="146">
        <f t="shared" si="178"/>
        <v>98</v>
      </c>
      <c r="AG78" s="146">
        <f t="shared" si="179"/>
        <v>53</v>
      </c>
      <c r="AH78" s="146">
        <f t="shared" ca="1" si="185"/>
        <v>53</v>
      </c>
      <c r="AI78" s="146">
        <f t="shared" ca="1" si="186"/>
        <v>53</v>
      </c>
      <c r="AJ78" s="45" t="s">
        <v>9</v>
      </c>
    </row>
    <row r="79" spans="1:36" ht="15.95" hidden="1" customHeight="1" outlineLevel="1" x14ac:dyDescent="0.2">
      <c r="A79" s="63" t="s">
        <v>138</v>
      </c>
      <c r="B79" s="54">
        <v>2701.29565</v>
      </c>
      <c r="C79" s="54">
        <v>4286.8626399999994</v>
      </c>
      <c r="D79" s="54">
        <v>5554.08302</v>
      </c>
      <c r="E79" s="54">
        <v>1335.8061399999999</v>
      </c>
      <c r="F79" s="54">
        <v>1361.26819</v>
      </c>
      <c r="G79" s="54">
        <v>0</v>
      </c>
      <c r="H79" s="54">
        <v>10.232959999999999</v>
      </c>
      <c r="I79" s="54">
        <v>7.7020299999999997</v>
      </c>
      <c r="J79" s="54">
        <v>52.927460000000004</v>
      </c>
      <c r="K79" s="54">
        <v>19.653110000000002</v>
      </c>
      <c r="L79" s="58">
        <v>19.55321</v>
      </c>
      <c r="M79" s="58">
        <v>20</v>
      </c>
      <c r="N79" s="58">
        <v>20</v>
      </c>
      <c r="O79" s="58">
        <v>20</v>
      </c>
      <c r="P79" s="58">
        <v>20</v>
      </c>
      <c r="Q79" s="58">
        <v>20</v>
      </c>
      <c r="R79" s="58">
        <v>20</v>
      </c>
      <c r="S79" s="58">
        <v>24</v>
      </c>
      <c r="T79" s="58">
        <v>0</v>
      </c>
      <c r="U79" s="58">
        <v>0</v>
      </c>
      <c r="V79" s="58">
        <v>48</v>
      </c>
      <c r="W79" s="58">
        <v>44</v>
      </c>
      <c r="X79" s="58">
        <v>44</v>
      </c>
      <c r="Y79" s="58">
        <v>44</v>
      </c>
      <c r="Z79" s="58">
        <v>1</v>
      </c>
      <c r="AA79" s="58">
        <v>3</v>
      </c>
      <c r="AC79" s="146">
        <f t="shared" si="175"/>
        <v>1335.8061399999999</v>
      </c>
      <c r="AD79" s="146">
        <f t="shared" si="176"/>
        <v>7.7020299999999997</v>
      </c>
      <c r="AE79" s="146">
        <f t="shared" si="177"/>
        <v>20</v>
      </c>
      <c r="AF79" s="146">
        <f t="shared" si="178"/>
        <v>20</v>
      </c>
      <c r="AG79" s="146">
        <f t="shared" si="179"/>
        <v>0</v>
      </c>
      <c r="AH79" s="146">
        <f t="shared" ca="1" si="185"/>
        <v>44</v>
      </c>
      <c r="AI79" s="146">
        <f t="shared" ca="1" si="186"/>
        <v>3</v>
      </c>
      <c r="AJ79" s="45" t="s">
        <v>9</v>
      </c>
    </row>
    <row r="80" spans="1:36" ht="15.95" hidden="1" customHeight="1" outlineLevel="1" x14ac:dyDescent="0.2">
      <c r="A80" s="63" t="s">
        <v>139</v>
      </c>
      <c r="B80" s="54">
        <v>0</v>
      </c>
      <c r="C80" s="54">
        <v>0</v>
      </c>
      <c r="D80" s="54">
        <v>0</v>
      </c>
      <c r="E80" s="54">
        <v>0</v>
      </c>
      <c r="F80" s="54">
        <v>0</v>
      </c>
      <c r="G80" s="54">
        <v>0</v>
      </c>
      <c r="H80" s="54">
        <v>117.28588000000001</v>
      </c>
      <c r="I80" s="54">
        <v>117.28588000000001</v>
      </c>
      <c r="J80" s="54">
        <v>117.28588000000001</v>
      </c>
      <c r="K80" s="54">
        <v>117.28588000000001</v>
      </c>
      <c r="L80" s="58">
        <v>207.28587999999999</v>
      </c>
      <c r="M80" s="58">
        <v>889</v>
      </c>
      <c r="N80" s="58">
        <v>1509</v>
      </c>
      <c r="O80" s="58">
        <v>2522</v>
      </c>
      <c r="P80" s="58">
        <v>2770</v>
      </c>
      <c r="Q80" s="58">
        <v>2617</v>
      </c>
      <c r="R80" s="58">
        <v>2617</v>
      </c>
      <c r="S80" s="58">
        <v>2617</v>
      </c>
      <c r="T80" s="58">
        <v>2161</v>
      </c>
      <c r="U80" s="58">
        <v>2161</v>
      </c>
      <c r="V80" s="58">
        <v>2161</v>
      </c>
      <c r="W80" s="58">
        <v>2161</v>
      </c>
      <c r="X80" s="58">
        <v>2162</v>
      </c>
      <c r="Y80" s="58">
        <v>2162</v>
      </c>
      <c r="Z80" s="58">
        <v>2162</v>
      </c>
      <c r="AA80" s="58">
        <v>2162</v>
      </c>
      <c r="AC80" s="146">
        <f t="shared" si="175"/>
        <v>0</v>
      </c>
      <c r="AD80" s="146">
        <f t="shared" si="176"/>
        <v>117.28588000000001</v>
      </c>
      <c r="AE80" s="146">
        <f t="shared" si="177"/>
        <v>889</v>
      </c>
      <c r="AF80" s="146">
        <f t="shared" si="178"/>
        <v>2617</v>
      </c>
      <c r="AG80" s="146">
        <f t="shared" si="179"/>
        <v>2161</v>
      </c>
      <c r="AH80" s="146">
        <f t="shared" ca="1" si="185"/>
        <v>2162</v>
      </c>
      <c r="AI80" s="146">
        <f t="shared" ca="1" si="186"/>
        <v>2162</v>
      </c>
      <c r="AJ80" s="45" t="s">
        <v>9</v>
      </c>
    </row>
    <row r="81" spans="1:36" ht="15.95" hidden="1" customHeight="1" outlineLevel="1" x14ac:dyDescent="0.2">
      <c r="A81" s="63" t="s">
        <v>140</v>
      </c>
      <c r="B81" s="54">
        <v>0</v>
      </c>
      <c r="C81" s="54">
        <v>0</v>
      </c>
      <c r="D81" s="54">
        <v>0</v>
      </c>
      <c r="E81" s="54">
        <v>0</v>
      </c>
      <c r="F81" s="54">
        <v>0</v>
      </c>
      <c r="G81" s="54">
        <v>0</v>
      </c>
      <c r="H81" s="54">
        <v>0</v>
      </c>
      <c r="I81" s="54">
        <v>0</v>
      </c>
      <c r="J81" s="54">
        <v>0</v>
      </c>
      <c r="K81" s="54">
        <v>0</v>
      </c>
      <c r="L81" s="58">
        <v>0</v>
      </c>
      <c r="M81" s="58">
        <v>0</v>
      </c>
      <c r="N81" s="58">
        <v>0</v>
      </c>
      <c r="O81" s="58">
        <v>0</v>
      </c>
      <c r="P81" s="58">
        <v>0</v>
      </c>
      <c r="Q81" s="58">
        <v>0</v>
      </c>
      <c r="R81" s="58">
        <v>0</v>
      </c>
      <c r="S81" s="58">
        <v>0</v>
      </c>
      <c r="T81" s="58">
        <v>0</v>
      </c>
      <c r="U81" s="58">
        <v>0</v>
      </c>
      <c r="V81" s="58">
        <v>0</v>
      </c>
      <c r="W81" s="58">
        <v>0</v>
      </c>
      <c r="X81" s="58">
        <v>0</v>
      </c>
      <c r="Y81" s="58">
        <v>0</v>
      </c>
      <c r="Z81" s="58">
        <v>0</v>
      </c>
      <c r="AA81" s="58">
        <v>0</v>
      </c>
      <c r="AC81" s="146">
        <f t="shared" si="175"/>
        <v>0</v>
      </c>
      <c r="AD81" s="146">
        <f t="shared" si="176"/>
        <v>0</v>
      </c>
      <c r="AE81" s="146">
        <f t="shared" si="177"/>
        <v>0</v>
      </c>
      <c r="AF81" s="146">
        <f t="shared" si="178"/>
        <v>0</v>
      </c>
      <c r="AG81" s="146">
        <f t="shared" si="179"/>
        <v>0</v>
      </c>
      <c r="AH81" s="146">
        <f t="shared" ca="1" si="185"/>
        <v>0</v>
      </c>
      <c r="AI81" s="146">
        <f t="shared" ca="1" si="186"/>
        <v>0</v>
      </c>
      <c r="AJ81" s="45" t="s">
        <v>9</v>
      </c>
    </row>
    <row r="82" spans="1:36" ht="15.95" hidden="1" customHeight="1" outlineLevel="1" x14ac:dyDescent="0.2">
      <c r="A82" s="63" t="s">
        <v>141</v>
      </c>
      <c r="B82" s="54">
        <v>0</v>
      </c>
      <c r="C82" s="54">
        <v>0</v>
      </c>
      <c r="D82" s="54">
        <v>0</v>
      </c>
      <c r="E82" s="54">
        <v>0</v>
      </c>
      <c r="F82" s="54">
        <v>0</v>
      </c>
      <c r="G82" s="54">
        <v>0</v>
      </c>
      <c r="H82" s="54">
        <v>151.16843</v>
      </c>
      <c r="I82" s="54">
        <v>100.77896000000001</v>
      </c>
      <c r="J82" s="54">
        <v>29.435400000000001</v>
      </c>
      <c r="K82" s="54">
        <v>210.71610000000001</v>
      </c>
      <c r="L82" s="58">
        <v>156.36823000000001</v>
      </c>
      <c r="M82" s="58">
        <v>102</v>
      </c>
      <c r="N82" s="58">
        <v>48</v>
      </c>
      <c r="O82" s="58">
        <v>175</v>
      </c>
      <c r="P82" s="58">
        <v>115</v>
      </c>
      <c r="Q82" s="58">
        <v>71</v>
      </c>
      <c r="R82" s="58">
        <v>27</v>
      </c>
      <c r="S82" s="58">
        <v>169</v>
      </c>
      <c r="T82" s="58">
        <v>123</v>
      </c>
      <c r="U82" s="58">
        <v>76</v>
      </c>
      <c r="V82" s="58">
        <v>29</v>
      </c>
      <c r="W82" s="58">
        <v>198</v>
      </c>
      <c r="X82" s="58">
        <v>141</v>
      </c>
      <c r="Y82" s="58">
        <v>86</v>
      </c>
      <c r="Z82" s="58">
        <v>34</v>
      </c>
      <c r="AA82" s="58">
        <v>158</v>
      </c>
      <c r="AC82" s="146">
        <f t="shared" si="175"/>
        <v>0</v>
      </c>
      <c r="AD82" s="146">
        <f t="shared" si="176"/>
        <v>100.77896000000001</v>
      </c>
      <c r="AE82" s="146">
        <f t="shared" si="177"/>
        <v>102</v>
      </c>
      <c r="AF82" s="146">
        <f t="shared" si="178"/>
        <v>71</v>
      </c>
      <c r="AG82" s="146">
        <f t="shared" si="179"/>
        <v>76</v>
      </c>
      <c r="AH82" s="146">
        <f t="shared" ca="1" si="185"/>
        <v>86</v>
      </c>
      <c r="AI82" s="146">
        <f t="shared" ca="1" si="186"/>
        <v>158</v>
      </c>
      <c r="AJ82" s="45" t="s">
        <v>9</v>
      </c>
    </row>
    <row r="83" spans="1:36" ht="15.95" hidden="1" customHeight="1" outlineLevel="1" x14ac:dyDescent="0.2">
      <c r="A83" s="63" t="s">
        <v>142</v>
      </c>
      <c r="B83" s="54">
        <v>0</v>
      </c>
      <c r="C83" s="54">
        <v>0</v>
      </c>
      <c r="D83" s="54">
        <v>0</v>
      </c>
      <c r="E83" s="54">
        <v>0</v>
      </c>
      <c r="F83" s="54">
        <v>0</v>
      </c>
      <c r="G83" s="54">
        <v>0</v>
      </c>
      <c r="H83" s="54">
        <v>0</v>
      </c>
      <c r="I83" s="54">
        <v>0</v>
      </c>
      <c r="J83" s="54">
        <v>0</v>
      </c>
      <c r="K83" s="54">
        <v>0</v>
      </c>
      <c r="L83" s="58">
        <v>0</v>
      </c>
      <c r="M83" s="58">
        <v>0</v>
      </c>
      <c r="N83" s="58">
        <v>0</v>
      </c>
      <c r="O83" s="58">
        <v>0</v>
      </c>
      <c r="P83" s="58">
        <v>0</v>
      </c>
      <c r="Q83" s="58">
        <v>0</v>
      </c>
      <c r="R83" s="58">
        <v>0</v>
      </c>
      <c r="S83" s="58">
        <v>0</v>
      </c>
      <c r="T83" s="58">
        <v>0</v>
      </c>
      <c r="U83" s="58">
        <v>0</v>
      </c>
      <c r="V83" s="58">
        <v>0</v>
      </c>
      <c r="W83" s="58">
        <v>0</v>
      </c>
      <c r="X83" s="58">
        <v>0</v>
      </c>
      <c r="Y83" s="58">
        <v>0</v>
      </c>
      <c r="Z83" s="58">
        <v>0</v>
      </c>
      <c r="AA83" s="58">
        <v>0</v>
      </c>
      <c r="AC83" s="146">
        <f t="shared" si="175"/>
        <v>0</v>
      </c>
      <c r="AD83" s="146">
        <f t="shared" si="176"/>
        <v>0</v>
      </c>
      <c r="AE83" s="146">
        <f t="shared" si="177"/>
        <v>0</v>
      </c>
      <c r="AF83" s="146">
        <f t="shared" si="178"/>
        <v>0</v>
      </c>
      <c r="AG83" s="146">
        <f t="shared" si="179"/>
        <v>0</v>
      </c>
      <c r="AH83" s="146">
        <f t="shared" ca="1" si="185"/>
        <v>0</v>
      </c>
      <c r="AI83" s="146">
        <f t="shared" ca="1" si="186"/>
        <v>0</v>
      </c>
      <c r="AJ83" s="45" t="s">
        <v>9</v>
      </c>
    </row>
    <row r="84" spans="1:36" ht="15.95" hidden="1" customHeight="1" outlineLevel="1" x14ac:dyDescent="0.2">
      <c r="A84" s="63" t="s">
        <v>143</v>
      </c>
      <c r="B84" s="54">
        <v>0</v>
      </c>
      <c r="C84" s="54">
        <v>0</v>
      </c>
      <c r="D84" s="54">
        <v>0</v>
      </c>
      <c r="E84" s="54">
        <v>0</v>
      </c>
      <c r="F84" s="54">
        <v>0</v>
      </c>
      <c r="G84" s="54">
        <v>0</v>
      </c>
      <c r="H84" s="54">
        <v>0</v>
      </c>
      <c r="I84" s="54">
        <v>0</v>
      </c>
      <c r="J84" s="54">
        <v>0</v>
      </c>
      <c r="K84" s="54">
        <v>0</v>
      </c>
      <c r="L84" s="58">
        <v>0</v>
      </c>
      <c r="M84" s="58">
        <v>216</v>
      </c>
      <c r="N84" s="58">
        <v>133</v>
      </c>
      <c r="O84" s="58">
        <v>216</v>
      </c>
      <c r="P84" s="58">
        <v>0</v>
      </c>
      <c r="Q84" s="58">
        <v>0</v>
      </c>
      <c r="R84" s="58">
        <v>0</v>
      </c>
      <c r="S84" s="58">
        <v>0</v>
      </c>
      <c r="T84" s="58">
        <v>0</v>
      </c>
      <c r="U84" s="58">
        <v>0</v>
      </c>
      <c r="V84" s="58">
        <v>0</v>
      </c>
      <c r="W84" s="58">
        <v>0</v>
      </c>
      <c r="X84" s="58">
        <v>0</v>
      </c>
      <c r="Y84" s="58">
        <v>0</v>
      </c>
      <c r="Z84" s="58">
        <v>0</v>
      </c>
      <c r="AA84" s="58">
        <v>0</v>
      </c>
      <c r="AC84" s="146">
        <f t="shared" si="175"/>
        <v>0</v>
      </c>
      <c r="AD84" s="146">
        <f t="shared" si="176"/>
        <v>0</v>
      </c>
      <c r="AE84" s="146">
        <f t="shared" si="177"/>
        <v>216</v>
      </c>
      <c r="AF84" s="146">
        <f t="shared" si="178"/>
        <v>0</v>
      </c>
      <c r="AG84" s="146">
        <f t="shared" si="179"/>
        <v>0</v>
      </c>
      <c r="AH84" s="146">
        <f t="shared" ca="1" si="185"/>
        <v>0</v>
      </c>
      <c r="AI84" s="146">
        <f t="shared" ca="1" si="186"/>
        <v>0</v>
      </c>
      <c r="AJ84" s="45" t="s">
        <v>9</v>
      </c>
    </row>
    <row r="85" spans="1:36" ht="15.95" hidden="1" customHeight="1" outlineLevel="1" x14ac:dyDescent="0.2">
      <c r="A85" s="61" t="s">
        <v>144</v>
      </c>
      <c r="B85" s="62">
        <f t="shared" ref="B85:P85" si="187">SUM(B86:B99)</f>
        <v>4078.7261499999986</v>
      </c>
      <c r="C85" s="62">
        <f t="shared" si="187"/>
        <v>28807.964659999998</v>
      </c>
      <c r="D85" s="62">
        <f t="shared" si="187"/>
        <v>99987.775580000001</v>
      </c>
      <c r="E85" s="62">
        <f t="shared" si="187"/>
        <v>186473.48705</v>
      </c>
      <c r="F85" s="62">
        <f t="shared" si="187"/>
        <v>208983.09348999997</v>
      </c>
      <c r="G85" s="62">
        <f t="shared" si="187"/>
        <v>223535.38026000001</v>
      </c>
      <c r="H85" s="62">
        <f t="shared" si="187"/>
        <v>198337.62312999996</v>
      </c>
      <c r="I85" s="62">
        <f t="shared" si="187"/>
        <v>192602.58193000001</v>
      </c>
      <c r="J85" s="62">
        <f t="shared" si="187"/>
        <v>190985.16854999997</v>
      </c>
      <c r="K85" s="62">
        <f t="shared" si="187"/>
        <v>189353.30172000002</v>
      </c>
      <c r="L85" s="62">
        <f t="shared" si="187"/>
        <v>187827.45081000001</v>
      </c>
      <c r="M85" s="62">
        <f t="shared" si="187"/>
        <v>187071</v>
      </c>
      <c r="N85" s="62">
        <f t="shared" si="187"/>
        <v>185401</v>
      </c>
      <c r="O85" s="62">
        <f t="shared" si="187"/>
        <v>183912</v>
      </c>
      <c r="P85" s="62">
        <f t="shared" si="187"/>
        <v>182448</v>
      </c>
      <c r="Q85" s="62">
        <f t="shared" ref="Q85:R85" si="188">SUM(Q86:Q99)</f>
        <v>182353</v>
      </c>
      <c r="R85" s="62">
        <f t="shared" si="188"/>
        <v>181169</v>
      </c>
      <c r="S85" s="62">
        <f t="shared" ref="S85:T85" si="189">SUM(S86:S99)</f>
        <v>180033</v>
      </c>
      <c r="T85" s="62">
        <f t="shared" si="189"/>
        <v>178693</v>
      </c>
      <c r="U85" s="62">
        <f t="shared" ref="U85" si="190">SUM(U86:U99)</f>
        <v>175278</v>
      </c>
      <c r="V85" s="62">
        <f t="shared" ref="V85:W85" si="191">SUM(V86:V99)</f>
        <v>172225</v>
      </c>
      <c r="W85" s="62">
        <f t="shared" si="191"/>
        <v>176387</v>
      </c>
      <c r="X85" s="62">
        <f t="shared" ref="X85:Y85" si="192">SUM(X86:X99)</f>
        <v>176189</v>
      </c>
      <c r="Y85" s="62">
        <f t="shared" si="192"/>
        <v>174086</v>
      </c>
      <c r="Z85" s="62">
        <f t="shared" ref="Z85:AA85" si="193">SUM(Z86:Z99)</f>
        <v>174073</v>
      </c>
      <c r="AA85" s="62">
        <f t="shared" si="193"/>
        <v>172935</v>
      </c>
      <c r="AC85" s="62">
        <f t="shared" si="175"/>
        <v>186473.48705</v>
      </c>
      <c r="AD85" s="62">
        <f t="shared" si="176"/>
        <v>192602.58193000001</v>
      </c>
      <c r="AE85" s="62">
        <f t="shared" si="177"/>
        <v>187071</v>
      </c>
      <c r="AF85" s="62">
        <f t="shared" si="178"/>
        <v>182353</v>
      </c>
      <c r="AG85" s="62">
        <f t="shared" si="179"/>
        <v>175278</v>
      </c>
      <c r="AH85" s="62">
        <f t="shared" ca="1" si="185"/>
        <v>174086</v>
      </c>
      <c r="AI85" s="62">
        <f t="shared" ca="1" si="186"/>
        <v>172935</v>
      </c>
      <c r="AJ85" s="45" t="s">
        <v>9</v>
      </c>
    </row>
    <row r="86" spans="1:36" ht="15.95" hidden="1" customHeight="1" outlineLevel="1" x14ac:dyDescent="0.2">
      <c r="A86" s="63" t="s">
        <v>135</v>
      </c>
      <c r="B86" s="58">
        <v>0</v>
      </c>
      <c r="C86" s="58">
        <v>0</v>
      </c>
      <c r="D86" s="58">
        <v>0</v>
      </c>
      <c r="E86" s="58">
        <v>0</v>
      </c>
      <c r="F86" s="58">
        <v>0</v>
      </c>
      <c r="G86" s="58">
        <v>0</v>
      </c>
      <c r="H86" s="58">
        <v>0</v>
      </c>
      <c r="I86" s="58">
        <v>0</v>
      </c>
      <c r="J86" s="58">
        <v>0</v>
      </c>
      <c r="K86" s="58">
        <v>0</v>
      </c>
      <c r="L86" s="58">
        <v>0</v>
      </c>
      <c r="M86" s="58">
        <v>0</v>
      </c>
      <c r="N86" s="58">
        <v>0</v>
      </c>
      <c r="O86" s="58">
        <v>0</v>
      </c>
      <c r="P86" s="58">
        <v>0</v>
      </c>
      <c r="Q86" s="58">
        <v>0</v>
      </c>
      <c r="R86" s="58">
        <v>0</v>
      </c>
      <c r="S86" s="58">
        <v>0</v>
      </c>
      <c r="T86" s="58">
        <v>0</v>
      </c>
      <c r="U86" s="58">
        <v>0</v>
      </c>
      <c r="V86" s="58">
        <v>0</v>
      </c>
      <c r="W86" s="58">
        <v>0</v>
      </c>
      <c r="X86" s="58">
        <v>0</v>
      </c>
      <c r="Y86" s="58">
        <v>0</v>
      </c>
      <c r="Z86" s="58">
        <v>0</v>
      </c>
      <c r="AA86" s="58">
        <v>0</v>
      </c>
      <c r="AC86" s="58">
        <f t="shared" si="175"/>
        <v>0</v>
      </c>
      <c r="AD86" s="58">
        <f t="shared" si="176"/>
        <v>0</v>
      </c>
      <c r="AE86" s="58">
        <f t="shared" si="177"/>
        <v>0</v>
      </c>
      <c r="AF86" s="58">
        <f t="shared" si="178"/>
        <v>0</v>
      </c>
      <c r="AG86" s="54">
        <f t="shared" si="179"/>
        <v>0</v>
      </c>
      <c r="AH86" s="54">
        <f t="shared" ca="1" si="185"/>
        <v>0</v>
      </c>
      <c r="AI86" s="54">
        <f t="shared" ca="1" si="186"/>
        <v>0</v>
      </c>
      <c r="AJ86" s="45" t="s">
        <v>9</v>
      </c>
    </row>
    <row r="87" spans="1:36" ht="15.95" hidden="1" customHeight="1" outlineLevel="1" x14ac:dyDescent="0.2">
      <c r="A87" s="63" t="s">
        <v>136</v>
      </c>
      <c r="B87" s="54">
        <v>105.822</v>
      </c>
      <c r="C87" s="54">
        <v>0.1</v>
      </c>
      <c r="D87" s="54">
        <v>12313.19917</v>
      </c>
      <c r="E87" s="54">
        <v>0</v>
      </c>
      <c r="F87" s="54">
        <v>6108.7653100000007</v>
      </c>
      <c r="G87" s="54">
        <v>28320.281480000005</v>
      </c>
      <c r="H87" s="54">
        <v>4400</v>
      </c>
      <c r="I87" s="54">
        <v>0.9425</v>
      </c>
      <c r="J87" s="54">
        <v>0</v>
      </c>
      <c r="K87" s="54">
        <v>0</v>
      </c>
      <c r="L87" s="58">
        <v>0</v>
      </c>
      <c r="M87" s="58">
        <v>0</v>
      </c>
      <c r="N87" s="58">
        <v>0</v>
      </c>
      <c r="O87" s="58">
        <v>0</v>
      </c>
      <c r="P87" s="58">
        <v>0</v>
      </c>
      <c r="Q87" s="58">
        <v>0</v>
      </c>
      <c r="R87" s="58">
        <v>0</v>
      </c>
      <c r="S87" s="58">
        <v>0</v>
      </c>
      <c r="T87" s="58">
        <v>0</v>
      </c>
      <c r="U87" s="58">
        <v>0</v>
      </c>
      <c r="V87" s="58">
        <v>0</v>
      </c>
      <c r="W87" s="58">
        <v>0</v>
      </c>
      <c r="X87" s="58">
        <v>0</v>
      </c>
      <c r="Y87" s="58">
        <v>0</v>
      </c>
      <c r="Z87" s="58">
        <v>0</v>
      </c>
      <c r="AA87" s="58">
        <v>0</v>
      </c>
      <c r="AC87" s="54">
        <f t="shared" si="175"/>
        <v>0</v>
      </c>
      <c r="AD87" s="54">
        <f t="shared" si="176"/>
        <v>0.9425</v>
      </c>
      <c r="AE87" s="54">
        <f t="shared" si="177"/>
        <v>0</v>
      </c>
      <c r="AF87" s="54">
        <f t="shared" si="178"/>
        <v>0</v>
      </c>
      <c r="AG87" s="54">
        <f t="shared" si="179"/>
        <v>0</v>
      </c>
      <c r="AH87" s="54">
        <f t="shared" ca="1" si="185"/>
        <v>0</v>
      </c>
      <c r="AI87" s="54">
        <f t="shared" ca="1" si="186"/>
        <v>0</v>
      </c>
      <c r="AJ87" s="45" t="s">
        <v>9</v>
      </c>
    </row>
    <row r="88" spans="1:36" ht="15.95" hidden="1" customHeight="1" outlineLevel="1" x14ac:dyDescent="0.2">
      <c r="A88" s="63" t="s">
        <v>145</v>
      </c>
      <c r="B88" s="54">
        <v>0</v>
      </c>
      <c r="C88" s="54">
        <v>0</v>
      </c>
      <c r="D88" s="54">
        <v>0</v>
      </c>
      <c r="E88" s="54">
        <v>0</v>
      </c>
      <c r="F88" s="54">
        <v>0</v>
      </c>
      <c r="G88" s="54">
        <v>0</v>
      </c>
      <c r="H88" s="54">
        <v>0</v>
      </c>
      <c r="I88" s="54">
        <v>0</v>
      </c>
      <c r="J88" s="54">
        <v>0</v>
      </c>
      <c r="K88" s="54">
        <v>0</v>
      </c>
      <c r="L88" s="58">
        <v>0</v>
      </c>
      <c r="M88" s="58">
        <v>0</v>
      </c>
      <c r="N88" s="58">
        <v>0</v>
      </c>
      <c r="O88" s="58">
        <v>0</v>
      </c>
      <c r="P88" s="58">
        <v>0</v>
      </c>
      <c r="Q88" s="58">
        <v>0</v>
      </c>
      <c r="R88" s="58">
        <v>0</v>
      </c>
      <c r="S88" s="58">
        <v>0</v>
      </c>
      <c r="T88" s="58">
        <v>0</v>
      </c>
      <c r="U88" s="58">
        <v>0</v>
      </c>
      <c r="V88" s="58">
        <v>0</v>
      </c>
      <c r="W88" s="58">
        <v>0</v>
      </c>
      <c r="X88" s="58">
        <v>0</v>
      </c>
      <c r="Y88" s="58">
        <v>0</v>
      </c>
      <c r="Z88" s="58">
        <v>0</v>
      </c>
      <c r="AA88" s="58">
        <v>0</v>
      </c>
      <c r="AC88" s="54">
        <f t="shared" si="175"/>
        <v>0</v>
      </c>
      <c r="AD88" s="54">
        <f t="shared" si="176"/>
        <v>0</v>
      </c>
      <c r="AE88" s="54">
        <f t="shared" si="177"/>
        <v>0</v>
      </c>
      <c r="AF88" s="54">
        <f t="shared" si="178"/>
        <v>0</v>
      </c>
      <c r="AG88" s="54">
        <f t="shared" si="179"/>
        <v>0</v>
      </c>
      <c r="AH88" s="54">
        <f t="shared" ca="1" si="185"/>
        <v>0</v>
      </c>
      <c r="AI88" s="54">
        <f t="shared" ca="1" si="186"/>
        <v>0</v>
      </c>
      <c r="AJ88" s="45" t="s">
        <v>9</v>
      </c>
    </row>
    <row r="89" spans="1:36" ht="15.95" hidden="1" customHeight="1" outlineLevel="1" x14ac:dyDescent="0.2">
      <c r="A89" s="63" t="s">
        <v>134</v>
      </c>
      <c r="B89" s="54">
        <v>0</v>
      </c>
      <c r="C89" s="54">
        <v>0</v>
      </c>
      <c r="D89" s="54">
        <v>564.44875000000002</v>
      </c>
      <c r="E89" s="54">
        <v>1887.47531</v>
      </c>
      <c r="F89" s="54">
        <v>3229.4101099999998</v>
      </c>
      <c r="G89" s="54">
        <v>4137.87583</v>
      </c>
      <c r="H89" s="54">
        <v>4329.1096500000003</v>
      </c>
      <c r="I89" s="54">
        <v>4977.1057599999995</v>
      </c>
      <c r="J89" s="54">
        <v>5001.1011600000002</v>
      </c>
      <c r="K89" s="54">
        <v>5009.7005999999992</v>
      </c>
      <c r="L89" s="58">
        <v>5070.9164099999998</v>
      </c>
      <c r="M89" s="58">
        <v>5164</v>
      </c>
      <c r="N89" s="58">
        <v>5290</v>
      </c>
      <c r="O89" s="58">
        <v>5443</v>
      </c>
      <c r="P89" s="58">
        <v>5623</v>
      </c>
      <c r="Q89" s="58">
        <v>5803</v>
      </c>
      <c r="R89" s="58">
        <v>5992</v>
      </c>
      <c r="S89" s="58">
        <v>6180</v>
      </c>
      <c r="T89" s="58">
        <v>6166</v>
      </c>
      <c r="U89" s="58">
        <v>4029</v>
      </c>
      <c r="V89" s="58">
        <v>2303</v>
      </c>
      <c r="W89" s="58">
        <v>7791</v>
      </c>
      <c r="X89" s="58">
        <v>8920</v>
      </c>
      <c r="Y89" s="58">
        <v>8142</v>
      </c>
      <c r="Z89" s="58">
        <v>9456</v>
      </c>
      <c r="AA89" s="58">
        <v>9645</v>
      </c>
      <c r="AC89" s="54">
        <f t="shared" si="175"/>
        <v>1887.47531</v>
      </c>
      <c r="AD89" s="54">
        <f t="shared" si="176"/>
        <v>4977.1057599999995</v>
      </c>
      <c r="AE89" s="54">
        <f t="shared" si="177"/>
        <v>5164</v>
      </c>
      <c r="AF89" s="54">
        <f t="shared" si="178"/>
        <v>5803</v>
      </c>
      <c r="AG89" s="54">
        <f t="shared" si="179"/>
        <v>4029</v>
      </c>
      <c r="AH89" s="54">
        <f t="shared" ca="1" si="185"/>
        <v>8142</v>
      </c>
      <c r="AI89" s="54">
        <f t="shared" ca="1" si="186"/>
        <v>9645</v>
      </c>
      <c r="AJ89" s="45" t="s">
        <v>9</v>
      </c>
    </row>
    <row r="90" spans="1:36" ht="15.95" hidden="1" customHeight="1" outlineLevel="1" x14ac:dyDescent="0.2">
      <c r="A90" s="63" t="s">
        <v>137</v>
      </c>
      <c r="B90" s="54">
        <v>0</v>
      </c>
      <c r="C90" s="54">
        <v>0</v>
      </c>
      <c r="D90" s="54">
        <v>0</v>
      </c>
      <c r="E90" s="54">
        <v>0</v>
      </c>
      <c r="F90" s="54">
        <v>0</v>
      </c>
      <c r="G90" s="54">
        <v>0</v>
      </c>
      <c r="H90" s="54">
        <v>0</v>
      </c>
      <c r="I90" s="54">
        <v>0</v>
      </c>
      <c r="J90" s="54">
        <v>0</v>
      </c>
      <c r="K90" s="54">
        <v>0</v>
      </c>
      <c r="L90" s="58">
        <v>0</v>
      </c>
      <c r="M90" s="58">
        <v>631</v>
      </c>
      <c r="N90" s="58">
        <v>631</v>
      </c>
      <c r="O90" s="58">
        <v>631</v>
      </c>
      <c r="P90" s="58">
        <v>631</v>
      </c>
      <c r="Q90" s="58">
        <v>631</v>
      </c>
      <c r="R90" s="58">
        <v>582</v>
      </c>
      <c r="S90" s="58">
        <v>582</v>
      </c>
      <c r="T90" s="58">
        <v>582</v>
      </c>
      <c r="U90" s="58">
        <v>631</v>
      </c>
      <c r="V90" s="58">
        <v>631</v>
      </c>
      <c r="W90" s="58">
        <v>631</v>
      </c>
      <c r="X90" s="58">
        <v>631</v>
      </c>
      <c r="Y90" s="58">
        <v>631</v>
      </c>
      <c r="Z90" s="58">
        <v>631</v>
      </c>
      <c r="AA90" s="58">
        <v>631</v>
      </c>
      <c r="AC90" s="54">
        <f t="shared" si="175"/>
        <v>0</v>
      </c>
      <c r="AD90" s="54">
        <f t="shared" si="176"/>
        <v>0</v>
      </c>
      <c r="AE90" s="54">
        <f t="shared" si="177"/>
        <v>631</v>
      </c>
      <c r="AF90" s="54">
        <f t="shared" si="178"/>
        <v>631</v>
      </c>
      <c r="AG90" s="54">
        <f t="shared" si="179"/>
        <v>631</v>
      </c>
      <c r="AH90" s="54">
        <f t="shared" ca="1" si="185"/>
        <v>631</v>
      </c>
      <c r="AI90" s="54">
        <f t="shared" ca="1" si="186"/>
        <v>631</v>
      </c>
      <c r="AJ90" s="45" t="s">
        <v>9</v>
      </c>
    </row>
    <row r="91" spans="1:36" ht="15.95" hidden="1" customHeight="1" outlineLevel="1" x14ac:dyDescent="0.2">
      <c r="A91" s="63" t="s">
        <v>146</v>
      </c>
      <c r="B91" s="54">
        <v>0</v>
      </c>
      <c r="C91" s="54">
        <v>0</v>
      </c>
      <c r="D91" s="54">
        <v>0</v>
      </c>
      <c r="E91" s="54">
        <v>0</v>
      </c>
      <c r="F91" s="54">
        <v>0</v>
      </c>
      <c r="G91" s="54">
        <v>0</v>
      </c>
      <c r="H91" s="54">
        <v>0</v>
      </c>
      <c r="I91" s="54">
        <v>0</v>
      </c>
      <c r="J91" s="54">
        <v>0</v>
      </c>
      <c r="K91" s="54">
        <v>0</v>
      </c>
      <c r="L91" s="58">
        <v>0</v>
      </c>
      <c r="M91" s="58">
        <v>0</v>
      </c>
      <c r="N91" s="58">
        <v>0</v>
      </c>
      <c r="O91" s="58">
        <v>0</v>
      </c>
      <c r="P91" s="58">
        <v>0</v>
      </c>
      <c r="Q91" s="58">
        <v>0</v>
      </c>
      <c r="R91" s="58">
        <v>0</v>
      </c>
      <c r="S91" s="58">
        <v>0</v>
      </c>
      <c r="T91" s="58">
        <v>0</v>
      </c>
      <c r="U91" s="58">
        <v>0</v>
      </c>
      <c r="V91" s="58">
        <v>0</v>
      </c>
      <c r="W91" s="58">
        <v>0</v>
      </c>
      <c r="X91" s="58">
        <v>0</v>
      </c>
      <c r="Y91" s="58">
        <v>0</v>
      </c>
      <c r="Z91" s="58">
        <v>0</v>
      </c>
      <c r="AA91" s="58">
        <v>0</v>
      </c>
      <c r="AC91" s="54">
        <f t="shared" si="175"/>
        <v>0</v>
      </c>
      <c r="AD91" s="54">
        <f t="shared" si="176"/>
        <v>0</v>
      </c>
      <c r="AE91" s="54">
        <f t="shared" si="177"/>
        <v>0</v>
      </c>
      <c r="AF91" s="54">
        <f t="shared" si="178"/>
        <v>0</v>
      </c>
      <c r="AG91" s="54">
        <f t="shared" si="179"/>
        <v>0</v>
      </c>
      <c r="AH91" s="54">
        <f t="shared" ca="1" si="185"/>
        <v>0</v>
      </c>
      <c r="AI91" s="54">
        <f t="shared" ca="1" si="186"/>
        <v>0</v>
      </c>
      <c r="AJ91" s="45" t="s">
        <v>9</v>
      </c>
    </row>
    <row r="92" spans="1:36" ht="15.95" hidden="1" customHeight="1" outlineLevel="1" x14ac:dyDescent="0.2">
      <c r="A92" s="63" t="s">
        <v>138</v>
      </c>
      <c r="B92" s="54">
        <v>0</v>
      </c>
      <c r="C92" s="54">
        <v>0</v>
      </c>
      <c r="D92" s="54">
        <v>0</v>
      </c>
      <c r="E92" s="54">
        <v>0</v>
      </c>
      <c r="F92" s="54">
        <v>0</v>
      </c>
      <c r="G92" s="54">
        <v>0</v>
      </c>
      <c r="H92" s="54">
        <v>0</v>
      </c>
      <c r="I92" s="54">
        <v>0</v>
      </c>
      <c r="J92" s="54">
        <v>0</v>
      </c>
      <c r="K92" s="54">
        <v>0</v>
      </c>
      <c r="L92" s="58">
        <v>0</v>
      </c>
      <c r="M92" s="58">
        <v>0</v>
      </c>
      <c r="N92" s="58">
        <v>0</v>
      </c>
      <c r="O92" s="58">
        <v>0</v>
      </c>
      <c r="P92" s="58">
        <v>0</v>
      </c>
      <c r="Q92" s="58">
        <v>0</v>
      </c>
      <c r="R92" s="58">
        <v>0</v>
      </c>
      <c r="S92" s="58">
        <v>0</v>
      </c>
      <c r="T92" s="58">
        <v>0</v>
      </c>
      <c r="U92" s="58">
        <v>0</v>
      </c>
      <c r="V92" s="58">
        <v>0</v>
      </c>
      <c r="W92" s="58">
        <v>0</v>
      </c>
      <c r="X92" s="58">
        <v>0</v>
      </c>
      <c r="Y92" s="58">
        <v>0</v>
      </c>
      <c r="Z92" s="58">
        <v>0</v>
      </c>
      <c r="AA92" s="58">
        <v>0</v>
      </c>
      <c r="AC92" s="54">
        <f t="shared" si="175"/>
        <v>0</v>
      </c>
      <c r="AD92" s="54">
        <f t="shared" si="176"/>
        <v>0</v>
      </c>
      <c r="AE92" s="54">
        <f t="shared" si="177"/>
        <v>0</v>
      </c>
      <c r="AF92" s="54">
        <f t="shared" si="178"/>
        <v>0</v>
      </c>
      <c r="AG92" s="54">
        <f t="shared" si="179"/>
        <v>0</v>
      </c>
      <c r="AH92" s="54">
        <f t="shared" ca="1" si="185"/>
        <v>0</v>
      </c>
      <c r="AI92" s="54">
        <f t="shared" ca="1" si="186"/>
        <v>0</v>
      </c>
      <c r="AJ92" s="45" t="s">
        <v>9</v>
      </c>
    </row>
    <row r="93" spans="1:36" ht="15.95" hidden="1" customHeight="1" outlineLevel="1" x14ac:dyDescent="0.2">
      <c r="A93" s="63" t="s">
        <v>139</v>
      </c>
      <c r="B93" s="54">
        <v>0</v>
      </c>
      <c r="C93" s="54">
        <v>0</v>
      </c>
      <c r="D93" s="54">
        <v>0</v>
      </c>
      <c r="E93" s="54">
        <v>0</v>
      </c>
      <c r="F93" s="54">
        <v>0</v>
      </c>
      <c r="G93" s="54">
        <v>0</v>
      </c>
      <c r="H93" s="54">
        <v>0</v>
      </c>
      <c r="I93" s="54">
        <v>0</v>
      </c>
      <c r="J93" s="54">
        <v>0</v>
      </c>
      <c r="K93" s="54">
        <v>0</v>
      </c>
      <c r="L93" s="58">
        <v>0</v>
      </c>
      <c r="M93" s="58">
        <v>0</v>
      </c>
      <c r="N93" s="58">
        <v>0</v>
      </c>
      <c r="O93" s="58">
        <v>0</v>
      </c>
      <c r="P93" s="58">
        <v>0</v>
      </c>
      <c r="Q93" s="58">
        <v>0</v>
      </c>
      <c r="R93" s="58">
        <v>0</v>
      </c>
      <c r="S93" s="58">
        <v>0</v>
      </c>
      <c r="T93" s="58">
        <v>0</v>
      </c>
      <c r="U93" s="58">
        <v>0</v>
      </c>
      <c r="V93" s="58">
        <v>0</v>
      </c>
      <c r="W93" s="58">
        <v>0</v>
      </c>
      <c r="X93" s="58">
        <v>0</v>
      </c>
      <c r="Y93" s="58">
        <v>0</v>
      </c>
      <c r="Z93" s="58">
        <v>0</v>
      </c>
      <c r="AA93" s="58">
        <v>0</v>
      </c>
      <c r="AC93" s="54">
        <f t="shared" si="175"/>
        <v>0</v>
      </c>
      <c r="AD93" s="54">
        <f t="shared" si="176"/>
        <v>0</v>
      </c>
      <c r="AE93" s="54">
        <f t="shared" si="177"/>
        <v>0</v>
      </c>
      <c r="AF93" s="54">
        <f t="shared" si="178"/>
        <v>0</v>
      </c>
      <c r="AG93" s="54">
        <f t="shared" si="179"/>
        <v>0</v>
      </c>
      <c r="AH93" s="54">
        <f t="shared" ca="1" si="185"/>
        <v>0</v>
      </c>
      <c r="AI93" s="54">
        <f t="shared" ca="1" si="186"/>
        <v>0</v>
      </c>
      <c r="AJ93" s="45" t="s">
        <v>9</v>
      </c>
    </row>
    <row r="94" spans="1:36" ht="15.95" hidden="1" customHeight="1" outlineLevel="1" x14ac:dyDescent="0.2">
      <c r="A94" s="63" t="s">
        <v>140</v>
      </c>
      <c r="B94" s="54">
        <v>0</v>
      </c>
      <c r="C94" s="54">
        <v>0</v>
      </c>
      <c r="D94" s="54">
        <v>0</v>
      </c>
      <c r="E94" s="54">
        <v>0</v>
      </c>
      <c r="F94" s="54">
        <v>0</v>
      </c>
      <c r="G94" s="54">
        <v>0</v>
      </c>
      <c r="H94" s="54">
        <v>0</v>
      </c>
      <c r="I94" s="54">
        <v>0</v>
      </c>
      <c r="J94" s="54">
        <v>0</v>
      </c>
      <c r="K94" s="54">
        <v>0</v>
      </c>
      <c r="L94" s="58">
        <v>0</v>
      </c>
      <c r="M94" s="58">
        <v>0</v>
      </c>
      <c r="N94" s="58">
        <v>0</v>
      </c>
      <c r="O94" s="58">
        <v>0</v>
      </c>
      <c r="P94" s="58">
        <v>0</v>
      </c>
      <c r="Q94" s="58">
        <v>0</v>
      </c>
      <c r="R94" s="58">
        <v>0</v>
      </c>
      <c r="S94" s="58">
        <v>0</v>
      </c>
      <c r="T94" s="58">
        <v>0</v>
      </c>
      <c r="U94" s="58">
        <v>0</v>
      </c>
      <c r="V94" s="58">
        <v>0</v>
      </c>
      <c r="W94" s="58">
        <v>0</v>
      </c>
      <c r="X94" s="58">
        <v>0</v>
      </c>
      <c r="Y94" s="58">
        <v>0</v>
      </c>
      <c r="Z94" s="58">
        <v>0</v>
      </c>
      <c r="AA94" s="58">
        <v>0</v>
      </c>
      <c r="AC94" s="54">
        <f t="shared" si="175"/>
        <v>0</v>
      </c>
      <c r="AD94" s="54">
        <f t="shared" si="176"/>
        <v>0</v>
      </c>
      <c r="AE94" s="54">
        <f t="shared" si="177"/>
        <v>0</v>
      </c>
      <c r="AF94" s="54">
        <f t="shared" si="178"/>
        <v>0</v>
      </c>
      <c r="AG94" s="54">
        <f t="shared" si="179"/>
        <v>0</v>
      </c>
      <c r="AH94" s="54">
        <f t="shared" ca="1" si="185"/>
        <v>0</v>
      </c>
      <c r="AI94" s="54">
        <f t="shared" ca="1" si="186"/>
        <v>0</v>
      </c>
      <c r="AJ94" s="45" t="s">
        <v>9</v>
      </c>
    </row>
    <row r="95" spans="1:36" ht="15.95" hidden="1" customHeight="1" outlineLevel="1" x14ac:dyDescent="0.2">
      <c r="A95" s="63" t="s">
        <v>142</v>
      </c>
      <c r="B95" s="54">
        <v>0</v>
      </c>
      <c r="C95" s="54">
        <v>0</v>
      </c>
      <c r="D95" s="54">
        <v>0</v>
      </c>
      <c r="E95" s="54">
        <v>0</v>
      </c>
      <c r="F95" s="54">
        <v>0</v>
      </c>
      <c r="G95" s="54">
        <v>0</v>
      </c>
      <c r="H95" s="54">
        <v>0</v>
      </c>
      <c r="I95" s="54">
        <v>0</v>
      </c>
      <c r="J95" s="54">
        <v>0</v>
      </c>
      <c r="K95" s="54">
        <v>0</v>
      </c>
      <c r="L95" s="58">
        <v>0</v>
      </c>
      <c r="M95" s="58">
        <v>0</v>
      </c>
      <c r="N95" s="58">
        <v>0</v>
      </c>
      <c r="O95" s="58">
        <v>0</v>
      </c>
      <c r="P95" s="58">
        <v>0</v>
      </c>
      <c r="Q95" s="58">
        <v>0</v>
      </c>
      <c r="R95" s="58">
        <v>0</v>
      </c>
      <c r="S95" s="58">
        <v>0</v>
      </c>
      <c r="T95" s="58">
        <v>0</v>
      </c>
      <c r="U95" s="58">
        <v>0</v>
      </c>
      <c r="V95" s="58">
        <v>0</v>
      </c>
      <c r="W95" s="58">
        <v>0</v>
      </c>
      <c r="X95" s="58">
        <v>0</v>
      </c>
      <c r="Y95" s="58">
        <v>0</v>
      </c>
      <c r="Z95" s="58">
        <v>0</v>
      </c>
      <c r="AA95" s="58">
        <v>0</v>
      </c>
      <c r="AC95" s="54">
        <f t="shared" si="175"/>
        <v>0</v>
      </c>
      <c r="AD95" s="54">
        <f t="shared" si="176"/>
        <v>0</v>
      </c>
      <c r="AE95" s="54">
        <f t="shared" si="177"/>
        <v>0</v>
      </c>
      <c r="AF95" s="54">
        <f t="shared" si="178"/>
        <v>0</v>
      </c>
      <c r="AG95" s="54">
        <f t="shared" si="179"/>
        <v>0</v>
      </c>
      <c r="AH95" s="54">
        <f t="shared" ca="1" si="185"/>
        <v>0</v>
      </c>
      <c r="AI95" s="54">
        <f t="shared" ca="1" si="186"/>
        <v>0</v>
      </c>
      <c r="AJ95" s="45" t="s">
        <v>9</v>
      </c>
    </row>
    <row r="96" spans="1:36" ht="15.95" hidden="1" customHeight="1" outlineLevel="1" x14ac:dyDescent="0.2">
      <c r="A96" s="63" t="s">
        <v>143</v>
      </c>
      <c r="B96" s="54">
        <v>0</v>
      </c>
      <c r="C96" s="54">
        <v>0</v>
      </c>
      <c r="D96" s="54">
        <v>0</v>
      </c>
      <c r="E96" s="54">
        <v>0</v>
      </c>
      <c r="F96" s="54">
        <v>0</v>
      </c>
      <c r="G96" s="54">
        <v>0</v>
      </c>
      <c r="H96" s="54">
        <v>0</v>
      </c>
      <c r="I96" s="54">
        <v>0</v>
      </c>
      <c r="J96" s="54">
        <v>0</v>
      </c>
      <c r="K96" s="54">
        <v>0</v>
      </c>
      <c r="L96" s="58">
        <v>0</v>
      </c>
      <c r="M96" s="58">
        <v>0</v>
      </c>
      <c r="N96" s="58">
        <v>0</v>
      </c>
      <c r="O96" s="58">
        <v>0</v>
      </c>
      <c r="P96" s="58">
        <v>0</v>
      </c>
      <c r="Q96" s="58">
        <v>0</v>
      </c>
      <c r="R96" s="58">
        <v>0</v>
      </c>
      <c r="S96" s="58">
        <v>0</v>
      </c>
      <c r="T96" s="58">
        <v>0</v>
      </c>
      <c r="U96" s="58">
        <v>0</v>
      </c>
      <c r="V96" s="58">
        <v>0</v>
      </c>
      <c r="W96" s="58">
        <v>0</v>
      </c>
      <c r="X96" s="58">
        <v>0</v>
      </c>
      <c r="Y96" s="58">
        <v>0</v>
      </c>
      <c r="Z96" s="58">
        <v>0</v>
      </c>
      <c r="AA96" s="58">
        <v>0</v>
      </c>
      <c r="AC96" s="54">
        <f t="shared" si="175"/>
        <v>0</v>
      </c>
      <c r="AD96" s="54">
        <f t="shared" si="176"/>
        <v>0</v>
      </c>
      <c r="AE96" s="54">
        <f t="shared" si="177"/>
        <v>0</v>
      </c>
      <c r="AF96" s="54">
        <f t="shared" si="178"/>
        <v>0</v>
      </c>
      <c r="AG96" s="54">
        <f t="shared" si="179"/>
        <v>0</v>
      </c>
      <c r="AH96" s="54">
        <f t="shared" ca="1" si="185"/>
        <v>0</v>
      </c>
      <c r="AI96" s="54">
        <f t="shared" ca="1" si="186"/>
        <v>0</v>
      </c>
      <c r="AJ96" s="45" t="s">
        <v>9</v>
      </c>
    </row>
    <row r="97" spans="1:36" ht="15.95" hidden="1" customHeight="1" outlineLevel="1" x14ac:dyDescent="0.2">
      <c r="A97" s="63" t="s">
        <v>147</v>
      </c>
      <c r="B97" s="54">
        <v>0</v>
      </c>
      <c r="C97" s="54">
        <v>0</v>
      </c>
      <c r="D97" s="54">
        <v>0</v>
      </c>
      <c r="E97" s="54">
        <v>0</v>
      </c>
      <c r="F97" s="54">
        <v>0</v>
      </c>
      <c r="G97" s="54">
        <v>0</v>
      </c>
      <c r="H97" s="54">
        <v>0</v>
      </c>
      <c r="I97" s="54">
        <v>0</v>
      </c>
      <c r="J97" s="54">
        <v>0</v>
      </c>
      <c r="K97" s="54">
        <v>0</v>
      </c>
      <c r="L97" s="58">
        <v>0</v>
      </c>
      <c r="M97" s="58">
        <v>0</v>
      </c>
      <c r="N97" s="58">
        <v>0</v>
      </c>
      <c r="O97" s="58">
        <v>0</v>
      </c>
      <c r="P97" s="58">
        <v>0</v>
      </c>
      <c r="Q97" s="58">
        <v>0</v>
      </c>
      <c r="R97" s="58">
        <v>0</v>
      </c>
      <c r="S97" s="58">
        <v>0</v>
      </c>
      <c r="T97" s="58">
        <v>0</v>
      </c>
      <c r="U97" s="58">
        <v>0</v>
      </c>
      <c r="V97" s="58">
        <v>0</v>
      </c>
      <c r="W97" s="58">
        <v>0</v>
      </c>
      <c r="X97" s="58">
        <v>0</v>
      </c>
      <c r="Y97" s="58">
        <v>0</v>
      </c>
      <c r="Z97" s="58">
        <v>0</v>
      </c>
      <c r="AA97" s="58">
        <v>0</v>
      </c>
      <c r="AC97" s="54">
        <f t="shared" si="175"/>
        <v>0</v>
      </c>
      <c r="AD97" s="54">
        <f t="shared" si="176"/>
        <v>0</v>
      </c>
      <c r="AE97" s="54">
        <f t="shared" si="177"/>
        <v>0</v>
      </c>
      <c r="AF97" s="54">
        <f t="shared" si="178"/>
        <v>0</v>
      </c>
      <c r="AG97" s="54">
        <f t="shared" si="179"/>
        <v>0</v>
      </c>
      <c r="AH97" s="54">
        <f t="shared" ca="1" si="185"/>
        <v>0</v>
      </c>
      <c r="AI97" s="54">
        <f t="shared" ca="1" si="186"/>
        <v>0</v>
      </c>
      <c r="AJ97" s="45" t="s">
        <v>9</v>
      </c>
    </row>
    <row r="98" spans="1:36" ht="15.95" hidden="1" customHeight="1" outlineLevel="1" x14ac:dyDescent="0.2">
      <c r="A98" s="63" t="s">
        <v>148</v>
      </c>
      <c r="B98" s="54">
        <v>3972.9041499999985</v>
      </c>
      <c r="C98" s="54">
        <v>28807.864659999999</v>
      </c>
      <c r="D98" s="54">
        <v>87110.127659999998</v>
      </c>
      <c r="E98" s="54">
        <v>184586.01173999999</v>
      </c>
      <c r="F98" s="54">
        <v>189875.76712999996</v>
      </c>
      <c r="G98" s="54">
        <v>181308.07201</v>
      </c>
      <c r="H98" s="54">
        <v>179839.36253999997</v>
      </c>
      <c r="I98" s="54">
        <v>177855.38273000001</v>
      </c>
      <c r="J98" s="54">
        <v>176214.91644999999</v>
      </c>
      <c r="K98" s="54">
        <v>174574.45018000001</v>
      </c>
      <c r="L98" s="58">
        <v>172987.38346000001</v>
      </c>
      <c r="M98" s="58">
        <v>171507</v>
      </c>
      <c r="N98" s="58">
        <v>169711</v>
      </c>
      <c r="O98" s="58">
        <v>168069</v>
      </c>
      <c r="P98" s="58">
        <v>166425</v>
      </c>
      <c r="Q98" s="58">
        <v>166150</v>
      </c>
      <c r="R98" s="58">
        <v>164826</v>
      </c>
      <c r="S98" s="58">
        <v>163502</v>
      </c>
      <c r="T98" s="58">
        <v>162176</v>
      </c>
      <c r="U98" s="58">
        <v>160849</v>
      </c>
      <c r="V98" s="58">
        <v>159522</v>
      </c>
      <c r="W98" s="58">
        <v>158196</v>
      </c>
      <c r="X98" s="58">
        <v>156869</v>
      </c>
      <c r="Y98" s="58">
        <v>155544</v>
      </c>
      <c r="Z98" s="58">
        <v>154217</v>
      </c>
      <c r="AA98" s="58">
        <v>152890</v>
      </c>
      <c r="AC98" s="54">
        <f t="shared" si="175"/>
        <v>184586.01173999999</v>
      </c>
      <c r="AD98" s="54">
        <f t="shared" si="176"/>
        <v>177855.38273000001</v>
      </c>
      <c r="AE98" s="54">
        <f t="shared" si="177"/>
        <v>171507</v>
      </c>
      <c r="AF98" s="54">
        <f t="shared" si="178"/>
        <v>166150</v>
      </c>
      <c r="AG98" s="54">
        <f t="shared" si="179"/>
        <v>160849</v>
      </c>
      <c r="AH98" s="54">
        <f t="shared" ca="1" si="185"/>
        <v>155544</v>
      </c>
      <c r="AI98" s="54">
        <f t="shared" ca="1" si="186"/>
        <v>152890</v>
      </c>
      <c r="AJ98" s="45" t="s">
        <v>9</v>
      </c>
    </row>
    <row r="99" spans="1:36" ht="15.95" hidden="1" customHeight="1" outlineLevel="1" x14ac:dyDescent="0.2">
      <c r="A99" s="63" t="s">
        <v>149</v>
      </c>
      <c r="B99" s="54">
        <v>0</v>
      </c>
      <c r="C99" s="54">
        <v>0</v>
      </c>
      <c r="D99" s="54">
        <v>0</v>
      </c>
      <c r="E99" s="54">
        <v>0</v>
      </c>
      <c r="F99" s="54">
        <v>9769.1509399999995</v>
      </c>
      <c r="G99" s="54">
        <v>9769.1509399999995</v>
      </c>
      <c r="H99" s="54">
        <v>9769.1509399999995</v>
      </c>
      <c r="I99" s="54">
        <v>9769.1509399999995</v>
      </c>
      <c r="J99" s="54">
        <v>9769.1509399999995</v>
      </c>
      <c r="K99" s="54">
        <v>9769.1509399999995</v>
      </c>
      <c r="L99" s="58">
        <v>9769.1509399999995</v>
      </c>
      <c r="M99" s="58">
        <v>9769</v>
      </c>
      <c r="N99" s="58">
        <v>9769</v>
      </c>
      <c r="O99" s="58">
        <v>9769</v>
      </c>
      <c r="P99" s="58">
        <v>9769</v>
      </c>
      <c r="Q99" s="58">
        <v>9769</v>
      </c>
      <c r="R99" s="58">
        <v>9769</v>
      </c>
      <c r="S99" s="58">
        <v>9769</v>
      </c>
      <c r="T99" s="58">
        <v>9769</v>
      </c>
      <c r="U99" s="58">
        <v>9769</v>
      </c>
      <c r="V99" s="58">
        <v>9769</v>
      </c>
      <c r="W99" s="58">
        <v>9769</v>
      </c>
      <c r="X99" s="58">
        <v>9769</v>
      </c>
      <c r="Y99" s="58">
        <v>9769</v>
      </c>
      <c r="Z99" s="58">
        <v>9769</v>
      </c>
      <c r="AA99" s="58">
        <v>9769</v>
      </c>
      <c r="AC99" s="54">
        <f t="shared" si="175"/>
        <v>0</v>
      </c>
      <c r="AD99" s="54">
        <f t="shared" si="176"/>
        <v>9769.1509399999995</v>
      </c>
      <c r="AE99" s="54">
        <f t="shared" si="177"/>
        <v>9769</v>
      </c>
      <c r="AF99" s="54">
        <f t="shared" si="178"/>
        <v>9769</v>
      </c>
      <c r="AG99" s="54">
        <f t="shared" si="179"/>
        <v>9769</v>
      </c>
      <c r="AH99" s="54">
        <f t="shared" ca="1" si="185"/>
        <v>9769</v>
      </c>
      <c r="AI99" s="54">
        <f t="shared" ca="1" si="186"/>
        <v>9769</v>
      </c>
      <c r="AJ99" s="45" t="s">
        <v>9</v>
      </c>
    </row>
    <row r="100" spans="1:36" ht="15.95" customHeight="1" collapsed="1" x14ac:dyDescent="0.2">
      <c r="A100" s="43" t="s">
        <v>150</v>
      </c>
      <c r="B100" s="44">
        <f t="shared" ref="B100:F100" si="194">+B101+B114+B128</f>
        <v>7348.880900000001</v>
      </c>
      <c r="C100" s="44">
        <f t="shared" si="194"/>
        <v>37143.958469999998</v>
      </c>
      <c r="D100" s="44">
        <f t="shared" si="194"/>
        <v>115026.79972000001</v>
      </c>
      <c r="E100" s="44">
        <f>+E101+E114+E128</f>
        <v>210859.13118</v>
      </c>
      <c r="F100" s="44">
        <f t="shared" si="194"/>
        <v>233390.37407999998</v>
      </c>
      <c r="G100" s="44">
        <f t="shared" ref="G100:P100" si="195">+G101+G114+G128</f>
        <v>229632.97181999998</v>
      </c>
      <c r="H100" s="44">
        <f t="shared" si="195"/>
        <v>204882.52044999998</v>
      </c>
      <c r="I100" s="44">
        <f t="shared" si="195"/>
        <v>200311.89013999997</v>
      </c>
      <c r="J100" s="44">
        <f t="shared" si="195"/>
        <v>198532.96012999999</v>
      </c>
      <c r="K100" s="44">
        <f t="shared" si="195"/>
        <v>195768.43404999998</v>
      </c>
      <c r="L100" s="44">
        <f t="shared" si="195"/>
        <v>194711.64173000003</v>
      </c>
      <c r="M100" s="44">
        <f t="shared" si="195"/>
        <v>193994</v>
      </c>
      <c r="N100" s="44">
        <f t="shared" si="195"/>
        <v>194218</v>
      </c>
      <c r="O100" s="44">
        <f t="shared" si="195"/>
        <v>196084</v>
      </c>
      <c r="P100" s="44">
        <f t="shared" si="195"/>
        <v>197935</v>
      </c>
      <c r="Q100" s="44">
        <f t="shared" ref="Q100:R100" si="196">+Q101+Q114+Q128</f>
        <v>199493</v>
      </c>
      <c r="R100" s="44">
        <f t="shared" si="196"/>
        <v>198237</v>
      </c>
      <c r="S100" s="44">
        <f t="shared" ref="S100:T100" si="197">+S101+S114+S128</f>
        <v>194781</v>
      </c>
      <c r="T100" s="44">
        <f t="shared" si="197"/>
        <v>194681</v>
      </c>
      <c r="U100" s="44">
        <f t="shared" ref="U100" si="198">+U101+U114+U128</f>
        <v>193929</v>
      </c>
      <c r="V100" s="44">
        <f t="shared" ref="V100:W100" si="199">+V101+V114+V128</f>
        <v>196183</v>
      </c>
      <c r="W100" s="44">
        <f t="shared" si="199"/>
        <v>193447</v>
      </c>
      <c r="X100" s="44">
        <f t="shared" ref="X100:Y100" si="200">+X101+X114+X128</f>
        <v>192912</v>
      </c>
      <c r="Y100" s="44">
        <f t="shared" si="200"/>
        <v>190294</v>
      </c>
      <c r="Z100" s="44">
        <f t="shared" ref="Z100:AA100" si="201">+Z101+Z114+Z128</f>
        <v>185363</v>
      </c>
      <c r="AA100" s="44">
        <f t="shared" si="201"/>
        <v>187469</v>
      </c>
      <c r="AC100" s="44">
        <f t="shared" si="175"/>
        <v>210859.13118</v>
      </c>
      <c r="AD100" s="44">
        <f t="shared" si="176"/>
        <v>200311.89013999997</v>
      </c>
      <c r="AE100" s="44">
        <f t="shared" si="177"/>
        <v>193994</v>
      </c>
      <c r="AF100" s="44">
        <f t="shared" si="178"/>
        <v>199493</v>
      </c>
      <c r="AG100" s="44">
        <f t="shared" si="179"/>
        <v>193929</v>
      </c>
      <c r="AH100" s="44">
        <f t="shared" ca="1" si="185"/>
        <v>190294</v>
      </c>
      <c r="AI100" s="44">
        <f t="shared" ca="1" si="186"/>
        <v>187469</v>
      </c>
      <c r="AJ100" s="45" t="s">
        <v>9</v>
      </c>
    </row>
    <row r="101" spans="1:36" ht="15.95" hidden="1" customHeight="1" outlineLevel="1" x14ac:dyDescent="0.2">
      <c r="A101" s="61" t="s">
        <v>151</v>
      </c>
      <c r="B101" s="62">
        <f t="shared" ref="B101:F101" si="202">SUM(B102:B113)</f>
        <v>424.09410999999994</v>
      </c>
      <c r="C101" s="62">
        <f t="shared" si="202"/>
        <v>10884.17518</v>
      </c>
      <c r="D101" s="62">
        <f t="shared" si="202"/>
        <v>35829.309050000003</v>
      </c>
      <c r="E101" s="62">
        <f t="shared" si="202"/>
        <v>83482.362359999999</v>
      </c>
      <c r="F101" s="62">
        <f t="shared" si="202"/>
        <v>70198.580570000006</v>
      </c>
      <c r="G101" s="62">
        <f t="shared" ref="G101:P101" si="203">SUM(G102:G113)</f>
        <v>50754.283009999999</v>
      </c>
      <c r="H101" s="62">
        <f t="shared" si="203"/>
        <v>35382.881789999999</v>
      </c>
      <c r="I101" s="62">
        <f t="shared" si="203"/>
        <v>17672.927809999997</v>
      </c>
      <c r="J101" s="62">
        <f t="shared" si="203"/>
        <v>22792.499380000001</v>
      </c>
      <c r="K101" s="62">
        <f t="shared" si="203"/>
        <v>20942.865669999996</v>
      </c>
      <c r="L101" s="62">
        <f t="shared" si="203"/>
        <v>21371.361060000003</v>
      </c>
      <c r="M101" s="62">
        <f t="shared" si="203"/>
        <v>21691</v>
      </c>
      <c r="N101" s="62">
        <f t="shared" si="203"/>
        <v>22069</v>
      </c>
      <c r="O101" s="62">
        <f t="shared" si="203"/>
        <v>21797</v>
      </c>
      <c r="P101" s="62">
        <f t="shared" si="203"/>
        <v>20626</v>
      </c>
      <c r="Q101" s="62">
        <f t="shared" ref="Q101:R101" si="204">SUM(Q102:Q113)</f>
        <v>20509</v>
      </c>
      <c r="R101" s="62">
        <f t="shared" si="204"/>
        <v>25675</v>
      </c>
      <c r="S101" s="62">
        <f t="shared" ref="S101:T101" si="205">SUM(S102:S113)</f>
        <v>22840</v>
      </c>
      <c r="T101" s="62">
        <f t="shared" si="205"/>
        <v>18522</v>
      </c>
      <c r="U101" s="62">
        <f t="shared" ref="U101" si="206">SUM(U102:U113)</f>
        <v>23062</v>
      </c>
      <c r="V101" s="62">
        <f t="shared" ref="V101:W101" si="207">SUM(V102:V113)</f>
        <v>22822</v>
      </c>
      <c r="W101" s="62">
        <f t="shared" si="207"/>
        <v>16471</v>
      </c>
      <c r="X101" s="62">
        <f t="shared" ref="X101:Y101" si="208">SUM(X102:X113)</f>
        <v>13008</v>
      </c>
      <c r="Y101" s="62">
        <f t="shared" si="208"/>
        <v>22250</v>
      </c>
      <c r="Z101" s="62">
        <f t="shared" ref="Z101:AA101" si="209">SUM(Z102:Z113)</f>
        <v>16529</v>
      </c>
      <c r="AA101" s="62">
        <f t="shared" si="209"/>
        <v>16141</v>
      </c>
      <c r="AC101" s="62">
        <f t="shared" si="175"/>
        <v>83482.362359999999</v>
      </c>
      <c r="AD101" s="62">
        <f t="shared" si="176"/>
        <v>17672.927809999997</v>
      </c>
      <c r="AE101" s="62">
        <f t="shared" si="177"/>
        <v>21691</v>
      </c>
      <c r="AF101" s="62">
        <f t="shared" si="178"/>
        <v>20509</v>
      </c>
      <c r="AG101" s="62">
        <f t="shared" si="179"/>
        <v>23062</v>
      </c>
      <c r="AH101" s="62">
        <f t="shared" ca="1" si="185"/>
        <v>22250</v>
      </c>
      <c r="AI101" s="62">
        <f t="shared" ca="1" si="186"/>
        <v>16141</v>
      </c>
      <c r="AJ101" s="45" t="s">
        <v>9</v>
      </c>
    </row>
    <row r="102" spans="1:36" ht="15.95" hidden="1" customHeight="1" outlineLevel="1" x14ac:dyDescent="0.2">
      <c r="A102" s="63" t="s">
        <v>152</v>
      </c>
      <c r="B102" s="54">
        <v>0</v>
      </c>
      <c r="C102" s="54">
        <v>0</v>
      </c>
      <c r="D102" s="54">
        <v>300</v>
      </c>
      <c r="E102" s="54">
        <v>1065.82951</v>
      </c>
      <c r="F102" s="54">
        <v>6995.49586</v>
      </c>
      <c r="G102" s="54">
        <v>6938.7472199999993</v>
      </c>
      <c r="H102" s="54">
        <v>11376.56632</v>
      </c>
      <c r="I102" s="54">
        <v>6899.8845499999998</v>
      </c>
      <c r="J102" s="54">
        <v>12413.411980000001</v>
      </c>
      <c r="K102" s="54">
        <v>12687.965249999999</v>
      </c>
      <c r="L102" s="58">
        <v>12940.477279999999</v>
      </c>
      <c r="M102" s="58">
        <v>13101</v>
      </c>
      <c r="N102" s="58">
        <v>12755</v>
      </c>
      <c r="O102" s="58">
        <v>12367</v>
      </c>
      <c r="P102" s="58">
        <v>11274</v>
      </c>
      <c r="Q102" s="58">
        <v>11364</v>
      </c>
      <c r="R102" s="58">
        <v>11565</v>
      </c>
      <c r="S102" s="58">
        <v>11087</v>
      </c>
      <c r="T102" s="58">
        <v>11031</v>
      </c>
      <c r="U102" s="58">
        <v>10975</v>
      </c>
      <c r="V102" s="58">
        <v>11194</v>
      </c>
      <c r="W102" s="58">
        <v>10927</v>
      </c>
      <c r="X102" s="58">
        <v>10610</v>
      </c>
      <c r="Y102" s="58">
        <v>13802</v>
      </c>
      <c r="Z102" s="58">
        <v>14159</v>
      </c>
      <c r="AA102" s="58">
        <v>13579</v>
      </c>
      <c r="AC102" s="54">
        <f t="shared" si="175"/>
        <v>1065.82951</v>
      </c>
      <c r="AD102" s="54">
        <f t="shared" si="176"/>
        <v>6899.8845499999998</v>
      </c>
      <c r="AE102" s="54">
        <f t="shared" si="177"/>
        <v>13101</v>
      </c>
      <c r="AF102" s="54">
        <f t="shared" si="178"/>
        <v>11364</v>
      </c>
      <c r="AG102" s="54">
        <f t="shared" si="179"/>
        <v>10975</v>
      </c>
      <c r="AH102" s="54">
        <f t="shared" ca="1" si="185"/>
        <v>13802</v>
      </c>
      <c r="AI102" s="54">
        <f t="shared" ca="1" si="186"/>
        <v>13579</v>
      </c>
      <c r="AJ102" s="45" t="s">
        <v>9</v>
      </c>
    </row>
    <row r="103" spans="1:36" ht="15.95" hidden="1" customHeight="1" outlineLevel="1" x14ac:dyDescent="0.2">
      <c r="A103" s="63" t="s">
        <v>153</v>
      </c>
      <c r="B103" s="54">
        <v>0</v>
      </c>
      <c r="C103" s="54">
        <v>0</v>
      </c>
      <c r="D103" s="54">
        <v>0</v>
      </c>
      <c r="E103" s="54">
        <v>0</v>
      </c>
      <c r="F103" s="54">
        <v>0</v>
      </c>
      <c r="G103" s="54">
        <v>0</v>
      </c>
      <c r="H103" s="54">
        <v>0</v>
      </c>
      <c r="I103" s="54">
        <v>0</v>
      </c>
      <c r="J103" s="54">
        <v>0</v>
      </c>
      <c r="K103" s="54">
        <v>0</v>
      </c>
      <c r="L103" s="58">
        <v>0</v>
      </c>
      <c r="M103" s="58">
        <v>0</v>
      </c>
      <c r="N103" s="58">
        <v>0</v>
      </c>
      <c r="O103" s="58">
        <v>0</v>
      </c>
      <c r="P103" s="58">
        <v>0</v>
      </c>
      <c r="Q103" s="58">
        <v>0</v>
      </c>
      <c r="R103" s="58">
        <v>0</v>
      </c>
      <c r="S103" s="58">
        <v>0</v>
      </c>
      <c r="T103" s="58">
        <v>0</v>
      </c>
      <c r="U103" s="58">
        <v>0</v>
      </c>
      <c r="V103" s="58">
        <v>0</v>
      </c>
      <c r="W103" s="58">
        <v>0</v>
      </c>
      <c r="X103" s="58">
        <v>0</v>
      </c>
      <c r="Y103" s="58">
        <v>0</v>
      </c>
      <c r="Z103" s="58">
        <v>0</v>
      </c>
      <c r="AA103" s="58">
        <v>0</v>
      </c>
      <c r="AC103" s="54">
        <f t="shared" ref="AC103:AC135" si="210">E103</f>
        <v>0</v>
      </c>
      <c r="AD103" s="54">
        <f t="shared" ref="AD103:AD135" si="211">I103</f>
        <v>0</v>
      </c>
      <c r="AE103" s="54">
        <f t="shared" ref="AE103:AE135" si="212">M103</f>
        <v>0</v>
      </c>
      <c r="AF103" s="54">
        <f t="shared" ref="AF103:AF135" si="213">Q103</f>
        <v>0</v>
      </c>
      <c r="AG103" s="54">
        <f t="shared" ref="AG103:AG135" si="214">SUM(U103)</f>
        <v>0</v>
      </c>
      <c r="AH103" s="54">
        <f t="shared" ca="1" si="185"/>
        <v>0</v>
      </c>
      <c r="AI103" s="54">
        <f t="shared" ca="1" si="186"/>
        <v>0</v>
      </c>
      <c r="AJ103" s="45" t="s">
        <v>9</v>
      </c>
    </row>
    <row r="104" spans="1:36" ht="15.95" hidden="1" customHeight="1" outlineLevel="1" x14ac:dyDescent="0.2">
      <c r="A104" s="63" t="s">
        <v>154</v>
      </c>
      <c r="B104" s="54">
        <v>339.82084999999995</v>
      </c>
      <c r="C104" s="54">
        <v>10796.33323</v>
      </c>
      <c r="D104" s="54">
        <v>32495.035039999999</v>
      </c>
      <c r="E104" s="54">
        <v>74723.883780000004</v>
      </c>
      <c r="F104" s="54">
        <v>57989.758590000005</v>
      </c>
      <c r="G104" s="54">
        <v>39410.796840000003</v>
      </c>
      <c r="H104" s="54">
        <v>15384.197900000001</v>
      </c>
      <c r="I104" s="54">
        <v>3027.3024799999998</v>
      </c>
      <c r="J104" s="54">
        <v>1821.8222499999999</v>
      </c>
      <c r="K104" s="54">
        <v>686.69587999999999</v>
      </c>
      <c r="L104" s="58">
        <v>1189.4860000000001</v>
      </c>
      <c r="M104" s="58">
        <v>1268</v>
      </c>
      <c r="N104" s="58">
        <v>1988</v>
      </c>
      <c r="O104" s="58">
        <v>1980</v>
      </c>
      <c r="P104" s="58">
        <v>1450</v>
      </c>
      <c r="Q104" s="58">
        <v>1701</v>
      </c>
      <c r="R104" s="58">
        <v>1780</v>
      </c>
      <c r="S104" s="58">
        <v>1813</v>
      </c>
      <c r="T104" s="58">
        <v>1214</v>
      </c>
      <c r="U104" s="58">
        <v>1206</v>
      </c>
      <c r="V104" s="58">
        <v>1137</v>
      </c>
      <c r="W104" s="58">
        <v>873</v>
      </c>
      <c r="X104" s="58">
        <v>687</v>
      </c>
      <c r="Y104" s="58">
        <v>1034</v>
      </c>
      <c r="Z104" s="58">
        <v>805</v>
      </c>
      <c r="AA104" s="58">
        <v>1000</v>
      </c>
      <c r="AC104" s="54">
        <f t="shared" si="210"/>
        <v>74723.883780000004</v>
      </c>
      <c r="AD104" s="54">
        <f t="shared" si="211"/>
        <v>3027.3024799999998</v>
      </c>
      <c r="AE104" s="54">
        <f t="shared" si="212"/>
        <v>1268</v>
      </c>
      <c r="AF104" s="54">
        <f t="shared" si="213"/>
        <v>1701</v>
      </c>
      <c r="AG104" s="54">
        <f t="shared" si="214"/>
        <v>1206</v>
      </c>
      <c r="AH104" s="54">
        <f t="shared" ca="1" si="185"/>
        <v>1034</v>
      </c>
      <c r="AI104" s="54">
        <f t="shared" ca="1" si="186"/>
        <v>1000</v>
      </c>
      <c r="AJ104" s="45" t="s">
        <v>9</v>
      </c>
    </row>
    <row r="105" spans="1:36" ht="15.95" hidden="1" customHeight="1" outlineLevel="1" x14ac:dyDescent="0.2">
      <c r="A105" s="63" t="s">
        <v>155</v>
      </c>
      <c r="B105" s="54">
        <v>8.8825200000000013</v>
      </c>
      <c r="C105" s="54">
        <v>10.62885</v>
      </c>
      <c r="D105" s="54">
        <v>0.97648999999999997</v>
      </c>
      <c r="E105" s="54">
        <v>0</v>
      </c>
      <c r="F105" s="54">
        <v>0</v>
      </c>
      <c r="G105" s="54">
        <v>67.748679999999993</v>
      </c>
      <c r="H105" s="54">
        <v>1.5747599999999999</v>
      </c>
      <c r="I105" s="54">
        <v>0</v>
      </c>
      <c r="J105" s="54">
        <v>0</v>
      </c>
      <c r="K105" s="54">
        <v>0</v>
      </c>
      <c r="L105" s="58">
        <v>0</v>
      </c>
      <c r="M105" s="58">
        <v>0</v>
      </c>
      <c r="N105" s="58">
        <v>0</v>
      </c>
      <c r="O105" s="58">
        <v>0</v>
      </c>
      <c r="P105" s="58">
        <v>0</v>
      </c>
      <c r="Q105" s="58">
        <v>0</v>
      </c>
      <c r="R105" s="58">
        <v>0</v>
      </c>
      <c r="S105" s="58">
        <v>0</v>
      </c>
      <c r="T105" s="58">
        <v>0</v>
      </c>
      <c r="U105" s="58">
        <v>0</v>
      </c>
      <c r="V105" s="58">
        <v>0</v>
      </c>
      <c r="W105" s="58">
        <v>0</v>
      </c>
      <c r="X105" s="58">
        <v>0</v>
      </c>
      <c r="Y105" s="58">
        <v>0</v>
      </c>
      <c r="Z105" s="58">
        <v>0</v>
      </c>
      <c r="AA105" s="58">
        <v>0</v>
      </c>
      <c r="AC105" s="54">
        <f t="shared" si="210"/>
        <v>0</v>
      </c>
      <c r="AD105" s="54">
        <f t="shared" si="211"/>
        <v>0</v>
      </c>
      <c r="AE105" s="54">
        <f t="shared" si="212"/>
        <v>0</v>
      </c>
      <c r="AF105" s="54">
        <f t="shared" si="213"/>
        <v>0</v>
      </c>
      <c r="AG105" s="54">
        <f t="shared" si="214"/>
        <v>0</v>
      </c>
      <c r="AH105" s="54">
        <f t="shared" ca="1" si="185"/>
        <v>0</v>
      </c>
      <c r="AI105" s="54">
        <f t="shared" ca="1" si="186"/>
        <v>0</v>
      </c>
      <c r="AJ105" s="45" t="s">
        <v>9</v>
      </c>
    </row>
    <row r="106" spans="1:36" ht="15.95" hidden="1" customHeight="1" outlineLevel="1" x14ac:dyDescent="0.2">
      <c r="A106" s="63" t="s">
        <v>156</v>
      </c>
      <c r="B106" s="54">
        <v>75.390740000000008</v>
      </c>
      <c r="C106" s="54">
        <v>77.213100000000026</v>
      </c>
      <c r="D106" s="54">
        <v>3033.2975200000001</v>
      </c>
      <c r="E106" s="54">
        <v>5473.0140700000002</v>
      </c>
      <c r="F106" s="54">
        <v>2993.69112</v>
      </c>
      <c r="G106" s="54">
        <v>3312.9077599999996</v>
      </c>
      <c r="H106" s="54">
        <v>3601.5530199999998</v>
      </c>
      <c r="I106" s="54">
        <v>3645.0431500000004</v>
      </c>
      <c r="J106" s="54">
        <v>4343.0850399999999</v>
      </c>
      <c r="K106" s="54">
        <v>3375.3189500000003</v>
      </c>
      <c r="L106" s="58">
        <v>3016.98009</v>
      </c>
      <c r="M106" s="58">
        <v>3065</v>
      </c>
      <c r="N106" s="58">
        <v>3042</v>
      </c>
      <c r="O106" s="58">
        <v>3132</v>
      </c>
      <c r="P106" s="58">
        <v>3529</v>
      </c>
      <c r="Q106" s="58">
        <v>3047</v>
      </c>
      <c r="R106" s="58">
        <v>2758</v>
      </c>
      <c r="S106" s="58">
        <v>3017</v>
      </c>
      <c r="T106" s="58">
        <v>2344</v>
      </c>
      <c r="U106" s="58">
        <v>2513</v>
      </c>
      <c r="V106" s="58">
        <v>2071</v>
      </c>
      <c r="W106" s="58">
        <v>1445</v>
      </c>
      <c r="X106" s="58">
        <v>1164</v>
      </c>
      <c r="Y106" s="58">
        <v>837</v>
      </c>
      <c r="Z106" s="58">
        <v>921</v>
      </c>
      <c r="AA106" s="58">
        <v>880</v>
      </c>
      <c r="AC106" s="54">
        <f t="shared" si="210"/>
        <v>5473.0140700000002</v>
      </c>
      <c r="AD106" s="54">
        <f t="shared" si="211"/>
        <v>3645.0431500000004</v>
      </c>
      <c r="AE106" s="54">
        <f t="shared" si="212"/>
        <v>3065</v>
      </c>
      <c r="AF106" s="54">
        <f t="shared" si="213"/>
        <v>3047</v>
      </c>
      <c r="AG106" s="54">
        <f t="shared" si="214"/>
        <v>2513</v>
      </c>
      <c r="AH106" s="54">
        <f t="shared" ca="1" si="185"/>
        <v>837</v>
      </c>
      <c r="AI106" s="54">
        <f t="shared" ca="1" si="186"/>
        <v>880</v>
      </c>
      <c r="AJ106" s="45" t="s">
        <v>9</v>
      </c>
    </row>
    <row r="107" spans="1:36" ht="15.95" hidden="1" customHeight="1" outlineLevel="1" x14ac:dyDescent="0.2">
      <c r="A107" s="63" t="s">
        <v>157</v>
      </c>
      <c r="B107" s="54">
        <v>0</v>
      </c>
      <c r="C107" s="54">
        <v>0</v>
      </c>
      <c r="D107" s="54">
        <v>0</v>
      </c>
      <c r="E107" s="54">
        <v>0</v>
      </c>
      <c r="F107" s="54">
        <v>0</v>
      </c>
      <c r="G107" s="54">
        <v>0</v>
      </c>
      <c r="H107" s="54">
        <v>0</v>
      </c>
      <c r="I107" s="54">
        <v>0</v>
      </c>
      <c r="J107" s="54">
        <v>0</v>
      </c>
      <c r="K107" s="54">
        <v>0</v>
      </c>
      <c r="L107" s="58">
        <v>0</v>
      </c>
      <c r="M107" s="58">
        <v>0</v>
      </c>
      <c r="N107" s="58">
        <v>0</v>
      </c>
      <c r="O107" s="58">
        <v>0</v>
      </c>
      <c r="P107" s="58">
        <v>0</v>
      </c>
      <c r="Q107" s="58">
        <v>0</v>
      </c>
      <c r="R107" s="58">
        <v>0</v>
      </c>
      <c r="S107" s="58">
        <v>0</v>
      </c>
      <c r="T107" s="58">
        <v>0</v>
      </c>
      <c r="U107" s="58">
        <v>0</v>
      </c>
      <c r="V107" s="58">
        <v>0</v>
      </c>
      <c r="W107" s="58">
        <v>0</v>
      </c>
      <c r="X107" s="58">
        <v>0</v>
      </c>
      <c r="Y107" s="58">
        <v>0</v>
      </c>
      <c r="Z107" s="58">
        <v>0</v>
      </c>
      <c r="AA107" s="58">
        <v>0</v>
      </c>
      <c r="AC107" s="54">
        <f t="shared" si="210"/>
        <v>0</v>
      </c>
      <c r="AD107" s="54">
        <f t="shared" si="211"/>
        <v>0</v>
      </c>
      <c r="AE107" s="54">
        <f t="shared" si="212"/>
        <v>0</v>
      </c>
      <c r="AF107" s="54">
        <f t="shared" si="213"/>
        <v>0</v>
      </c>
      <c r="AG107" s="54">
        <f t="shared" si="214"/>
        <v>0</v>
      </c>
      <c r="AH107" s="54">
        <f t="shared" ca="1" si="185"/>
        <v>0</v>
      </c>
      <c r="AI107" s="54">
        <f t="shared" ca="1" si="186"/>
        <v>0</v>
      </c>
      <c r="AJ107" s="45" t="s">
        <v>9</v>
      </c>
    </row>
    <row r="108" spans="1:36" ht="15.95" hidden="1" customHeight="1" outlineLevel="1" x14ac:dyDescent="0.2">
      <c r="A108" s="63" t="s">
        <v>158</v>
      </c>
      <c r="B108" s="54">
        <v>0</v>
      </c>
      <c r="C108" s="54">
        <v>0</v>
      </c>
      <c r="D108" s="54">
        <v>0</v>
      </c>
      <c r="E108" s="54">
        <v>2219.6350000000002</v>
      </c>
      <c r="F108" s="54">
        <v>2219.6350000000002</v>
      </c>
      <c r="G108" s="54">
        <v>978.10898999999995</v>
      </c>
      <c r="H108" s="54">
        <v>4903.0569800000003</v>
      </c>
      <c r="I108" s="54">
        <v>3967.6867400000001</v>
      </c>
      <c r="J108" s="54">
        <v>3967.6867400000001</v>
      </c>
      <c r="K108" s="54">
        <v>3967.6867400000001</v>
      </c>
      <c r="L108" s="58">
        <v>3967.6867400000001</v>
      </c>
      <c r="M108" s="58">
        <v>3968</v>
      </c>
      <c r="N108" s="58">
        <v>3968</v>
      </c>
      <c r="O108" s="58">
        <v>3968</v>
      </c>
      <c r="P108" s="58">
        <v>3968</v>
      </c>
      <c r="Q108" s="58">
        <v>3968</v>
      </c>
      <c r="R108" s="58">
        <v>9076</v>
      </c>
      <c r="S108" s="58">
        <v>6376</v>
      </c>
      <c r="T108" s="58">
        <v>3326</v>
      </c>
      <c r="U108" s="58">
        <v>7710</v>
      </c>
      <c r="V108" s="58">
        <v>7710</v>
      </c>
      <c r="W108" s="58">
        <v>2710</v>
      </c>
      <c r="X108" s="58">
        <v>0</v>
      </c>
      <c r="Y108" s="58">
        <v>5989</v>
      </c>
      <c r="Z108" s="58">
        <v>0</v>
      </c>
      <c r="AA108" s="58">
        <v>0</v>
      </c>
      <c r="AC108" s="54">
        <f t="shared" si="210"/>
        <v>2219.6350000000002</v>
      </c>
      <c r="AD108" s="54">
        <f t="shared" si="211"/>
        <v>3967.6867400000001</v>
      </c>
      <c r="AE108" s="54">
        <f t="shared" si="212"/>
        <v>3968</v>
      </c>
      <c r="AF108" s="54">
        <f t="shared" si="213"/>
        <v>3968</v>
      </c>
      <c r="AG108" s="54">
        <f t="shared" si="214"/>
        <v>7710</v>
      </c>
      <c r="AH108" s="54">
        <f t="shared" ca="1" si="185"/>
        <v>5989</v>
      </c>
      <c r="AI108" s="54">
        <f t="shared" ca="1" si="186"/>
        <v>0</v>
      </c>
      <c r="AJ108" s="45" t="s">
        <v>9</v>
      </c>
    </row>
    <row r="109" spans="1:36" ht="15.95" hidden="1" customHeight="1" outlineLevel="1" x14ac:dyDescent="0.2">
      <c r="A109" s="63" t="s">
        <v>159</v>
      </c>
      <c r="B109" s="54">
        <v>0</v>
      </c>
      <c r="C109" s="54">
        <v>0</v>
      </c>
      <c r="D109" s="54">
        <v>0</v>
      </c>
      <c r="E109" s="54">
        <v>0</v>
      </c>
      <c r="F109" s="54">
        <v>0</v>
      </c>
      <c r="G109" s="54">
        <v>0</v>
      </c>
      <c r="H109" s="54">
        <v>0</v>
      </c>
      <c r="I109" s="54">
        <v>0</v>
      </c>
      <c r="J109" s="54">
        <v>0</v>
      </c>
      <c r="K109" s="54">
        <v>0</v>
      </c>
      <c r="L109" s="58">
        <v>0</v>
      </c>
      <c r="M109" s="58">
        <v>0</v>
      </c>
      <c r="N109" s="58">
        <v>0</v>
      </c>
      <c r="O109" s="58">
        <v>0</v>
      </c>
      <c r="P109" s="58">
        <v>0</v>
      </c>
      <c r="Q109" s="58">
        <v>0</v>
      </c>
      <c r="R109" s="58">
        <v>0</v>
      </c>
      <c r="S109" s="58">
        <v>0</v>
      </c>
      <c r="T109" s="58">
        <v>0</v>
      </c>
      <c r="U109" s="58">
        <v>0</v>
      </c>
      <c r="V109" s="58">
        <v>0</v>
      </c>
      <c r="W109" s="58">
        <v>0</v>
      </c>
      <c r="X109" s="58">
        <v>0</v>
      </c>
      <c r="Y109" s="58">
        <v>0</v>
      </c>
      <c r="Z109" s="58">
        <v>0</v>
      </c>
      <c r="AA109" s="58">
        <v>0</v>
      </c>
      <c r="AC109" s="54">
        <f t="shared" si="210"/>
        <v>0</v>
      </c>
      <c r="AD109" s="54">
        <f t="shared" si="211"/>
        <v>0</v>
      </c>
      <c r="AE109" s="54">
        <f t="shared" si="212"/>
        <v>0</v>
      </c>
      <c r="AF109" s="54">
        <f t="shared" si="213"/>
        <v>0</v>
      </c>
      <c r="AG109" s="54">
        <f t="shared" si="214"/>
        <v>0</v>
      </c>
      <c r="AH109" s="54">
        <f t="shared" ca="1" si="185"/>
        <v>0</v>
      </c>
      <c r="AI109" s="54">
        <f t="shared" ca="1" si="186"/>
        <v>0</v>
      </c>
      <c r="AJ109" s="45" t="s">
        <v>9</v>
      </c>
    </row>
    <row r="110" spans="1:36" ht="15.95" hidden="1" customHeight="1" outlineLevel="1" x14ac:dyDescent="0.2">
      <c r="A110" s="63" t="s">
        <v>160</v>
      </c>
      <c r="B110" s="54">
        <v>0</v>
      </c>
      <c r="C110" s="54">
        <v>0</v>
      </c>
      <c r="D110" s="54">
        <v>0</v>
      </c>
      <c r="E110" s="54">
        <v>0</v>
      </c>
      <c r="F110" s="54">
        <v>0</v>
      </c>
      <c r="G110" s="54">
        <v>45.973519999999994</v>
      </c>
      <c r="H110" s="54">
        <v>85.978250000000003</v>
      </c>
      <c r="I110" s="54">
        <v>103.05417999999999</v>
      </c>
      <c r="J110" s="54">
        <v>150.64124000000001</v>
      </c>
      <c r="K110" s="54">
        <v>192.45770999999999</v>
      </c>
      <c r="L110" s="58">
        <v>249.20092000000002</v>
      </c>
      <c r="M110" s="58">
        <v>280</v>
      </c>
      <c r="N110" s="58">
        <v>307</v>
      </c>
      <c r="O110" s="58">
        <v>348</v>
      </c>
      <c r="P110" s="58">
        <v>401</v>
      </c>
      <c r="Q110" s="58">
        <v>427</v>
      </c>
      <c r="R110" s="58">
        <v>496</v>
      </c>
      <c r="S110" s="58">
        <v>547</v>
      </c>
      <c r="T110" s="58">
        <v>601</v>
      </c>
      <c r="U110" s="58">
        <v>652</v>
      </c>
      <c r="V110" s="58">
        <v>710</v>
      </c>
      <c r="W110" s="58">
        <v>516</v>
      </c>
      <c r="X110" s="58">
        <v>547</v>
      </c>
      <c r="Y110" s="58">
        <v>588</v>
      </c>
      <c r="Z110" s="58">
        <v>634</v>
      </c>
      <c r="AA110" s="58">
        <v>674</v>
      </c>
      <c r="AC110" s="54">
        <f t="shared" si="210"/>
        <v>0</v>
      </c>
      <c r="AD110" s="54">
        <f t="shared" si="211"/>
        <v>103.05417999999999</v>
      </c>
      <c r="AE110" s="54">
        <f t="shared" si="212"/>
        <v>280</v>
      </c>
      <c r="AF110" s="54">
        <f t="shared" si="213"/>
        <v>427</v>
      </c>
      <c r="AG110" s="54">
        <f t="shared" si="214"/>
        <v>652</v>
      </c>
      <c r="AH110" s="54">
        <f t="shared" ca="1" si="185"/>
        <v>588</v>
      </c>
      <c r="AI110" s="54">
        <f t="shared" ca="1" si="186"/>
        <v>674</v>
      </c>
      <c r="AJ110" s="45" t="s">
        <v>9</v>
      </c>
    </row>
    <row r="111" spans="1:36" ht="15.95" hidden="1" customHeight="1" outlineLevel="1" x14ac:dyDescent="0.2">
      <c r="A111" s="63" t="s">
        <v>161</v>
      </c>
      <c r="B111" s="54">
        <v>0</v>
      </c>
      <c r="C111" s="54">
        <v>0</v>
      </c>
      <c r="D111" s="54">
        <v>0</v>
      </c>
      <c r="E111" s="54">
        <v>0</v>
      </c>
      <c r="F111" s="54">
        <v>0</v>
      </c>
      <c r="G111" s="54">
        <v>0</v>
      </c>
      <c r="H111" s="54">
        <v>0</v>
      </c>
      <c r="I111" s="54">
        <v>0</v>
      </c>
      <c r="J111" s="54">
        <v>0</v>
      </c>
      <c r="K111" s="54">
        <v>0</v>
      </c>
      <c r="L111" s="58">
        <v>0</v>
      </c>
      <c r="M111" s="58">
        <v>0</v>
      </c>
      <c r="N111" s="58">
        <v>0</v>
      </c>
      <c r="O111" s="58">
        <v>0</v>
      </c>
      <c r="P111" s="58">
        <v>0</v>
      </c>
      <c r="Q111" s="58">
        <v>0</v>
      </c>
      <c r="R111" s="58">
        <v>0</v>
      </c>
      <c r="S111" s="58">
        <v>0</v>
      </c>
      <c r="T111" s="58">
        <v>0</v>
      </c>
      <c r="U111" s="58">
        <v>0</v>
      </c>
      <c r="V111" s="58">
        <v>0</v>
      </c>
      <c r="W111" s="58">
        <v>0</v>
      </c>
      <c r="X111" s="58">
        <v>0</v>
      </c>
      <c r="Y111" s="58">
        <v>0</v>
      </c>
      <c r="Z111" s="58">
        <v>0</v>
      </c>
      <c r="AA111" s="58">
        <v>0</v>
      </c>
      <c r="AC111" s="54">
        <f t="shared" si="210"/>
        <v>0</v>
      </c>
      <c r="AD111" s="54">
        <f t="shared" si="211"/>
        <v>0</v>
      </c>
      <c r="AE111" s="54">
        <f t="shared" si="212"/>
        <v>0</v>
      </c>
      <c r="AF111" s="54">
        <f t="shared" si="213"/>
        <v>0</v>
      </c>
      <c r="AG111" s="54">
        <f t="shared" si="214"/>
        <v>0</v>
      </c>
      <c r="AH111" s="54">
        <f t="shared" ca="1" si="185"/>
        <v>0</v>
      </c>
      <c r="AI111" s="54">
        <f t="shared" ca="1" si="186"/>
        <v>0</v>
      </c>
      <c r="AJ111" s="45" t="s">
        <v>9</v>
      </c>
    </row>
    <row r="112" spans="1:36" ht="15.95" hidden="1" customHeight="1" outlineLevel="1" x14ac:dyDescent="0.2">
      <c r="A112" s="63" t="s">
        <v>162</v>
      </c>
      <c r="B112" s="54">
        <v>0</v>
      </c>
      <c r="C112" s="54">
        <v>0</v>
      </c>
      <c r="D112" s="54">
        <v>0</v>
      </c>
      <c r="E112" s="54">
        <v>0</v>
      </c>
      <c r="F112" s="54">
        <v>0</v>
      </c>
      <c r="G112" s="54">
        <v>0</v>
      </c>
      <c r="H112" s="54">
        <v>0</v>
      </c>
      <c r="I112" s="54">
        <v>0</v>
      </c>
      <c r="J112" s="54">
        <v>0</v>
      </c>
      <c r="K112" s="54">
        <v>0</v>
      </c>
      <c r="L112" s="58">
        <v>0</v>
      </c>
      <c r="M112" s="58">
        <v>0</v>
      </c>
      <c r="N112" s="58">
        <v>0</v>
      </c>
      <c r="O112" s="58">
        <v>0</v>
      </c>
      <c r="P112" s="58">
        <v>0</v>
      </c>
      <c r="Q112" s="58">
        <v>0</v>
      </c>
      <c r="R112" s="58">
        <v>0</v>
      </c>
      <c r="S112" s="58">
        <v>0</v>
      </c>
      <c r="T112" s="58">
        <v>0</v>
      </c>
      <c r="U112" s="58">
        <v>0</v>
      </c>
      <c r="V112" s="58">
        <v>0</v>
      </c>
      <c r="W112" s="58">
        <v>0</v>
      </c>
      <c r="X112" s="58">
        <v>0</v>
      </c>
      <c r="Y112" s="58">
        <v>0</v>
      </c>
      <c r="Z112" s="58">
        <v>0</v>
      </c>
      <c r="AA112" s="58">
        <v>0</v>
      </c>
      <c r="AC112" s="54">
        <f t="shared" si="210"/>
        <v>0</v>
      </c>
      <c r="AD112" s="54">
        <f t="shared" si="211"/>
        <v>0</v>
      </c>
      <c r="AE112" s="54">
        <f t="shared" si="212"/>
        <v>0</v>
      </c>
      <c r="AF112" s="54">
        <f t="shared" si="213"/>
        <v>0</v>
      </c>
      <c r="AG112" s="54">
        <f t="shared" si="214"/>
        <v>0</v>
      </c>
      <c r="AH112" s="54">
        <f t="shared" ca="1" si="185"/>
        <v>0</v>
      </c>
      <c r="AI112" s="54">
        <f t="shared" ca="1" si="186"/>
        <v>0</v>
      </c>
      <c r="AJ112" s="45" t="s">
        <v>9</v>
      </c>
    </row>
    <row r="113" spans="1:36" ht="15.95" hidden="1" customHeight="1" outlineLevel="1" x14ac:dyDescent="0.2">
      <c r="A113" s="63" t="s">
        <v>163</v>
      </c>
      <c r="B113" s="54">
        <v>0</v>
      </c>
      <c r="C113" s="54">
        <v>0</v>
      </c>
      <c r="D113" s="54">
        <v>0</v>
      </c>
      <c r="E113" s="54">
        <v>0</v>
      </c>
      <c r="F113" s="54">
        <v>0</v>
      </c>
      <c r="G113" s="54">
        <v>0</v>
      </c>
      <c r="H113" s="54">
        <v>29.954560000000001</v>
      </c>
      <c r="I113" s="54">
        <v>29.956709999999998</v>
      </c>
      <c r="J113" s="54">
        <v>95.852130000000002</v>
      </c>
      <c r="K113" s="54">
        <v>32.741140000000001</v>
      </c>
      <c r="L113" s="58">
        <v>7.53003</v>
      </c>
      <c r="M113" s="58">
        <v>9</v>
      </c>
      <c r="N113" s="58">
        <v>9</v>
      </c>
      <c r="O113" s="58">
        <v>2</v>
      </c>
      <c r="P113" s="58">
        <v>4</v>
      </c>
      <c r="Q113" s="58">
        <v>2</v>
      </c>
      <c r="R113" s="58">
        <v>0</v>
      </c>
      <c r="S113" s="58">
        <v>0</v>
      </c>
      <c r="T113" s="58">
        <v>6</v>
      </c>
      <c r="U113" s="58">
        <v>6</v>
      </c>
      <c r="V113" s="58">
        <v>0</v>
      </c>
      <c r="W113" s="58">
        <v>0</v>
      </c>
      <c r="X113" s="58">
        <v>0</v>
      </c>
      <c r="Y113" s="58">
        <v>0</v>
      </c>
      <c r="Z113" s="58">
        <v>10</v>
      </c>
      <c r="AA113" s="58">
        <v>8</v>
      </c>
      <c r="AC113" s="54">
        <f t="shared" si="210"/>
        <v>0</v>
      </c>
      <c r="AD113" s="54">
        <f t="shared" si="211"/>
        <v>29.956709999999998</v>
      </c>
      <c r="AE113" s="54">
        <f t="shared" si="212"/>
        <v>9</v>
      </c>
      <c r="AF113" s="54">
        <f t="shared" si="213"/>
        <v>2</v>
      </c>
      <c r="AG113" s="54">
        <f t="shared" si="214"/>
        <v>6</v>
      </c>
      <c r="AH113" s="54">
        <f t="shared" ca="1" si="185"/>
        <v>0</v>
      </c>
      <c r="AI113" s="54">
        <f t="shared" ca="1" si="186"/>
        <v>8</v>
      </c>
      <c r="AJ113" s="45" t="s">
        <v>9</v>
      </c>
    </row>
    <row r="114" spans="1:36" ht="15.95" hidden="1" customHeight="1" outlineLevel="1" x14ac:dyDescent="0.2">
      <c r="A114" s="61" t="s">
        <v>164</v>
      </c>
      <c r="B114" s="62">
        <f t="shared" ref="B114:P114" si="215">SUM(B115:B127)</f>
        <v>194.93046999999999</v>
      </c>
      <c r="C114" s="62">
        <f t="shared" si="215"/>
        <v>237.04735000000022</v>
      </c>
      <c r="D114" s="62">
        <f t="shared" si="215"/>
        <v>23057.98531</v>
      </c>
      <c r="E114" s="62">
        <f t="shared" si="215"/>
        <v>54248.527549999999</v>
      </c>
      <c r="F114" s="62">
        <f t="shared" si="215"/>
        <v>88511.646160000004</v>
      </c>
      <c r="G114" s="62">
        <f t="shared" si="215"/>
        <v>114004.94745000001</v>
      </c>
      <c r="H114" s="62">
        <f t="shared" si="215"/>
        <v>104008.38307999999</v>
      </c>
      <c r="I114" s="62">
        <f t="shared" si="215"/>
        <v>126657.37093999999</v>
      </c>
      <c r="J114" s="62">
        <f t="shared" si="215"/>
        <v>118977.56938</v>
      </c>
      <c r="K114" s="62">
        <f t="shared" si="215"/>
        <v>117474.72379</v>
      </c>
      <c r="L114" s="62">
        <f t="shared" si="215"/>
        <v>114235.25877</v>
      </c>
      <c r="M114" s="62">
        <f t="shared" si="215"/>
        <v>111683</v>
      </c>
      <c r="N114" s="62">
        <f t="shared" si="215"/>
        <v>109683</v>
      </c>
      <c r="O114" s="62">
        <f t="shared" si="215"/>
        <v>107817</v>
      </c>
      <c r="P114" s="62">
        <f t="shared" si="215"/>
        <v>105760</v>
      </c>
      <c r="Q114" s="62">
        <f t="shared" ref="Q114:R114" si="216">SUM(Q115:Q127)</f>
        <v>103800</v>
      </c>
      <c r="R114" s="62">
        <f t="shared" si="216"/>
        <v>102055</v>
      </c>
      <c r="S114" s="62">
        <f t="shared" ref="S114:T114" si="217">SUM(S115:S127)</f>
        <v>98732</v>
      </c>
      <c r="T114" s="62">
        <f t="shared" si="217"/>
        <v>96897</v>
      </c>
      <c r="U114" s="62">
        <f t="shared" ref="U114:W114" si="218">SUM(U115:U127)</f>
        <v>94005</v>
      </c>
      <c r="V114" s="62">
        <f t="shared" si="218"/>
        <v>92287</v>
      </c>
      <c r="W114" s="62">
        <f t="shared" si="218"/>
        <v>90576</v>
      </c>
      <c r="X114" s="62">
        <f t="shared" ref="X114:Y114" si="219">SUM(X115:X127)</f>
        <v>88846</v>
      </c>
      <c r="Y114" s="62">
        <f t="shared" si="219"/>
        <v>84085</v>
      </c>
      <c r="Z114" s="62">
        <f t="shared" ref="Z114:AA114" si="220">SUM(Z115:Z127)</f>
        <v>82367</v>
      </c>
      <c r="AA114" s="62">
        <f t="shared" si="220"/>
        <v>80647</v>
      </c>
      <c r="AC114" s="62">
        <f t="shared" si="210"/>
        <v>54248.527549999999</v>
      </c>
      <c r="AD114" s="62">
        <f t="shared" si="211"/>
        <v>126657.37093999999</v>
      </c>
      <c r="AE114" s="62">
        <f t="shared" si="212"/>
        <v>111683</v>
      </c>
      <c r="AF114" s="62">
        <f t="shared" si="213"/>
        <v>103800</v>
      </c>
      <c r="AG114" s="62">
        <f t="shared" si="214"/>
        <v>94005</v>
      </c>
      <c r="AH114" s="62">
        <f t="shared" ca="1" si="185"/>
        <v>84085</v>
      </c>
      <c r="AI114" s="62">
        <f t="shared" ca="1" si="186"/>
        <v>80647</v>
      </c>
      <c r="AJ114" s="45" t="s">
        <v>9</v>
      </c>
    </row>
    <row r="115" spans="1:36" ht="15.95" hidden="1" customHeight="1" outlineLevel="1" x14ac:dyDescent="0.2">
      <c r="A115" s="63" t="s">
        <v>196</v>
      </c>
      <c r="B115" s="54">
        <v>8.5959999999999995E-2</v>
      </c>
      <c r="C115" s="54">
        <v>42.202839999999995</v>
      </c>
      <c r="D115" s="54">
        <v>8057.98531</v>
      </c>
      <c r="E115" s="54">
        <v>4591.277</v>
      </c>
      <c r="F115" s="54">
        <v>7032.3154999999997</v>
      </c>
      <c r="G115" s="54">
        <v>10197.62846</v>
      </c>
      <c r="H115" s="54">
        <v>33.053179999999998</v>
      </c>
      <c r="I115" s="54">
        <v>11.053180000000001</v>
      </c>
      <c r="J115" s="54">
        <v>11.053180000000001</v>
      </c>
      <c r="K115" s="54">
        <v>11.053180000000001</v>
      </c>
      <c r="L115" s="58">
        <v>11.053180000000001</v>
      </c>
      <c r="M115" s="58">
        <v>11</v>
      </c>
      <c r="N115" s="58">
        <v>11</v>
      </c>
      <c r="O115" s="58">
        <v>11</v>
      </c>
      <c r="P115" s="58">
        <v>11</v>
      </c>
      <c r="Q115" s="58">
        <v>11</v>
      </c>
      <c r="R115" s="58">
        <v>11</v>
      </c>
      <c r="S115" s="58">
        <v>11</v>
      </c>
      <c r="T115" s="58">
        <v>11</v>
      </c>
      <c r="U115" s="58">
        <v>11</v>
      </c>
      <c r="V115" s="58">
        <v>0</v>
      </c>
      <c r="W115" s="58">
        <v>0</v>
      </c>
      <c r="X115" s="58">
        <v>0</v>
      </c>
      <c r="Y115" s="58">
        <v>0</v>
      </c>
      <c r="Z115" s="58">
        <v>0</v>
      </c>
      <c r="AA115" s="58">
        <v>0</v>
      </c>
      <c r="AC115" s="54">
        <f t="shared" si="210"/>
        <v>4591.277</v>
      </c>
      <c r="AD115" s="54">
        <f t="shared" si="211"/>
        <v>11.053180000000001</v>
      </c>
      <c r="AE115" s="54">
        <f t="shared" si="212"/>
        <v>11</v>
      </c>
      <c r="AF115" s="54">
        <f t="shared" si="213"/>
        <v>11</v>
      </c>
      <c r="AG115" s="54">
        <f t="shared" si="214"/>
        <v>11</v>
      </c>
      <c r="AH115" s="54">
        <f t="shared" ca="1" si="185"/>
        <v>0</v>
      </c>
      <c r="AI115" s="54">
        <f t="shared" ca="1" si="186"/>
        <v>0</v>
      </c>
      <c r="AJ115" s="45" t="s">
        <v>9</v>
      </c>
    </row>
    <row r="116" spans="1:36" ht="15.95" hidden="1" customHeight="1" outlineLevel="1" x14ac:dyDescent="0.2">
      <c r="A116" s="63" t="s">
        <v>152</v>
      </c>
      <c r="B116" s="54">
        <v>0</v>
      </c>
      <c r="C116" s="54">
        <v>0</v>
      </c>
      <c r="D116" s="54">
        <v>15000</v>
      </c>
      <c r="E116" s="54">
        <v>47228.37616</v>
      </c>
      <c r="F116" s="54">
        <v>76575.086290000007</v>
      </c>
      <c r="G116" s="54">
        <v>99343.611139999994</v>
      </c>
      <c r="H116" s="54">
        <v>99842.024449999983</v>
      </c>
      <c r="I116" s="54">
        <v>122843.41471</v>
      </c>
      <c r="J116" s="54">
        <v>115494.01553999999</v>
      </c>
      <c r="K116" s="54">
        <v>114321.57234</v>
      </c>
      <c r="L116" s="58">
        <v>111412.50971</v>
      </c>
      <c r="M116" s="58">
        <v>109191</v>
      </c>
      <c r="N116" s="58">
        <v>107372</v>
      </c>
      <c r="O116" s="58">
        <v>105900</v>
      </c>
      <c r="P116" s="58">
        <v>104155</v>
      </c>
      <c r="Q116" s="58">
        <v>102410</v>
      </c>
      <c r="R116" s="58">
        <v>100664</v>
      </c>
      <c r="S116" s="58">
        <v>97344</v>
      </c>
      <c r="T116" s="58">
        <v>95624</v>
      </c>
      <c r="U116" s="58">
        <v>93904</v>
      </c>
      <c r="V116" s="58">
        <v>92184</v>
      </c>
      <c r="W116" s="58">
        <v>90463</v>
      </c>
      <c r="X116" s="58">
        <v>88745</v>
      </c>
      <c r="Y116" s="58">
        <v>83975</v>
      </c>
      <c r="Z116" s="58">
        <v>82254</v>
      </c>
      <c r="AA116" s="58">
        <v>80534</v>
      </c>
      <c r="AC116" s="54">
        <f t="shared" si="210"/>
        <v>47228.37616</v>
      </c>
      <c r="AD116" s="54">
        <f t="shared" si="211"/>
        <v>122843.41471</v>
      </c>
      <c r="AE116" s="54">
        <f t="shared" si="212"/>
        <v>109191</v>
      </c>
      <c r="AF116" s="54">
        <f t="shared" si="213"/>
        <v>102410</v>
      </c>
      <c r="AG116" s="54">
        <f t="shared" si="214"/>
        <v>93904</v>
      </c>
      <c r="AH116" s="54">
        <f t="shared" ca="1" si="185"/>
        <v>83975</v>
      </c>
      <c r="AI116" s="54">
        <f t="shared" ca="1" si="186"/>
        <v>80534</v>
      </c>
      <c r="AJ116" s="45" t="s">
        <v>9</v>
      </c>
    </row>
    <row r="117" spans="1:36" ht="15.95" hidden="1" customHeight="1" outlineLevel="1" x14ac:dyDescent="0.2">
      <c r="A117" s="63" t="s">
        <v>153</v>
      </c>
      <c r="B117" s="54">
        <v>0</v>
      </c>
      <c r="C117" s="54">
        <v>0</v>
      </c>
      <c r="D117" s="54">
        <v>0</v>
      </c>
      <c r="E117" s="54">
        <v>0</v>
      </c>
      <c r="F117" s="54">
        <v>0</v>
      </c>
      <c r="G117" s="54">
        <v>0</v>
      </c>
      <c r="H117" s="54">
        <v>0</v>
      </c>
      <c r="I117" s="54">
        <v>0</v>
      </c>
      <c r="J117" s="54">
        <v>0</v>
      </c>
      <c r="K117" s="54">
        <v>0</v>
      </c>
      <c r="L117" s="58">
        <v>0</v>
      </c>
      <c r="M117" s="58">
        <v>0</v>
      </c>
      <c r="N117" s="58">
        <v>0</v>
      </c>
      <c r="O117" s="58">
        <v>0</v>
      </c>
      <c r="P117" s="58">
        <v>0</v>
      </c>
      <c r="Q117" s="58">
        <v>0</v>
      </c>
      <c r="R117" s="58">
        <v>0</v>
      </c>
      <c r="S117" s="58">
        <v>0</v>
      </c>
      <c r="T117" s="58">
        <v>0</v>
      </c>
      <c r="U117" s="58">
        <v>0</v>
      </c>
      <c r="V117" s="58">
        <v>0</v>
      </c>
      <c r="W117" s="58">
        <v>0</v>
      </c>
      <c r="X117" s="58">
        <v>0</v>
      </c>
      <c r="Y117" s="58">
        <v>0</v>
      </c>
      <c r="Z117" s="58">
        <v>0</v>
      </c>
      <c r="AA117" s="58">
        <v>0</v>
      </c>
      <c r="AC117" s="54">
        <f t="shared" si="210"/>
        <v>0</v>
      </c>
      <c r="AD117" s="54">
        <f t="shared" si="211"/>
        <v>0</v>
      </c>
      <c r="AE117" s="54">
        <f t="shared" si="212"/>
        <v>0</v>
      </c>
      <c r="AF117" s="54">
        <f t="shared" si="213"/>
        <v>0</v>
      </c>
      <c r="AG117" s="54">
        <f t="shared" si="214"/>
        <v>0</v>
      </c>
      <c r="AH117" s="54">
        <f t="shared" ca="1" si="185"/>
        <v>0</v>
      </c>
      <c r="AI117" s="54">
        <f t="shared" ca="1" si="186"/>
        <v>0</v>
      </c>
      <c r="AJ117" s="45" t="s">
        <v>9</v>
      </c>
    </row>
    <row r="118" spans="1:36" ht="15.95" hidden="1" customHeight="1" outlineLevel="1" x14ac:dyDescent="0.2">
      <c r="A118" s="63" t="s">
        <v>154</v>
      </c>
      <c r="B118" s="54">
        <v>0</v>
      </c>
      <c r="C118" s="54">
        <v>0</v>
      </c>
      <c r="D118" s="54">
        <v>0</v>
      </c>
      <c r="E118" s="54">
        <v>0</v>
      </c>
      <c r="F118" s="54">
        <v>0</v>
      </c>
      <c r="G118" s="54">
        <v>0</v>
      </c>
      <c r="H118" s="54">
        <v>0</v>
      </c>
      <c r="I118" s="54">
        <v>0</v>
      </c>
      <c r="J118" s="54">
        <v>0</v>
      </c>
      <c r="K118" s="54">
        <v>0</v>
      </c>
      <c r="L118" s="58">
        <v>0</v>
      </c>
      <c r="M118" s="58">
        <v>0</v>
      </c>
      <c r="N118" s="58">
        <v>0</v>
      </c>
      <c r="O118" s="58">
        <v>0</v>
      </c>
      <c r="P118" s="58">
        <v>0</v>
      </c>
      <c r="Q118" s="58">
        <v>0</v>
      </c>
      <c r="R118" s="58">
        <v>0</v>
      </c>
      <c r="S118" s="58">
        <v>0</v>
      </c>
      <c r="T118" s="58">
        <v>0</v>
      </c>
      <c r="U118" s="58">
        <v>0</v>
      </c>
      <c r="V118" s="58">
        <v>0</v>
      </c>
      <c r="W118" s="58">
        <v>0</v>
      </c>
      <c r="X118" s="58">
        <v>0</v>
      </c>
      <c r="Y118" s="58">
        <v>0</v>
      </c>
      <c r="Z118" s="58">
        <v>0</v>
      </c>
      <c r="AA118" s="58">
        <v>0</v>
      </c>
      <c r="AC118" s="54">
        <f t="shared" si="210"/>
        <v>0</v>
      </c>
      <c r="AD118" s="54">
        <f t="shared" si="211"/>
        <v>0</v>
      </c>
      <c r="AE118" s="54">
        <f t="shared" si="212"/>
        <v>0</v>
      </c>
      <c r="AF118" s="54">
        <f t="shared" si="213"/>
        <v>0</v>
      </c>
      <c r="AG118" s="54">
        <f t="shared" si="214"/>
        <v>0</v>
      </c>
      <c r="AH118" s="54">
        <f t="shared" ca="1" si="185"/>
        <v>0</v>
      </c>
      <c r="AI118" s="54">
        <f t="shared" ca="1" si="186"/>
        <v>0</v>
      </c>
      <c r="AJ118" s="45" t="s">
        <v>9</v>
      </c>
    </row>
    <row r="119" spans="1:36" ht="15.95" hidden="1" customHeight="1" outlineLevel="1" x14ac:dyDescent="0.2">
      <c r="A119" s="63" t="s">
        <v>145</v>
      </c>
      <c r="B119" s="54">
        <v>0</v>
      </c>
      <c r="C119" s="54">
        <v>0</v>
      </c>
      <c r="D119" s="54">
        <v>0</v>
      </c>
      <c r="E119" s="54">
        <v>0</v>
      </c>
      <c r="F119" s="54">
        <v>0</v>
      </c>
      <c r="G119" s="54">
        <v>0</v>
      </c>
      <c r="H119" s="54">
        <v>0</v>
      </c>
      <c r="I119" s="54">
        <v>0</v>
      </c>
      <c r="J119" s="54">
        <v>0</v>
      </c>
      <c r="K119" s="54">
        <v>0</v>
      </c>
      <c r="L119" s="58">
        <v>0</v>
      </c>
      <c r="M119" s="58">
        <v>0</v>
      </c>
      <c r="N119" s="58">
        <v>0</v>
      </c>
      <c r="O119" s="58">
        <v>0</v>
      </c>
      <c r="P119" s="58">
        <v>0</v>
      </c>
      <c r="Q119" s="58">
        <v>0</v>
      </c>
      <c r="R119" s="58">
        <v>0</v>
      </c>
      <c r="S119" s="58">
        <v>0</v>
      </c>
      <c r="T119" s="58">
        <v>0</v>
      </c>
      <c r="U119" s="58">
        <v>0</v>
      </c>
      <c r="V119" s="58">
        <v>0</v>
      </c>
      <c r="W119" s="58">
        <v>0</v>
      </c>
      <c r="X119" s="58">
        <v>0</v>
      </c>
      <c r="Y119" s="58">
        <v>0</v>
      </c>
      <c r="Z119" s="58">
        <v>0</v>
      </c>
      <c r="AA119" s="58">
        <v>0</v>
      </c>
      <c r="AC119" s="54">
        <f t="shared" si="210"/>
        <v>0</v>
      </c>
      <c r="AD119" s="54">
        <f t="shared" si="211"/>
        <v>0</v>
      </c>
      <c r="AE119" s="54">
        <f t="shared" si="212"/>
        <v>0</v>
      </c>
      <c r="AF119" s="54">
        <f t="shared" si="213"/>
        <v>0</v>
      </c>
      <c r="AG119" s="54">
        <f t="shared" si="214"/>
        <v>0</v>
      </c>
      <c r="AH119" s="54">
        <f t="shared" ca="1" si="185"/>
        <v>0</v>
      </c>
      <c r="AI119" s="54">
        <f t="shared" ca="1" si="186"/>
        <v>0</v>
      </c>
      <c r="AJ119" s="45" t="s">
        <v>9</v>
      </c>
    </row>
    <row r="120" spans="1:36" ht="15.95" hidden="1" customHeight="1" outlineLevel="1" x14ac:dyDescent="0.2">
      <c r="A120" s="63" t="s">
        <v>156</v>
      </c>
      <c r="B120" s="54">
        <v>0</v>
      </c>
      <c r="C120" s="54">
        <v>0</v>
      </c>
      <c r="D120" s="54">
        <v>0</v>
      </c>
      <c r="E120" s="54">
        <v>2428.8743899999999</v>
      </c>
      <c r="F120" s="54">
        <v>4904.2443700000003</v>
      </c>
      <c r="G120" s="54">
        <v>4463.7078499999998</v>
      </c>
      <c r="H120" s="54">
        <v>4133.3054499999998</v>
      </c>
      <c r="I120" s="54">
        <v>3802.9030499999999</v>
      </c>
      <c r="J120" s="54">
        <v>3472.5006600000002</v>
      </c>
      <c r="K120" s="54">
        <v>3142.09827</v>
      </c>
      <c r="L120" s="58">
        <v>2811.6958799999998</v>
      </c>
      <c r="M120" s="58">
        <v>2481</v>
      </c>
      <c r="N120" s="58">
        <v>2300</v>
      </c>
      <c r="O120" s="58">
        <v>1820</v>
      </c>
      <c r="P120" s="58">
        <v>1490</v>
      </c>
      <c r="Q120" s="58">
        <v>1270</v>
      </c>
      <c r="R120" s="58">
        <v>1270</v>
      </c>
      <c r="S120" s="58">
        <v>1263</v>
      </c>
      <c r="T120" s="58">
        <v>1132</v>
      </c>
      <c r="U120" s="58">
        <v>0</v>
      </c>
      <c r="V120" s="58">
        <v>0</v>
      </c>
      <c r="W120" s="58">
        <v>0</v>
      </c>
      <c r="X120" s="58">
        <v>0</v>
      </c>
      <c r="Y120" s="58">
        <v>0</v>
      </c>
      <c r="Z120" s="58">
        <v>0</v>
      </c>
      <c r="AA120" s="58">
        <v>0</v>
      </c>
      <c r="AC120" s="54">
        <f t="shared" si="210"/>
        <v>2428.8743899999999</v>
      </c>
      <c r="AD120" s="54">
        <f t="shared" si="211"/>
        <v>3802.9030499999999</v>
      </c>
      <c r="AE120" s="54">
        <f t="shared" si="212"/>
        <v>2481</v>
      </c>
      <c r="AF120" s="54">
        <f t="shared" si="213"/>
        <v>1270</v>
      </c>
      <c r="AG120" s="54">
        <f t="shared" si="214"/>
        <v>0</v>
      </c>
      <c r="AH120" s="54">
        <f t="shared" ca="1" si="185"/>
        <v>0</v>
      </c>
      <c r="AI120" s="54">
        <f t="shared" ca="1" si="186"/>
        <v>0</v>
      </c>
      <c r="AJ120" s="45" t="s">
        <v>9</v>
      </c>
    </row>
    <row r="121" spans="1:36" ht="15.95" hidden="1" customHeight="1" outlineLevel="1" x14ac:dyDescent="0.2">
      <c r="A121" s="63" t="s">
        <v>146</v>
      </c>
      <c r="B121" s="54">
        <v>194.84450999999999</v>
      </c>
      <c r="C121" s="54">
        <v>194.84451000000024</v>
      </c>
      <c r="D121" s="54">
        <v>0</v>
      </c>
      <c r="E121" s="54">
        <v>0</v>
      </c>
      <c r="F121" s="54">
        <v>0</v>
      </c>
      <c r="G121" s="54">
        <v>0</v>
      </c>
      <c r="H121" s="54">
        <v>0</v>
      </c>
      <c r="I121" s="54">
        <v>0</v>
      </c>
      <c r="J121" s="54">
        <v>0</v>
      </c>
      <c r="K121" s="54">
        <v>0</v>
      </c>
      <c r="L121" s="58">
        <v>0</v>
      </c>
      <c r="M121" s="58">
        <v>0</v>
      </c>
      <c r="N121" s="58">
        <v>0</v>
      </c>
      <c r="O121" s="58">
        <v>86</v>
      </c>
      <c r="P121" s="58">
        <v>101</v>
      </c>
      <c r="Q121" s="58">
        <v>109</v>
      </c>
      <c r="R121" s="58">
        <v>110</v>
      </c>
      <c r="S121" s="58">
        <v>114</v>
      </c>
      <c r="T121" s="58">
        <v>130</v>
      </c>
      <c r="U121" s="58">
        <v>90</v>
      </c>
      <c r="V121" s="58">
        <v>103</v>
      </c>
      <c r="W121" s="58">
        <v>113</v>
      </c>
      <c r="X121" s="58">
        <v>101</v>
      </c>
      <c r="Y121" s="58">
        <v>110</v>
      </c>
      <c r="Z121" s="58">
        <v>113</v>
      </c>
      <c r="AA121" s="58">
        <v>113</v>
      </c>
      <c r="AC121" s="54">
        <f t="shared" si="210"/>
        <v>0</v>
      </c>
      <c r="AD121" s="54">
        <f t="shared" si="211"/>
        <v>0</v>
      </c>
      <c r="AE121" s="54">
        <f t="shared" si="212"/>
        <v>0</v>
      </c>
      <c r="AF121" s="54">
        <f t="shared" si="213"/>
        <v>109</v>
      </c>
      <c r="AG121" s="54">
        <f t="shared" si="214"/>
        <v>90</v>
      </c>
      <c r="AH121" s="54">
        <f t="shared" ca="1" si="185"/>
        <v>110</v>
      </c>
      <c r="AI121" s="54">
        <f t="shared" ca="1" si="186"/>
        <v>113</v>
      </c>
      <c r="AJ121" s="45" t="s">
        <v>9</v>
      </c>
    </row>
    <row r="122" spans="1:36" ht="15.95" hidden="1" customHeight="1" outlineLevel="1" x14ac:dyDescent="0.2">
      <c r="A122" s="63" t="s">
        <v>161</v>
      </c>
      <c r="B122" s="54">
        <v>0</v>
      </c>
      <c r="C122" s="54">
        <v>0</v>
      </c>
      <c r="D122" s="54">
        <v>0</v>
      </c>
      <c r="E122" s="54">
        <v>0</v>
      </c>
      <c r="F122" s="54">
        <v>0</v>
      </c>
      <c r="G122" s="54">
        <v>0</v>
      </c>
      <c r="H122" s="54">
        <v>0</v>
      </c>
      <c r="I122" s="54">
        <v>0</v>
      </c>
      <c r="J122" s="54">
        <v>0</v>
      </c>
      <c r="K122" s="54">
        <v>0</v>
      </c>
      <c r="L122" s="58">
        <v>0</v>
      </c>
      <c r="M122" s="58">
        <v>0</v>
      </c>
      <c r="N122" s="58">
        <v>0</v>
      </c>
      <c r="O122" s="58">
        <v>0</v>
      </c>
      <c r="P122" s="58">
        <v>0</v>
      </c>
      <c r="Q122" s="58">
        <v>0</v>
      </c>
      <c r="R122" s="58">
        <v>0</v>
      </c>
      <c r="S122" s="58">
        <v>0</v>
      </c>
      <c r="T122" s="58">
        <v>0</v>
      </c>
      <c r="U122" s="58">
        <v>0</v>
      </c>
      <c r="V122" s="58">
        <v>0</v>
      </c>
      <c r="W122" s="58">
        <v>0</v>
      </c>
      <c r="X122" s="58">
        <v>0</v>
      </c>
      <c r="Y122" s="58">
        <v>0</v>
      </c>
      <c r="Z122" s="58">
        <v>0</v>
      </c>
      <c r="AA122" s="58">
        <v>0</v>
      </c>
      <c r="AC122" s="54">
        <f t="shared" si="210"/>
        <v>0</v>
      </c>
      <c r="AD122" s="54">
        <f t="shared" si="211"/>
        <v>0</v>
      </c>
      <c r="AE122" s="54">
        <f t="shared" si="212"/>
        <v>0</v>
      </c>
      <c r="AF122" s="54">
        <f t="shared" si="213"/>
        <v>0</v>
      </c>
      <c r="AG122" s="54">
        <f t="shared" si="214"/>
        <v>0</v>
      </c>
      <c r="AH122" s="54">
        <f t="shared" ca="1" si="185"/>
        <v>0</v>
      </c>
      <c r="AI122" s="54">
        <f t="shared" ca="1" si="186"/>
        <v>0</v>
      </c>
      <c r="AJ122" s="45" t="s">
        <v>9</v>
      </c>
    </row>
    <row r="123" spans="1:36" ht="15.95" hidden="1" customHeight="1" outlineLevel="1" x14ac:dyDescent="0.2">
      <c r="A123" s="63" t="s">
        <v>162</v>
      </c>
      <c r="B123" s="54">
        <v>0</v>
      </c>
      <c r="C123" s="54">
        <v>0</v>
      </c>
      <c r="D123" s="54">
        <v>0</v>
      </c>
      <c r="E123" s="54">
        <v>0</v>
      </c>
      <c r="F123" s="54">
        <v>0</v>
      </c>
      <c r="G123" s="54">
        <v>0</v>
      </c>
      <c r="H123" s="54">
        <v>0</v>
      </c>
      <c r="I123" s="54">
        <v>0</v>
      </c>
      <c r="J123" s="54">
        <v>0</v>
      </c>
      <c r="K123" s="54">
        <v>0</v>
      </c>
      <c r="L123" s="58">
        <v>0</v>
      </c>
      <c r="M123" s="58">
        <v>0</v>
      </c>
      <c r="N123" s="58">
        <v>0</v>
      </c>
      <c r="O123" s="58">
        <v>0</v>
      </c>
      <c r="P123" s="58">
        <v>0</v>
      </c>
      <c r="Q123" s="58">
        <v>0</v>
      </c>
      <c r="R123" s="58">
        <v>0</v>
      </c>
      <c r="S123" s="58">
        <v>0</v>
      </c>
      <c r="T123" s="58">
        <v>0</v>
      </c>
      <c r="U123" s="58">
        <v>0</v>
      </c>
      <c r="V123" s="58">
        <v>0</v>
      </c>
      <c r="W123" s="58">
        <v>0</v>
      </c>
      <c r="X123" s="58">
        <v>0</v>
      </c>
      <c r="Y123" s="58">
        <v>0</v>
      </c>
      <c r="Z123" s="58">
        <v>0</v>
      </c>
      <c r="AA123" s="58">
        <v>0</v>
      </c>
      <c r="AC123" s="54">
        <f t="shared" si="210"/>
        <v>0</v>
      </c>
      <c r="AD123" s="54">
        <f t="shared" si="211"/>
        <v>0</v>
      </c>
      <c r="AE123" s="54">
        <f t="shared" si="212"/>
        <v>0</v>
      </c>
      <c r="AF123" s="54">
        <f t="shared" si="213"/>
        <v>0</v>
      </c>
      <c r="AG123" s="54">
        <f t="shared" si="214"/>
        <v>0</v>
      </c>
      <c r="AH123" s="54">
        <f t="shared" ca="1" si="185"/>
        <v>0</v>
      </c>
      <c r="AI123" s="54">
        <f t="shared" ca="1" si="186"/>
        <v>0</v>
      </c>
      <c r="AJ123" s="45" t="s">
        <v>9</v>
      </c>
    </row>
    <row r="124" spans="1:36" ht="15.95" hidden="1" customHeight="1" outlineLevel="1" x14ac:dyDescent="0.2">
      <c r="A124" s="63" t="s">
        <v>159</v>
      </c>
      <c r="B124" s="54">
        <v>0</v>
      </c>
      <c r="C124" s="54">
        <v>0</v>
      </c>
      <c r="D124" s="54">
        <v>0</v>
      </c>
      <c r="E124" s="54">
        <v>0</v>
      </c>
      <c r="F124" s="54">
        <v>0</v>
      </c>
      <c r="G124" s="54">
        <v>0</v>
      </c>
      <c r="H124" s="54">
        <v>0</v>
      </c>
      <c r="I124" s="54">
        <v>0</v>
      </c>
      <c r="J124" s="54">
        <v>0</v>
      </c>
      <c r="K124" s="54">
        <v>0</v>
      </c>
      <c r="L124" s="58">
        <v>0</v>
      </c>
      <c r="M124" s="58">
        <v>0</v>
      </c>
      <c r="N124" s="58">
        <v>0</v>
      </c>
      <c r="O124" s="58">
        <v>0</v>
      </c>
      <c r="P124" s="58">
        <v>0</v>
      </c>
      <c r="Q124" s="58">
        <v>0</v>
      </c>
      <c r="R124" s="58">
        <v>0</v>
      </c>
      <c r="S124" s="58">
        <v>0</v>
      </c>
      <c r="T124" s="58">
        <v>0</v>
      </c>
      <c r="U124" s="58">
        <v>0</v>
      </c>
      <c r="V124" s="58">
        <v>0</v>
      </c>
      <c r="W124" s="58">
        <v>0</v>
      </c>
      <c r="X124" s="58">
        <v>0</v>
      </c>
      <c r="Y124" s="58">
        <v>0</v>
      </c>
      <c r="Z124" s="58">
        <v>0</v>
      </c>
      <c r="AA124" s="58">
        <v>0</v>
      </c>
      <c r="AC124" s="54">
        <f t="shared" si="210"/>
        <v>0</v>
      </c>
      <c r="AD124" s="54">
        <f t="shared" si="211"/>
        <v>0</v>
      </c>
      <c r="AE124" s="54">
        <f t="shared" si="212"/>
        <v>0</v>
      </c>
      <c r="AF124" s="54">
        <f t="shared" si="213"/>
        <v>0</v>
      </c>
      <c r="AG124" s="54">
        <f t="shared" si="214"/>
        <v>0</v>
      </c>
      <c r="AH124" s="54">
        <f t="shared" ca="1" si="185"/>
        <v>0</v>
      </c>
      <c r="AI124" s="54">
        <f t="shared" ca="1" si="186"/>
        <v>0</v>
      </c>
      <c r="AJ124" s="45" t="s">
        <v>9</v>
      </c>
    </row>
    <row r="125" spans="1:36" ht="15.95" hidden="1" customHeight="1" outlineLevel="1" x14ac:dyDescent="0.2">
      <c r="A125" s="63" t="s">
        <v>160</v>
      </c>
      <c r="B125" s="54">
        <v>0</v>
      </c>
      <c r="C125" s="54">
        <v>0</v>
      </c>
      <c r="D125" s="54">
        <v>0</v>
      </c>
      <c r="E125" s="54">
        <v>0</v>
      </c>
      <c r="F125" s="54">
        <v>0</v>
      </c>
      <c r="G125" s="54">
        <v>0</v>
      </c>
      <c r="H125" s="54">
        <v>0</v>
      </c>
      <c r="I125" s="54">
        <v>0</v>
      </c>
      <c r="J125" s="54">
        <v>0</v>
      </c>
      <c r="K125" s="54">
        <v>0</v>
      </c>
      <c r="L125" s="58">
        <v>0</v>
      </c>
      <c r="M125" s="58">
        <v>0</v>
      </c>
      <c r="N125" s="58">
        <v>0</v>
      </c>
      <c r="O125" s="58">
        <v>0</v>
      </c>
      <c r="P125" s="58">
        <v>0</v>
      </c>
      <c r="Q125" s="58">
        <v>0</v>
      </c>
      <c r="R125" s="58">
        <v>0</v>
      </c>
      <c r="S125" s="58">
        <v>0</v>
      </c>
      <c r="T125" s="58">
        <v>0</v>
      </c>
      <c r="U125" s="58">
        <v>0</v>
      </c>
      <c r="V125" s="58">
        <v>0</v>
      </c>
      <c r="W125" s="58">
        <v>0</v>
      </c>
      <c r="X125" s="58">
        <v>0</v>
      </c>
      <c r="Y125" s="58">
        <v>0</v>
      </c>
      <c r="Z125" s="58">
        <v>0</v>
      </c>
      <c r="AA125" s="58">
        <v>0</v>
      </c>
      <c r="AC125" s="54">
        <f t="shared" si="210"/>
        <v>0</v>
      </c>
      <c r="AD125" s="54">
        <f t="shared" si="211"/>
        <v>0</v>
      </c>
      <c r="AE125" s="54">
        <f t="shared" si="212"/>
        <v>0</v>
      </c>
      <c r="AF125" s="54">
        <f t="shared" si="213"/>
        <v>0</v>
      </c>
      <c r="AG125" s="54">
        <f t="shared" si="214"/>
        <v>0</v>
      </c>
      <c r="AH125" s="54">
        <f t="shared" ca="1" si="185"/>
        <v>0</v>
      </c>
      <c r="AI125" s="54">
        <f t="shared" ca="1" si="186"/>
        <v>0</v>
      </c>
      <c r="AJ125" s="45" t="s">
        <v>9</v>
      </c>
    </row>
    <row r="126" spans="1:36" ht="15.95" hidden="1" customHeight="1" outlineLevel="1" x14ac:dyDescent="0.2">
      <c r="A126" s="63" t="s">
        <v>157</v>
      </c>
      <c r="B126" s="54">
        <v>0</v>
      </c>
      <c r="C126" s="54">
        <v>0</v>
      </c>
      <c r="D126" s="54">
        <v>0</v>
      </c>
      <c r="E126" s="54">
        <v>0</v>
      </c>
      <c r="F126" s="54">
        <v>0</v>
      </c>
      <c r="G126" s="54">
        <v>0</v>
      </c>
      <c r="H126" s="54">
        <v>0</v>
      </c>
      <c r="I126" s="54">
        <v>0</v>
      </c>
      <c r="J126" s="54">
        <v>0</v>
      </c>
      <c r="K126" s="54">
        <v>0</v>
      </c>
      <c r="L126" s="58">
        <v>0</v>
      </c>
      <c r="M126" s="58">
        <v>0</v>
      </c>
      <c r="N126" s="58">
        <v>0</v>
      </c>
      <c r="O126" s="58">
        <v>0</v>
      </c>
      <c r="P126" s="58">
        <v>0</v>
      </c>
      <c r="Q126" s="58">
        <v>0</v>
      </c>
      <c r="R126" s="58">
        <v>0</v>
      </c>
      <c r="S126" s="58">
        <v>0</v>
      </c>
      <c r="T126" s="58">
        <v>0</v>
      </c>
      <c r="U126" s="58">
        <v>0</v>
      </c>
      <c r="V126" s="58">
        <v>0</v>
      </c>
      <c r="W126" s="58">
        <v>0</v>
      </c>
      <c r="X126" s="58">
        <v>0</v>
      </c>
      <c r="Y126" s="58">
        <v>0</v>
      </c>
      <c r="Z126" s="58">
        <v>0</v>
      </c>
      <c r="AA126" s="58">
        <v>0</v>
      </c>
      <c r="AC126" s="54">
        <f t="shared" si="210"/>
        <v>0</v>
      </c>
      <c r="AD126" s="54">
        <f t="shared" si="211"/>
        <v>0</v>
      </c>
      <c r="AE126" s="54">
        <f t="shared" si="212"/>
        <v>0</v>
      </c>
      <c r="AF126" s="54">
        <f t="shared" si="213"/>
        <v>0</v>
      </c>
      <c r="AG126" s="54">
        <f t="shared" si="214"/>
        <v>0</v>
      </c>
      <c r="AH126" s="54">
        <f t="shared" ca="1" si="185"/>
        <v>0</v>
      </c>
      <c r="AI126" s="54">
        <f t="shared" ca="1" si="186"/>
        <v>0</v>
      </c>
      <c r="AJ126" s="45" t="s">
        <v>9</v>
      </c>
    </row>
    <row r="127" spans="1:36" ht="15.95" hidden="1" customHeight="1" outlineLevel="1" x14ac:dyDescent="0.2">
      <c r="A127" s="63" t="s">
        <v>163</v>
      </c>
      <c r="B127" s="54">
        <v>0</v>
      </c>
      <c r="C127" s="54">
        <v>0</v>
      </c>
      <c r="D127" s="54">
        <v>0</v>
      </c>
      <c r="E127" s="54">
        <v>0</v>
      </c>
      <c r="F127" s="54">
        <v>0</v>
      </c>
      <c r="G127" s="54">
        <v>0</v>
      </c>
      <c r="H127" s="54">
        <v>0</v>
      </c>
      <c r="I127" s="54">
        <v>0</v>
      </c>
      <c r="J127" s="54">
        <v>0</v>
      </c>
      <c r="K127" s="54">
        <v>0</v>
      </c>
      <c r="L127" s="58">
        <v>0</v>
      </c>
      <c r="M127" s="58">
        <v>0</v>
      </c>
      <c r="N127" s="58">
        <v>0</v>
      </c>
      <c r="O127" s="58">
        <v>0</v>
      </c>
      <c r="P127" s="58">
        <v>3</v>
      </c>
      <c r="Q127" s="58">
        <v>0</v>
      </c>
      <c r="R127" s="58">
        <v>0</v>
      </c>
      <c r="S127" s="58">
        <v>0</v>
      </c>
      <c r="T127" s="58">
        <v>0</v>
      </c>
      <c r="U127" s="58">
        <v>0</v>
      </c>
      <c r="V127" s="58">
        <v>0</v>
      </c>
      <c r="W127" s="58">
        <v>0</v>
      </c>
      <c r="X127" s="58">
        <v>0</v>
      </c>
      <c r="Y127" s="58">
        <v>0</v>
      </c>
      <c r="Z127" s="58">
        <v>0</v>
      </c>
      <c r="AA127" s="58">
        <v>0</v>
      </c>
      <c r="AC127" s="54">
        <f t="shared" si="210"/>
        <v>0</v>
      </c>
      <c r="AD127" s="54">
        <f t="shared" si="211"/>
        <v>0</v>
      </c>
      <c r="AE127" s="54">
        <f t="shared" si="212"/>
        <v>0</v>
      </c>
      <c r="AF127" s="54">
        <f t="shared" si="213"/>
        <v>0</v>
      </c>
      <c r="AG127" s="54">
        <f t="shared" si="214"/>
        <v>0</v>
      </c>
      <c r="AH127" s="54">
        <f t="shared" ca="1" si="185"/>
        <v>0</v>
      </c>
      <c r="AI127" s="54">
        <f t="shared" ca="1" si="186"/>
        <v>0</v>
      </c>
      <c r="AJ127" s="45" t="s">
        <v>9</v>
      </c>
    </row>
    <row r="128" spans="1:36" ht="15.95" hidden="1" customHeight="1" outlineLevel="1" x14ac:dyDescent="0.2">
      <c r="A128" s="61" t="s">
        <v>165</v>
      </c>
      <c r="B128" s="62">
        <f t="shared" ref="B128:R128" si="221">SUM(B129:B135)</f>
        <v>6729.8563200000008</v>
      </c>
      <c r="C128" s="62">
        <f t="shared" si="221"/>
        <v>26022.735939999999</v>
      </c>
      <c r="D128" s="62">
        <f t="shared" si="221"/>
        <v>56139.505360000003</v>
      </c>
      <c r="E128" s="62">
        <f t="shared" si="221"/>
        <v>73128.241269999999</v>
      </c>
      <c r="F128" s="62">
        <f t="shared" si="221"/>
        <v>74680.147349999999</v>
      </c>
      <c r="G128" s="62">
        <f t="shared" si="221"/>
        <v>64873.74136</v>
      </c>
      <c r="H128" s="62">
        <f t="shared" si="221"/>
        <v>65491.255579999997</v>
      </c>
      <c r="I128" s="62">
        <f t="shared" si="221"/>
        <v>55981.591390000001</v>
      </c>
      <c r="J128" s="62">
        <f t="shared" si="221"/>
        <v>56762.891370000005</v>
      </c>
      <c r="K128" s="62">
        <f t="shared" si="221"/>
        <v>57350.844590000008</v>
      </c>
      <c r="L128" s="62">
        <f t="shared" si="221"/>
        <v>59105.021900000007</v>
      </c>
      <c r="M128" s="62">
        <f t="shared" si="221"/>
        <v>60620</v>
      </c>
      <c r="N128" s="62">
        <f t="shared" si="221"/>
        <v>62466</v>
      </c>
      <c r="O128" s="62">
        <f t="shared" si="221"/>
        <v>66470</v>
      </c>
      <c r="P128" s="62">
        <f t="shared" si="221"/>
        <v>71549</v>
      </c>
      <c r="Q128" s="62">
        <f t="shared" si="221"/>
        <v>75184</v>
      </c>
      <c r="R128" s="62">
        <f t="shared" si="221"/>
        <v>70507</v>
      </c>
      <c r="S128" s="62">
        <f t="shared" ref="S128:T128" si="222">SUM(S129:S135)</f>
        <v>73209</v>
      </c>
      <c r="T128" s="62">
        <f t="shared" si="222"/>
        <v>79262</v>
      </c>
      <c r="U128" s="62">
        <f t="shared" ref="U128:W128" si="223">SUM(U129:U135)</f>
        <v>76862</v>
      </c>
      <c r="V128" s="62">
        <f t="shared" si="223"/>
        <v>81074</v>
      </c>
      <c r="W128" s="62">
        <f t="shared" si="223"/>
        <v>86400</v>
      </c>
      <c r="X128" s="62">
        <f t="shared" ref="X128:Y128" si="224">SUM(X129:X135)</f>
        <v>91058</v>
      </c>
      <c r="Y128" s="62">
        <f t="shared" si="224"/>
        <v>83959</v>
      </c>
      <c r="Z128" s="62">
        <f t="shared" ref="Z128:AA128" si="225">SUM(Z129:Z135)</f>
        <v>86467</v>
      </c>
      <c r="AA128" s="62">
        <f t="shared" si="225"/>
        <v>90681</v>
      </c>
      <c r="AC128" s="62">
        <f t="shared" si="210"/>
        <v>73128.241269999999</v>
      </c>
      <c r="AD128" s="62">
        <f t="shared" si="211"/>
        <v>55981.591390000001</v>
      </c>
      <c r="AE128" s="62">
        <f t="shared" si="212"/>
        <v>60620</v>
      </c>
      <c r="AF128" s="62">
        <f t="shared" si="213"/>
        <v>75184</v>
      </c>
      <c r="AG128" s="62">
        <f>SUM(U128)</f>
        <v>76862</v>
      </c>
      <c r="AH128" s="62">
        <f t="shared" ca="1" si="185"/>
        <v>83959</v>
      </c>
      <c r="AI128" s="62">
        <f t="shared" ca="1" si="186"/>
        <v>90681</v>
      </c>
      <c r="AJ128" s="45" t="s">
        <v>9</v>
      </c>
    </row>
    <row r="129" spans="1:37" ht="15.95" hidden="1" customHeight="1" outlineLevel="1" x14ac:dyDescent="0.2">
      <c r="A129" s="63" t="s">
        <v>166</v>
      </c>
      <c r="B129" s="54">
        <v>4904.9070000000002</v>
      </c>
      <c r="C129" s="54">
        <v>4904.9070000000002</v>
      </c>
      <c r="D129" s="54">
        <v>38411.337</v>
      </c>
      <c r="E129" s="54">
        <v>73689.337</v>
      </c>
      <c r="F129" s="54">
        <v>73689.337</v>
      </c>
      <c r="G129" s="54">
        <v>73689.337</v>
      </c>
      <c r="H129" s="54">
        <v>73689.337</v>
      </c>
      <c r="I129" s="54">
        <v>73689.337</v>
      </c>
      <c r="J129" s="54">
        <v>73689.337</v>
      </c>
      <c r="K129" s="54">
        <v>74689.337</v>
      </c>
      <c r="L129" s="58">
        <v>74689.337</v>
      </c>
      <c r="M129" s="58">
        <v>74689</v>
      </c>
      <c r="N129" s="58">
        <v>74689</v>
      </c>
      <c r="O129" s="58">
        <v>79189</v>
      </c>
      <c r="P129" s="58">
        <v>79189</v>
      </c>
      <c r="Q129" s="58">
        <v>79189</v>
      </c>
      <c r="R129" s="58">
        <v>79189</v>
      </c>
      <c r="S129" s="58">
        <v>79189</v>
      </c>
      <c r="T129" s="58">
        <v>79189</v>
      </c>
      <c r="U129" s="58">
        <v>79189</v>
      </c>
      <c r="V129" s="58">
        <v>79189</v>
      </c>
      <c r="W129" s="58">
        <v>79189</v>
      </c>
      <c r="X129" s="58">
        <v>79189</v>
      </c>
      <c r="Y129" s="58">
        <v>79189</v>
      </c>
      <c r="Z129" s="58">
        <v>79189</v>
      </c>
      <c r="AA129" s="58">
        <v>79189</v>
      </c>
      <c r="AC129" s="54">
        <f t="shared" si="210"/>
        <v>73689.337</v>
      </c>
      <c r="AD129" s="54">
        <f t="shared" si="211"/>
        <v>73689.337</v>
      </c>
      <c r="AE129" s="54">
        <f t="shared" si="212"/>
        <v>74689</v>
      </c>
      <c r="AF129" s="54">
        <f t="shared" si="213"/>
        <v>79189</v>
      </c>
      <c r="AG129" s="54">
        <f t="shared" si="214"/>
        <v>79189</v>
      </c>
      <c r="AH129" s="54">
        <f t="shared" ca="1" si="185"/>
        <v>79189</v>
      </c>
      <c r="AI129" s="54">
        <f t="shared" ca="1" si="186"/>
        <v>79189</v>
      </c>
      <c r="AJ129" s="45" t="s">
        <v>9</v>
      </c>
    </row>
    <row r="130" spans="1:37" ht="15.95" hidden="1" customHeight="1" outlineLevel="1" x14ac:dyDescent="0.2">
      <c r="A130" s="63" t="s">
        <v>167</v>
      </c>
      <c r="B130" s="54">
        <v>0</v>
      </c>
      <c r="C130" s="54">
        <v>0</v>
      </c>
      <c r="D130" s="54">
        <v>0</v>
      </c>
      <c r="E130" s="54">
        <v>0</v>
      </c>
      <c r="F130" s="54">
        <v>0</v>
      </c>
      <c r="G130" s="54">
        <v>0</v>
      </c>
      <c r="H130" s="54">
        <v>0</v>
      </c>
      <c r="I130" s="54">
        <v>0</v>
      </c>
      <c r="J130" s="54">
        <v>0</v>
      </c>
      <c r="K130" s="54">
        <v>0</v>
      </c>
      <c r="L130" s="58">
        <v>0</v>
      </c>
      <c r="M130" s="58">
        <v>0</v>
      </c>
      <c r="N130" s="58">
        <v>0</v>
      </c>
      <c r="O130" s="58">
        <v>0</v>
      </c>
      <c r="P130" s="58">
        <v>0</v>
      </c>
      <c r="Q130" s="58">
        <v>0</v>
      </c>
      <c r="R130" s="58">
        <v>0</v>
      </c>
      <c r="S130" s="58">
        <v>0</v>
      </c>
      <c r="T130" s="58">
        <v>0</v>
      </c>
      <c r="U130" s="58">
        <v>0</v>
      </c>
      <c r="V130" s="58">
        <v>0</v>
      </c>
      <c r="W130" s="58">
        <v>0</v>
      </c>
      <c r="X130" s="58">
        <v>0</v>
      </c>
      <c r="Y130" s="58">
        <v>0</v>
      </c>
      <c r="Z130" s="58">
        <v>0</v>
      </c>
      <c r="AA130" s="58">
        <v>0</v>
      </c>
      <c r="AC130" s="54">
        <f t="shared" si="210"/>
        <v>0</v>
      </c>
      <c r="AD130" s="54">
        <f t="shared" si="211"/>
        <v>0</v>
      </c>
      <c r="AE130" s="54">
        <f t="shared" si="212"/>
        <v>0</v>
      </c>
      <c r="AF130" s="54">
        <f t="shared" si="213"/>
        <v>0</v>
      </c>
      <c r="AG130" s="54">
        <f t="shared" si="214"/>
        <v>0</v>
      </c>
      <c r="AH130" s="54">
        <f t="shared" ca="1" si="185"/>
        <v>0</v>
      </c>
      <c r="AI130" s="54">
        <f t="shared" ca="1" si="186"/>
        <v>0</v>
      </c>
      <c r="AJ130" s="45" t="s">
        <v>9</v>
      </c>
    </row>
    <row r="131" spans="1:37" ht="15.95" hidden="1" customHeight="1" outlineLevel="1" x14ac:dyDescent="0.2">
      <c r="A131" s="63" t="s">
        <v>145</v>
      </c>
      <c r="B131" s="54">
        <v>1774.8003200000001</v>
      </c>
      <c r="C131" s="54">
        <v>21072.580320000001</v>
      </c>
      <c r="D131" s="54">
        <v>18111.650320000001</v>
      </c>
      <c r="E131" s="54">
        <v>3277.85032</v>
      </c>
      <c r="F131" s="54">
        <v>7335.5409600000003</v>
      </c>
      <c r="G131" s="54">
        <v>0</v>
      </c>
      <c r="H131" s="54">
        <v>64.988470000000007</v>
      </c>
      <c r="I131" s="54">
        <v>0</v>
      </c>
      <c r="J131" s="54">
        <v>0</v>
      </c>
      <c r="K131" s="54">
        <v>0</v>
      </c>
      <c r="L131" s="58">
        <v>0</v>
      </c>
      <c r="M131" s="58">
        <v>0</v>
      </c>
      <c r="N131" s="58">
        <v>0</v>
      </c>
      <c r="O131" s="58">
        <v>0</v>
      </c>
      <c r="P131" s="58">
        <v>0</v>
      </c>
      <c r="Q131" s="58">
        <v>0</v>
      </c>
      <c r="R131" s="58">
        <v>0</v>
      </c>
      <c r="S131" s="58">
        <v>0</v>
      </c>
      <c r="T131" s="58">
        <v>0</v>
      </c>
      <c r="U131" s="58">
        <v>0</v>
      </c>
      <c r="V131" s="58">
        <v>0</v>
      </c>
      <c r="W131" s="58">
        <v>0</v>
      </c>
      <c r="X131" s="58">
        <v>0</v>
      </c>
      <c r="Y131" s="58">
        <v>0</v>
      </c>
      <c r="Z131" s="58">
        <v>0</v>
      </c>
      <c r="AA131" s="58">
        <v>0</v>
      </c>
      <c r="AC131" s="54">
        <f t="shared" si="210"/>
        <v>3277.85032</v>
      </c>
      <c r="AD131" s="54">
        <f t="shared" si="211"/>
        <v>0</v>
      </c>
      <c r="AE131" s="54">
        <f t="shared" si="212"/>
        <v>0</v>
      </c>
      <c r="AF131" s="54">
        <f t="shared" si="213"/>
        <v>0</v>
      </c>
      <c r="AG131" s="54">
        <f t="shared" si="214"/>
        <v>0</v>
      </c>
      <c r="AH131" s="54">
        <f t="shared" ca="1" si="185"/>
        <v>0</v>
      </c>
      <c r="AI131" s="54">
        <f t="shared" ca="1" si="186"/>
        <v>0</v>
      </c>
      <c r="AJ131" s="45" t="s">
        <v>9</v>
      </c>
    </row>
    <row r="132" spans="1:37" ht="15.95" hidden="1" customHeight="1" outlineLevel="1" x14ac:dyDescent="0.2">
      <c r="A132" s="63" t="s">
        <v>319</v>
      </c>
      <c r="B132" s="54">
        <v>0</v>
      </c>
      <c r="C132" s="54">
        <v>0</v>
      </c>
      <c r="D132" s="54">
        <v>0</v>
      </c>
      <c r="E132" s="54">
        <v>1275.7850000000001</v>
      </c>
      <c r="F132" s="54">
        <v>467.29199999999997</v>
      </c>
      <c r="G132" s="54">
        <v>673.20968000000005</v>
      </c>
      <c r="H132" s="54">
        <v>1499.5145199999999</v>
      </c>
      <c r="I132" s="54">
        <v>3817.0218100000002</v>
      </c>
      <c r="J132" s="54">
        <v>3817.0218100000002</v>
      </c>
      <c r="K132" s="54">
        <v>3817.0218100000002</v>
      </c>
      <c r="L132" s="58">
        <v>3817.0218100000002</v>
      </c>
      <c r="M132" s="58">
        <v>3817</v>
      </c>
      <c r="N132" s="58">
        <v>5850</v>
      </c>
      <c r="O132" s="58">
        <v>5850</v>
      </c>
      <c r="P132" s="58">
        <v>5850</v>
      </c>
      <c r="Q132" s="58">
        <v>5850</v>
      </c>
      <c r="R132" s="58">
        <v>7557</v>
      </c>
      <c r="S132" s="58">
        <v>0</v>
      </c>
      <c r="T132" s="58">
        <v>0</v>
      </c>
      <c r="U132" s="58">
        <v>0</v>
      </c>
      <c r="V132" s="58">
        <v>3000</v>
      </c>
      <c r="W132" s="58">
        <v>3000</v>
      </c>
      <c r="X132" s="58">
        <v>3000</v>
      </c>
      <c r="Y132" s="58">
        <v>15516</v>
      </c>
      <c r="Z132" s="58">
        <v>11005</v>
      </c>
      <c r="AA132" s="58">
        <v>11005</v>
      </c>
      <c r="AC132" s="54">
        <f t="shared" si="210"/>
        <v>1275.7850000000001</v>
      </c>
      <c r="AD132" s="54">
        <f t="shared" si="211"/>
        <v>3817.0218100000002</v>
      </c>
      <c r="AE132" s="54">
        <f t="shared" si="212"/>
        <v>3817</v>
      </c>
      <c r="AF132" s="54">
        <f t="shared" si="213"/>
        <v>5850</v>
      </c>
      <c r="AG132" s="54">
        <f t="shared" si="214"/>
        <v>0</v>
      </c>
      <c r="AH132" s="54">
        <f t="shared" ca="1" si="185"/>
        <v>15516</v>
      </c>
      <c r="AI132" s="54">
        <f t="shared" ca="1" si="186"/>
        <v>11005</v>
      </c>
      <c r="AJ132" s="45" t="s">
        <v>9</v>
      </c>
    </row>
    <row r="133" spans="1:37" ht="15.95" hidden="1" customHeight="1" outlineLevel="1" x14ac:dyDescent="0.2">
      <c r="A133" s="63" t="s">
        <v>168</v>
      </c>
      <c r="B133" s="54">
        <v>0</v>
      </c>
      <c r="C133" s="54">
        <v>0</v>
      </c>
      <c r="D133" s="54">
        <v>0</v>
      </c>
      <c r="E133" s="54">
        <v>0</v>
      </c>
      <c r="F133" s="54">
        <v>0</v>
      </c>
      <c r="G133" s="54">
        <v>0</v>
      </c>
      <c r="H133" s="54">
        <v>0</v>
      </c>
      <c r="I133" s="54">
        <v>0</v>
      </c>
      <c r="J133" s="54">
        <v>0</v>
      </c>
      <c r="K133" s="54">
        <v>0</v>
      </c>
      <c r="L133" s="58">
        <v>0</v>
      </c>
      <c r="M133" s="58">
        <v>0</v>
      </c>
      <c r="N133" s="58">
        <v>0</v>
      </c>
      <c r="O133" s="58">
        <v>0</v>
      </c>
      <c r="P133" s="58">
        <v>0</v>
      </c>
      <c r="Q133" s="58">
        <v>0</v>
      </c>
      <c r="R133" s="58">
        <v>0</v>
      </c>
      <c r="S133" s="58">
        <v>7557</v>
      </c>
      <c r="T133" s="58">
        <v>7557</v>
      </c>
      <c r="U133" s="58">
        <v>9180</v>
      </c>
      <c r="V133" s="58">
        <v>9180</v>
      </c>
      <c r="W133" s="58">
        <v>9180</v>
      </c>
      <c r="X133" s="58">
        <v>9180</v>
      </c>
      <c r="Y133" s="58">
        <v>10441</v>
      </c>
      <c r="Z133" s="58">
        <v>10441</v>
      </c>
      <c r="AA133" s="58">
        <v>10441</v>
      </c>
      <c r="AC133" s="54">
        <f t="shared" si="210"/>
        <v>0</v>
      </c>
      <c r="AD133" s="54">
        <f t="shared" si="211"/>
        <v>0</v>
      </c>
      <c r="AE133" s="54">
        <f t="shared" si="212"/>
        <v>0</v>
      </c>
      <c r="AF133" s="54">
        <f t="shared" si="213"/>
        <v>0</v>
      </c>
      <c r="AG133" s="54">
        <f t="shared" si="214"/>
        <v>9180</v>
      </c>
      <c r="AH133" s="54">
        <f t="shared" ca="1" si="185"/>
        <v>10441</v>
      </c>
      <c r="AI133" s="54">
        <f t="shared" ca="1" si="186"/>
        <v>10441</v>
      </c>
      <c r="AJ133" s="45" t="s">
        <v>9</v>
      </c>
    </row>
    <row r="134" spans="1:37" ht="15.95" hidden="1" customHeight="1" outlineLevel="1" x14ac:dyDescent="0.2">
      <c r="A134" s="63" t="s">
        <v>169</v>
      </c>
      <c r="B134" s="54">
        <v>50.149000000000001</v>
      </c>
      <c r="C134" s="54">
        <v>45.248619999999988</v>
      </c>
      <c r="D134" s="54">
        <v>-383.48195999999962</v>
      </c>
      <c r="E134" s="54">
        <v>-5114.7310499999994</v>
      </c>
      <c r="F134" s="54">
        <v>-6812.0226099999991</v>
      </c>
      <c r="G134" s="54">
        <v>-9488.8053199999995</v>
      </c>
      <c r="H134" s="54">
        <v>-9762.5844099999995</v>
      </c>
      <c r="I134" s="54">
        <v>-21524.76742</v>
      </c>
      <c r="J134" s="54">
        <v>-20743.46744</v>
      </c>
      <c r="K134" s="54">
        <v>-21155.514220000001</v>
      </c>
      <c r="L134" s="58">
        <v>-19401.336910000002</v>
      </c>
      <c r="M134" s="58">
        <v>-17886</v>
      </c>
      <c r="N134" s="58">
        <v>-18073</v>
      </c>
      <c r="O134" s="58">
        <v>-18569</v>
      </c>
      <c r="P134" s="58">
        <v>-13490</v>
      </c>
      <c r="Q134" s="58">
        <v>-9855</v>
      </c>
      <c r="R134" s="58">
        <v>-16239</v>
      </c>
      <c r="S134" s="58">
        <v>0</v>
      </c>
      <c r="T134" s="58">
        <v>0</v>
      </c>
      <c r="U134" s="58">
        <v>1</v>
      </c>
      <c r="V134" s="58">
        <v>1</v>
      </c>
      <c r="W134" s="58">
        <v>1</v>
      </c>
      <c r="X134" s="58">
        <v>1</v>
      </c>
      <c r="Y134" s="58">
        <v>1</v>
      </c>
      <c r="Z134" s="58">
        <v>0</v>
      </c>
      <c r="AA134" s="58">
        <v>0</v>
      </c>
      <c r="AC134" s="54">
        <f t="shared" si="210"/>
        <v>-5114.7310499999994</v>
      </c>
      <c r="AD134" s="54">
        <f t="shared" si="211"/>
        <v>-21524.76742</v>
      </c>
      <c r="AE134" s="54">
        <f t="shared" si="212"/>
        <v>-17886</v>
      </c>
      <c r="AF134" s="54">
        <f t="shared" si="213"/>
        <v>-9855</v>
      </c>
      <c r="AG134" s="54">
        <f t="shared" si="214"/>
        <v>1</v>
      </c>
      <c r="AH134" s="54">
        <f t="shared" ca="1" si="185"/>
        <v>1</v>
      </c>
      <c r="AI134" s="54">
        <f t="shared" ca="1" si="186"/>
        <v>0</v>
      </c>
      <c r="AJ134" s="45" t="s">
        <v>9</v>
      </c>
    </row>
    <row r="135" spans="1:37" ht="15.95" hidden="1" customHeight="1" outlineLevel="1" x14ac:dyDescent="0.2">
      <c r="A135" s="63" t="s">
        <v>170</v>
      </c>
      <c r="B135" s="54">
        <v>0</v>
      </c>
      <c r="C135" s="54">
        <v>0</v>
      </c>
      <c r="D135" s="54">
        <v>0</v>
      </c>
      <c r="E135" s="54">
        <v>0</v>
      </c>
      <c r="F135" s="54">
        <v>0</v>
      </c>
      <c r="G135" s="54">
        <v>0</v>
      </c>
      <c r="H135" s="54">
        <v>0</v>
      </c>
      <c r="I135" s="54">
        <v>0</v>
      </c>
      <c r="J135" s="54">
        <v>0</v>
      </c>
      <c r="K135" s="54">
        <v>0</v>
      </c>
      <c r="L135" s="58">
        <v>0</v>
      </c>
      <c r="M135" s="58">
        <v>0</v>
      </c>
      <c r="N135" s="58">
        <v>0</v>
      </c>
      <c r="O135" s="58">
        <v>0</v>
      </c>
      <c r="P135" s="58">
        <v>0</v>
      </c>
      <c r="Q135" s="58">
        <v>0</v>
      </c>
      <c r="R135" s="58">
        <v>0</v>
      </c>
      <c r="S135" s="58">
        <v>-13537</v>
      </c>
      <c r="T135" s="58">
        <v>-7484</v>
      </c>
      <c r="U135" s="58">
        <v>-11508</v>
      </c>
      <c r="V135" s="58">
        <v>-10296</v>
      </c>
      <c r="W135" s="58">
        <v>-4970</v>
      </c>
      <c r="X135" s="58">
        <v>-312</v>
      </c>
      <c r="Y135" s="58">
        <v>-21188</v>
      </c>
      <c r="Z135" s="58">
        <v>-14168</v>
      </c>
      <c r="AA135" s="58">
        <v>-9954</v>
      </c>
      <c r="AC135" s="54">
        <f t="shared" si="210"/>
        <v>0</v>
      </c>
      <c r="AD135" s="54">
        <f t="shared" si="211"/>
        <v>0</v>
      </c>
      <c r="AE135" s="54">
        <f t="shared" si="212"/>
        <v>0</v>
      </c>
      <c r="AF135" s="54">
        <f t="shared" si="213"/>
        <v>0</v>
      </c>
      <c r="AG135" s="54">
        <f t="shared" si="214"/>
        <v>-11508</v>
      </c>
      <c r="AH135" s="54">
        <f t="shared" ca="1" si="185"/>
        <v>-21188</v>
      </c>
      <c r="AI135" s="54">
        <f t="shared" ca="1" si="186"/>
        <v>-9954</v>
      </c>
      <c r="AJ135" s="45" t="s">
        <v>9</v>
      </c>
    </row>
    <row r="136" spans="1:37" ht="15.95" hidden="1" customHeight="1" outlineLevel="1" x14ac:dyDescent="0.2">
      <c r="A136" s="63" t="s">
        <v>171</v>
      </c>
      <c r="B136" s="54">
        <v>0</v>
      </c>
      <c r="C136" s="54">
        <v>0</v>
      </c>
      <c r="D136" s="54">
        <v>0</v>
      </c>
      <c r="E136" s="54">
        <v>0</v>
      </c>
      <c r="F136" s="54">
        <v>0</v>
      </c>
      <c r="G136" s="54">
        <v>0</v>
      </c>
      <c r="H136" s="54">
        <v>0</v>
      </c>
      <c r="I136" s="54">
        <v>0</v>
      </c>
      <c r="J136" s="54">
        <v>0</v>
      </c>
      <c r="K136" s="54">
        <v>0</v>
      </c>
      <c r="L136" s="58">
        <v>0</v>
      </c>
      <c r="M136" s="58">
        <v>0</v>
      </c>
      <c r="N136" s="58">
        <v>0</v>
      </c>
      <c r="O136" s="58">
        <v>0</v>
      </c>
      <c r="P136" s="58">
        <v>0</v>
      </c>
      <c r="Q136" s="58">
        <v>0</v>
      </c>
      <c r="R136" s="58">
        <v>0</v>
      </c>
      <c r="S136" s="58">
        <v>0</v>
      </c>
      <c r="T136" s="58">
        <v>0</v>
      </c>
      <c r="U136" s="58">
        <v>0</v>
      </c>
      <c r="V136" s="58">
        <v>0</v>
      </c>
      <c r="W136" s="58">
        <v>0</v>
      </c>
      <c r="X136" s="58">
        <v>0</v>
      </c>
      <c r="Y136" s="58">
        <v>0</v>
      </c>
      <c r="Z136" s="58">
        <v>0</v>
      </c>
      <c r="AA136" s="58">
        <v>0</v>
      </c>
      <c r="AC136" s="54"/>
      <c r="AD136" s="54"/>
      <c r="AE136" s="54"/>
      <c r="AF136" s="54"/>
      <c r="AG136" s="54"/>
      <c r="AH136" s="54"/>
      <c r="AI136" s="54"/>
      <c r="AJ136" s="45"/>
    </row>
    <row r="137" spans="1:37" ht="15.95" customHeight="1" collapsed="1" x14ac:dyDescent="0.2">
      <c r="B137" s="220">
        <f t="shared" ref="B137:O137" si="226">B71-B100</f>
        <v>0</v>
      </c>
      <c r="C137" s="220">
        <f t="shared" si="226"/>
        <v>0</v>
      </c>
      <c r="D137" s="220">
        <f t="shared" si="226"/>
        <v>0</v>
      </c>
      <c r="E137" s="220">
        <f t="shared" si="226"/>
        <v>0</v>
      </c>
      <c r="F137" s="220">
        <f t="shared" si="226"/>
        <v>0</v>
      </c>
      <c r="G137" s="220">
        <f t="shared" si="226"/>
        <v>0</v>
      </c>
      <c r="H137" s="220">
        <f t="shared" si="226"/>
        <v>0</v>
      </c>
      <c r="I137" s="220">
        <f t="shared" si="226"/>
        <v>-2.6079999952344224E-2</v>
      </c>
      <c r="J137" s="220">
        <f t="shared" si="226"/>
        <v>0</v>
      </c>
      <c r="K137" s="220">
        <f t="shared" si="226"/>
        <v>0</v>
      </c>
      <c r="L137" s="220">
        <f t="shared" si="226"/>
        <v>9.9999975645914674E-5</v>
      </c>
      <c r="M137" s="220">
        <f t="shared" si="226"/>
        <v>0</v>
      </c>
      <c r="N137" s="220">
        <f t="shared" si="226"/>
        <v>0</v>
      </c>
      <c r="O137" s="220">
        <f t="shared" si="226"/>
        <v>0</v>
      </c>
      <c r="P137" s="220">
        <f t="shared" ref="P137:U137" si="227">P71-P100</f>
        <v>0</v>
      </c>
      <c r="Q137" s="220">
        <f t="shared" si="227"/>
        <v>0</v>
      </c>
      <c r="R137" s="220">
        <f t="shared" si="227"/>
        <v>0</v>
      </c>
      <c r="S137" s="220">
        <f t="shared" si="227"/>
        <v>0</v>
      </c>
      <c r="T137" s="220">
        <f t="shared" si="227"/>
        <v>0</v>
      </c>
      <c r="U137" s="220">
        <f t="shared" si="227"/>
        <v>0</v>
      </c>
      <c r="V137" s="220">
        <f t="shared" ref="V137:W137" si="228">V71-V100</f>
        <v>0</v>
      </c>
      <c r="W137" s="220">
        <f t="shared" si="228"/>
        <v>0</v>
      </c>
      <c r="X137" s="220">
        <f t="shared" ref="X137:Y137" si="229">X71-X100</f>
        <v>0</v>
      </c>
      <c r="Y137" s="220">
        <f t="shared" si="229"/>
        <v>0</v>
      </c>
      <c r="Z137" s="220">
        <f t="shared" ref="Z137:AA137" si="230">Z71-Z100</f>
        <v>0</v>
      </c>
      <c r="AA137" s="220">
        <f t="shared" si="230"/>
        <v>0</v>
      </c>
      <c r="AC137" s="220">
        <f t="shared" ref="AC137:AF137" si="231">AC71-AC100</f>
        <v>0</v>
      </c>
      <c r="AD137" s="220">
        <f t="shared" si="231"/>
        <v>-2.6079999952344224E-2</v>
      </c>
      <c r="AE137" s="220">
        <f t="shared" si="231"/>
        <v>0</v>
      </c>
      <c r="AF137" s="220">
        <f t="shared" si="231"/>
        <v>0</v>
      </c>
      <c r="AG137" s="220">
        <f t="shared" ref="AG137:AG138" si="232">SUM(AB137)</f>
        <v>0</v>
      </c>
      <c r="AH137" s="220">
        <f t="shared" ref="AH137:AH138" ca="1" si="233">OFFSET(Z137,0,-1)</f>
        <v>0</v>
      </c>
      <c r="AI137" s="220">
        <f t="shared" ref="AI137:AI138" ca="1" si="234">OFFSET(AB137,0,-1)</f>
        <v>0</v>
      </c>
      <c r="AJ137" s="45" t="s">
        <v>9</v>
      </c>
    </row>
    <row r="138" spans="1:37" s="42" customFormat="1" ht="15.95" customHeight="1" collapsed="1" x14ac:dyDescent="0.2">
      <c r="A138" s="39" t="s">
        <v>172</v>
      </c>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C138" s="40"/>
      <c r="AD138" s="40"/>
      <c r="AE138" s="40"/>
      <c r="AF138" s="40"/>
      <c r="AG138" s="40">
        <f t="shared" si="232"/>
        <v>0</v>
      </c>
      <c r="AH138" s="40">
        <f t="shared" ca="1" si="233"/>
        <v>0</v>
      </c>
      <c r="AI138" s="40">
        <f t="shared" ca="1" si="234"/>
        <v>0</v>
      </c>
      <c r="AJ138" s="41" t="s">
        <v>9</v>
      </c>
    </row>
    <row r="139" spans="1:37" ht="15.95" hidden="1" customHeight="1" outlineLevel="1" x14ac:dyDescent="0.2">
      <c r="A139" s="55" t="s">
        <v>85</v>
      </c>
      <c r="B139" s="56">
        <f t="shared" ref="B139:P139" si="235">SUM(B140:B147)</f>
        <v>0</v>
      </c>
      <c r="C139" s="56">
        <f t="shared" si="235"/>
        <v>29492.134109999999</v>
      </c>
      <c r="D139" s="56">
        <f t="shared" si="235"/>
        <v>1463.487000000001</v>
      </c>
      <c r="E139" s="56">
        <f t="shared" si="235"/>
        <v>177474.97150999997</v>
      </c>
      <c r="F139" s="56">
        <f t="shared" si="235"/>
        <v>29058.75071</v>
      </c>
      <c r="G139" s="56">
        <f t="shared" si="235"/>
        <v>5661.4796700000006</v>
      </c>
      <c r="H139" s="56">
        <f t="shared" si="235"/>
        <v>8231.9686799999981</v>
      </c>
      <c r="I139" s="56">
        <f t="shared" si="235"/>
        <v>17440.385170000001</v>
      </c>
      <c r="J139" s="56">
        <f t="shared" si="235"/>
        <v>16106.245140000001</v>
      </c>
      <c r="K139" s="56">
        <f t="shared" si="235"/>
        <v>11048.61233</v>
      </c>
      <c r="L139" s="56">
        <f t="shared" si="235"/>
        <v>22131.971269999998</v>
      </c>
      <c r="M139" s="56">
        <f t="shared" si="235"/>
        <v>17693</v>
      </c>
      <c r="N139" s="56">
        <f t="shared" si="235"/>
        <v>14930</v>
      </c>
      <c r="O139" s="56">
        <f t="shared" si="235"/>
        <v>20087</v>
      </c>
      <c r="P139" s="56">
        <f t="shared" si="235"/>
        <v>10341</v>
      </c>
      <c r="Q139" s="56">
        <f t="shared" ref="Q139" si="236">SUM(Q140:Q147)</f>
        <v>8398</v>
      </c>
      <c r="R139" s="56">
        <f t="shared" ref="R139:W139" si="237">SUM(R140:R147)</f>
        <v>13749</v>
      </c>
      <c r="S139" s="56">
        <f t="shared" si="237"/>
        <v>16329</v>
      </c>
      <c r="T139" s="56">
        <f t="shared" si="237"/>
        <v>10411</v>
      </c>
      <c r="U139" s="56">
        <f t="shared" si="237"/>
        <v>10936</v>
      </c>
      <c r="V139" s="56">
        <f t="shared" si="237"/>
        <v>13302</v>
      </c>
      <c r="W139" s="56">
        <f t="shared" si="237"/>
        <v>13862</v>
      </c>
      <c r="X139" s="56">
        <f t="shared" ref="X139:Y139" si="238">SUM(X140:X147)</f>
        <v>1564</v>
      </c>
      <c r="Y139" s="56">
        <f t="shared" si="238"/>
        <v>11913</v>
      </c>
      <c r="Z139" s="56">
        <f t="shared" ref="Z139:AA139" si="239">SUM(Z140:Z147)</f>
        <v>12511</v>
      </c>
      <c r="AA139" s="56">
        <f t="shared" si="239"/>
        <v>16788</v>
      </c>
      <c r="AC139" s="56">
        <f t="shared" ref="AC139:AC157" si="240">SUM(B139:E139)</f>
        <v>208430.59261999998</v>
      </c>
      <c r="AD139" s="56">
        <f t="shared" ref="AD139:AD157" si="241">SUM(F139:I139)</f>
        <v>60392.58423</v>
      </c>
      <c r="AE139" s="56">
        <f t="shared" ref="AE139:AE157" si="242">SUM(J139:M139)</f>
        <v>66979.828739999997</v>
      </c>
      <c r="AF139" s="56">
        <f t="shared" ref="AF139:AF170" si="243">SUM(N139:Q139)</f>
        <v>53756</v>
      </c>
      <c r="AG139" s="56">
        <f t="shared" ref="AG139:AG170" si="244">SUM(R139:U139)</f>
        <v>51425</v>
      </c>
      <c r="AH139" s="56">
        <f>SUM(V139:Y139)</f>
        <v>40641</v>
      </c>
      <c r="AI139" s="56">
        <f>SUM(Z139:AB139)</f>
        <v>29299</v>
      </c>
      <c r="AJ139" s="45" t="s">
        <v>9</v>
      </c>
    </row>
    <row r="140" spans="1:37" ht="15.95" hidden="1" customHeight="1" outlineLevel="1" x14ac:dyDescent="0.2">
      <c r="A140" s="57" t="s">
        <v>86</v>
      </c>
      <c r="B140" s="58">
        <v>0</v>
      </c>
      <c r="C140" s="58">
        <v>0</v>
      </c>
      <c r="D140" s="58">
        <v>0</v>
      </c>
      <c r="E140" s="58">
        <v>0</v>
      </c>
      <c r="F140" s="58">
        <v>0</v>
      </c>
      <c r="G140" s="58">
        <v>0</v>
      </c>
      <c r="H140" s="58">
        <v>0</v>
      </c>
      <c r="I140" s="58">
        <v>0</v>
      </c>
      <c r="J140" s="58">
        <v>0</v>
      </c>
      <c r="K140" s="58">
        <v>0</v>
      </c>
      <c r="L140" s="58">
        <v>0</v>
      </c>
      <c r="M140" s="58">
        <v>0</v>
      </c>
      <c r="N140" s="58">
        <v>0</v>
      </c>
      <c r="O140" s="58">
        <v>0</v>
      </c>
      <c r="P140" s="58">
        <v>0</v>
      </c>
      <c r="Q140" s="58">
        <v>0</v>
      </c>
      <c r="R140" s="58">
        <v>0</v>
      </c>
      <c r="S140" s="58">
        <v>0</v>
      </c>
      <c r="T140" s="58">
        <v>0</v>
      </c>
      <c r="U140" s="58">
        <v>0</v>
      </c>
      <c r="V140" s="58">
        <v>0</v>
      </c>
      <c r="W140" s="58">
        <v>0</v>
      </c>
      <c r="X140" s="58">
        <v>0</v>
      </c>
      <c r="Y140" s="58">
        <v>0</v>
      </c>
      <c r="Z140" s="58">
        <v>0</v>
      </c>
      <c r="AA140" s="58">
        <v>0</v>
      </c>
      <c r="AC140" s="58">
        <f t="shared" si="240"/>
        <v>0</v>
      </c>
      <c r="AD140" s="58">
        <f t="shared" si="241"/>
        <v>0</v>
      </c>
      <c r="AE140" s="58">
        <f t="shared" si="242"/>
        <v>0</v>
      </c>
      <c r="AF140" s="58">
        <f t="shared" si="243"/>
        <v>0</v>
      </c>
      <c r="AG140" s="58">
        <f t="shared" si="244"/>
        <v>0</v>
      </c>
      <c r="AH140" s="58">
        <f t="shared" ref="AH140:AH191" si="245">SUM(V140:Y140)</f>
        <v>0</v>
      </c>
      <c r="AI140" s="58">
        <f t="shared" ref="AI140:AI191" si="246">SUM(Z140:AB140)</f>
        <v>0</v>
      </c>
      <c r="AJ140" s="45" t="s">
        <v>9</v>
      </c>
      <c r="AK140" s="34"/>
    </row>
    <row r="141" spans="1:37" ht="15.95" hidden="1" customHeight="1" outlineLevel="1" x14ac:dyDescent="0.2">
      <c r="A141" s="57" t="s">
        <v>87</v>
      </c>
      <c r="B141" s="58">
        <v>0</v>
      </c>
      <c r="C141" s="58">
        <v>0</v>
      </c>
      <c r="D141" s="58">
        <v>0</v>
      </c>
      <c r="E141" s="58">
        <v>0</v>
      </c>
      <c r="F141" s="58">
        <v>0</v>
      </c>
      <c r="G141" s="58">
        <v>0</v>
      </c>
      <c r="H141" s="58">
        <v>0</v>
      </c>
      <c r="I141" s="58">
        <v>0</v>
      </c>
      <c r="J141" s="58">
        <v>0</v>
      </c>
      <c r="K141" s="58">
        <v>0</v>
      </c>
      <c r="L141" s="58">
        <v>0</v>
      </c>
      <c r="M141" s="58">
        <v>0</v>
      </c>
      <c r="N141" s="58">
        <v>0</v>
      </c>
      <c r="O141" s="58">
        <v>0</v>
      </c>
      <c r="P141" s="58">
        <v>0</v>
      </c>
      <c r="Q141" s="58">
        <v>0</v>
      </c>
      <c r="R141" s="58">
        <v>0</v>
      </c>
      <c r="S141" s="58">
        <v>0</v>
      </c>
      <c r="T141" s="58">
        <v>0</v>
      </c>
      <c r="U141" s="58">
        <v>0</v>
      </c>
      <c r="V141" s="58">
        <v>0</v>
      </c>
      <c r="W141" s="58">
        <v>0</v>
      </c>
      <c r="X141" s="58">
        <v>0</v>
      </c>
      <c r="Y141" s="58">
        <v>0</v>
      </c>
      <c r="Z141" s="58">
        <v>0</v>
      </c>
      <c r="AA141" s="58">
        <v>0</v>
      </c>
      <c r="AC141" s="58">
        <f t="shared" si="240"/>
        <v>0</v>
      </c>
      <c r="AD141" s="58">
        <f t="shared" si="241"/>
        <v>0</v>
      </c>
      <c r="AE141" s="58">
        <f t="shared" si="242"/>
        <v>0</v>
      </c>
      <c r="AF141" s="58">
        <f t="shared" si="243"/>
        <v>0</v>
      </c>
      <c r="AG141" s="58">
        <f t="shared" si="244"/>
        <v>0</v>
      </c>
      <c r="AH141" s="58">
        <f t="shared" si="245"/>
        <v>0</v>
      </c>
      <c r="AI141" s="58">
        <f t="shared" si="246"/>
        <v>0</v>
      </c>
      <c r="AJ141" s="45" t="s">
        <v>9</v>
      </c>
      <c r="AK141" s="34"/>
    </row>
    <row r="142" spans="1:37" ht="15.95" hidden="1" customHeight="1" outlineLevel="1" x14ac:dyDescent="0.2">
      <c r="A142" s="57" t="s">
        <v>88</v>
      </c>
      <c r="B142" s="58">
        <v>0</v>
      </c>
      <c r="C142" s="58">
        <v>0</v>
      </c>
      <c r="D142" s="58">
        <v>0</v>
      </c>
      <c r="E142" s="58">
        <v>0</v>
      </c>
      <c r="F142" s="58">
        <v>0</v>
      </c>
      <c r="G142" s="58">
        <v>0</v>
      </c>
      <c r="H142" s="58">
        <v>0</v>
      </c>
      <c r="I142" s="58">
        <v>0</v>
      </c>
      <c r="J142" s="58">
        <v>0</v>
      </c>
      <c r="K142" s="58">
        <v>0</v>
      </c>
      <c r="L142" s="58">
        <v>0</v>
      </c>
      <c r="M142" s="58">
        <v>0</v>
      </c>
      <c r="N142" s="58">
        <v>0</v>
      </c>
      <c r="O142" s="58">
        <v>0</v>
      </c>
      <c r="P142" s="58">
        <v>0</v>
      </c>
      <c r="Q142" s="58">
        <v>0</v>
      </c>
      <c r="R142" s="58">
        <v>0</v>
      </c>
      <c r="S142" s="58">
        <v>0</v>
      </c>
      <c r="T142" s="58">
        <v>0</v>
      </c>
      <c r="U142" s="58">
        <v>0</v>
      </c>
      <c r="V142" s="58">
        <v>0</v>
      </c>
      <c r="W142" s="58">
        <v>0</v>
      </c>
      <c r="X142" s="58">
        <v>0</v>
      </c>
      <c r="Y142" s="58">
        <v>0</v>
      </c>
      <c r="Z142" s="58">
        <v>0</v>
      </c>
      <c r="AA142" s="58">
        <v>0</v>
      </c>
      <c r="AC142" s="58">
        <f t="shared" si="240"/>
        <v>0</v>
      </c>
      <c r="AD142" s="58">
        <f t="shared" si="241"/>
        <v>0</v>
      </c>
      <c r="AE142" s="58">
        <f t="shared" si="242"/>
        <v>0</v>
      </c>
      <c r="AF142" s="58">
        <f t="shared" si="243"/>
        <v>0</v>
      </c>
      <c r="AG142" s="58">
        <f t="shared" si="244"/>
        <v>0</v>
      </c>
      <c r="AH142" s="58">
        <f t="shared" si="245"/>
        <v>0</v>
      </c>
      <c r="AI142" s="58">
        <f t="shared" si="246"/>
        <v>0</v>
      </c>
      <c r="AJ142" s="45" t="s">
        <v>9</v>
      </c>
      <c r="AK142" s="34"/>
    </row>
    <row r="143" spans="1:37" ht="15.95" hidden="1" customHeight="1" outlineLevel="1" x14ac:dyDescent="0.2">
      <c r="A143" s="57" t="s">
        <v>89</v>
      </c>
      <c r="B143" s="58">
        <v>0</v>
      </c>
      <c r="C143" s="58">
        <v>0</v>
      </c>
      <c r="D143" s="58">
        <v>0</v>
      </c>
      <c r="E143" s="58">
        <v>0</v>
      </c>
      <c r="F143" s="58">
        <v>0</v>
      </c>
      <c r="G143" s="58">
        <v>4288.0695000000005</v>
      </c>
      <c r="H143" s="58">
        <v>6658.8242199999986</v>
      </c>
      <c r="I143" s="58">
        <v>15878.104180000002</v>
      </c>
      <c r="J143" s="58">
        <v>15148.245140000001</v>
      </c>
      <c r="K143" s="58">
        <v>10090.61233</v>
      </c>
      <c r="L143" s="58">
        <v>20900.971269999998</v>
      </c>
      <c r="M143" s="58">
        <v>16589</v>
      </c>
      <c r="N143" s="58">
        <v>13826</v>
      </c>
      <c r="O143" s="58">
        <v>18983</v>
      </c>
      <c r="P143" s="58">
        <v>9108</v>
      </c>
      <c r="Q143" s="58">
        <v>7165</v>
      </c>
      <c r="R143" s="58">
        <v>12516</v>
      </c>
      <c r="S143" s="58">
        <v>15096</v>
      </c>
      <c r="T143" s="58">
        <v>9129</v>
      </c>
      <c r="U143" s="58">
        <v>9654</v>
      </c>
      <c r="V143" s="58">
        <v>12020</v>
      </c>
      <c r="W143" s="58">
        <v>12580</v>
      </c>
      <c r="X143" s="58">
        <v>266</v>
      </c>
      <c r="Y143" s="58">
        <v>10615</v>
      </c>
      <c r="Z143" s="58">
        <v>11213</v>
      </c>
      <c r="AA143" s="58">
        <v>15490</v>
      </c>
      <c r="AC143" s="58">
        <f t="shared" si="240"/>
        <v>0</v>
      </c>
      <c r="AD143" s="58">
        <f t="shared" si="241"/>
        <v>26824.997900000002</v>
      </c>
      <c r="AE143" s="58">
        <f t="shared" si="242"/>
        <v>62728.828739999997</v>
      </c>
      <c r="AF143" s="58">
        <f t="shared" si="243"/>
        <v>49082</v>
      </c>
      <c r="AG143" s="58">
        <f t="shared" si="244"/>
        <v>46395</v>
      </c>
      <c r="AH143" s="58">
        <f t="shared" si="245"/>
        <v>35481</v>
      </c>
      <c r="AI143" s="58">
        <f t="shared" si="246"/>
        <v>26703</v>
      </c>
      <c r="AJ143" s="45" t="s">
        <v>9</v>
      </c>
      <c r="AK143" s="34"/>
    </row>
    <row r="144" spans="1:37" ht="15.95" hidden="1" customHeight="1" outlineLevel="1" x14ac:dyDescent="0.2">
      <c r="A144" s="57" t="s">
        <v>90</v>
      </c>
      <c r="B144" s="58">
        <v>0</v>
      </c>
      <c r="C144" s="58">
        <v>0</v>
      </c>
      <c r="D144" s="58">
        <v>0</v>
      </c>
      <c r="E144" s="58">
        <v>0</v>
      </c>
      <c r="F144" s="58">
        <v>0</v>
      </c>
      <c r="G144" s="58">
        <v>0</v>
      </c>
      <c r="H144" s="58">
        <v>0</v>
      </c>
      <c r="I144" s="58">
        <v>0</v>
      </c>
      <c r="J144" s="58">
        <v>0</v>
      </c>
      <c r="K144" s="58">
        <v>0</v>
      </c>
      <c r="L144" s="58">
        <v>0</v>
      </c>
      <c r="M144" s="58">
        <v>0</v>
      </c>
      <c r="N144" s="58">
        <v>0</v>
      </c>
      <c r="O144" s="58">
        <v>0</v>
      </c>
      <c r="P144" s="58">
        <v>0</v>
      </c>
      <c r="Q144" s="58">
        <v>0</v>
      </c>
      <c r="R144" s="58">
        <v>0</v>
      </c>
      <c r="S144" s="58">
        <v>0</v>
      </c>
      <c r="T144" s="58">
        <v>0</v>
      </c>
      <c r="U144" s="58">
        <v>0</v>
      </c>
      <c r="V144" s="58">
        <v>0</v>
      </c>
      <c r="W144" s="58">
        <v>0</v>
      </c>
      <c r="X144" s="58">
        <v>0</v>
      </c>
      <c r="Y144" s="58">
        <v>0</v>
      </c>
      <c r="Z144" s="58">
        <v>0</v>
      </c>
      <c r="AA144" s="58">
        <v>0</v>
      </c>
      <c r="AC144" s="58">
        <f t="shared" si="240"/>
        <v>0</v>
      </c>
      <c r="AD144" s="58">
        <f t="shared" si="241"/>
        <v>0</v>
      </c>
      <c r="AE144" s="58">
        <f t="shared" si="242"/>
        <v>0</v>
      </c>
      <c r="AF144" s="58">
        <f t="shared" si="243"/>
        <v>0</v>
      </c>
      <c r="AG144" s="58">
        <f t="shared" si="244"/>
        <v>0</v>
      </c>
      <c r="AH144" s="58">
        <f t="shared" si="245"/>
        <v>0</v>
      </c>
      <c r="AI144" s="58">
        <f t="shared" si="246"/>
        <v>0</v>
      </c>
      <c r="AJ144" s="45" t="s">
        <v>9</v>
      </c>
      <c r="AK144" s="34"/>
    </row>
    <row r="145" spans="1:37" ht="15.95" hidden="1" customHeight="1" outlineLevel="1" x14ac:dyDescent="0.2">
      <c r="A145" s="57" t="s">
        <v>91</v>
      </c>
      <c r="B145" s="134">
        <v>0</v>
      </c>
      <c r="C145" s="134">
        <v>29492.134109999999</v>
      </c>
      <c r="D145" s="134">
        <v>1463.487000000001</v>
      </c>
      <c r="E145" s="134">
        <v>177474.97150999997</v>
      </c>
      <c r="F145" s="134">
        <v>29058.75071</v>
      </c>
      <c r="G145" s="134">
        <v>0</v>
      </c>
      <c r="H145" s="134">
        <v>0</v>
      </c>
      <c r="I145" s="134">
        <v>0</v>
      </c>
      <c r="J145" s="134">
        <v>0</v>
      </c>
      <c r="K145" s="134">
        <v>0</v>
      </c>
      <c r="L145" s="58">
        <v>0</v>
      </c>
      <c r="M145" s="58">
        <v>0</v>
      </c>
      <c r="N145" s="58">
        <v>0</v>
      </c>
      <c r="O145" s="58">
        <v>0</v>
      </c>
      <c r="P145" s="58">
        <v>0</v>
      </c>
      <c r="Q145" s="58">
        <v>0</v>
      </c>
      <c r="R145" s="58">
        <v>0</v>
      </c>
      <c r="S145" s="58">
        <v>0</v>
      </c>
      <c r="T145" s="58">
        <v>0</v>
      </c>
      <c r="U145" s="58">
        <v>0</v>
      </c>
      <c r="V145" s="58">
        <v>0</v>
      </c>
      <c r="W145" s="58">
        <v>0</v>
      </c>
      <c r="X145" s="58">
        <v>0</v>
      </c>
      <c r="Y145" s="58">
        <v>0</v>
      </c>
      <c r="Z145" s="58">
        <v>0</v>
      </c>
      <c r="AA145" s="58">
        <v>0</v>
      </c>
      <c r="AC145" s="58">
        <f t="shared" si="240"/>
        <v>208430.59261999998</v>
      </c>
      <c r="AD145" s="58">
        <f t="shared" si="241"/>
        <v>29058.75071</v>
      </c>
      <c r="AE145" s="58">
        <f t="shared" si="242"/>
        <v>0</v>
      </c>
      <c r="AF145" s="58">
        <f t="shared" si="243"/>
        <v>0</v>
      </c>
      <c r="AG145" s="58">
        <f t="shared" si="244"/>
        <v>0</v>
      </c>
      <c r="AH145" s="58">
        <f t="shared" si="245"/>
        <v>0</v>
      </c>
      <c r="AI145" s="58">
        <f t="shared" si="246"/>
        <v>0</v>
      </c>
      <c r="AJ145" s="45" t="s">
        <v>9</v>
      </c>
      <c r="AK145" s="34"/>
    </row>
    <row r="146" spans="1:37" ht="15.95" hidden="1" customHeight="1" outlineLevel="1" x14ac:dyDescent="0.2">
      <c r="A146" s="57" t="s">
        <v>173</v>
      </c>
      <c r="B146" s="58">
        <v>0</v>
      </c>
      <c r="C146" s="58">
        <v>0</v>
      </c>
      <c r="D146" s="58">
        <v>0</v>
      </c>
      <c r="E146" s="58">
        <v>0</v>
      </c>
      <c r="F146" s="58">
        <v>0</v>
      </c>
      <c r="G146" s="58">
        <v>0</v>
      </c>
      <c r="H146" s="58">
        <v>0</v>
      </c>
      <c r="I146" s="58">
        <v>0</v>
      </c>
      <c r="J146" s="58">
        <v>0</v>
      </c>
      <c r="K146" s="58">
        <v>0</v>
      </c>
      <c r="L146" s="58">
        <v>0</v>
      </c>
      <c r="M146" s="58">
        <v>0</v>
      </c>
      <c r="N146" s="58">
        <v>0</v>
      </c>
      <c r="O146" s="58">
        <v>0</v>
      </c>
      <c r="P146" s="58">
        <v>0</v>
      </c>
      <c r="Q146" s="58">
        <v>0</v>
      </c>
      <c r="R146" s="58">
        <v>0</v>
      </c>
      <c r="S146" s="58">
        <v>0</v>
      </c>
      <c r="T146" s="58">
        <v>0</v>
      </c>
      <c r="U146" s="58">
        <v>0</v>
      </c>
      <c r="V146" s="58">
        <v>0</v>
      </c>
      <c r="W146" s="58">
        <v>0</v>
      </c>
      <c r="X146" s="58">
        <v>0</v>
      </c>
      <c r="Y146" s="58">
        <v>0</v>
      </c>
      <c r="Z146" s="58">
        <v>0</v>
      </c>
      <c r="AA146" s="58">
        <v>0</v>
      </c>
      <c r="AC146" s="58">
        <f t="shared" si="240"/>
        <v>0</v>
      </c>
      <c r="AD146" s="58">
        <f t="shared" si="241"/>
        <v>0</v>
      </c>
      <c r="AE146" s="58">
        <f t="shared" si="242"/>
        <v>0</v>
      </c>
      <c r="AF146" s="58">
        <f t="shared" si="243"/>
        <v>0</v>
      </c>
      <c r="AG146" s="58">
        <f t="shared" si="244"/>
        <v>0</v>
      </c>
      <c r="AH146" s="58">
        <f t="shared" si="245"/>
        <v>0</v>
      </c>
      <c r="AI146" s="58">
        <f t="shared" si="246"/>
        <v>0</v>
      </c>
      <c r="AJ146" s="45" t="s">
        <v>9</v>
      </c>
      <c r="AK146" s="34"/>
    </row>
    <row r="147" spans="1:37" ht="15.95" hidden="1" customHeight="1" outlineLevel="1" x14ac:dyDescent="0.2">
      <c r="A147" s="57" t="s">
        <v>174</v>
      </c>
      <c r="B147" s="58">
        <v>0</v>
      </c>
      <c r="C147" s="58">
        <v>0</v>
      </c>
      <c r="D147" s="58">
        <v>0</v>
      </c>
      <c r="E147" s="58">
        <v>0</v>
      </c>
      <c r="F147" s="58">
        <v>0</v>
      </c>
      <c r="G147" s="134">
        <v>1373.4101700000001</v>
      </c>
      <c r="H147" s="134">
        <v>1573.14446</v>
      </c>
      <c r="I147" s="134">
        <v>1562.28099</v>
      </c>
      <c r="J147" s="58">
        <v>958</v>
      </c>
      <c r="K147" s="58">
        <v>958</v>
      </c>
      <c r="L147" s="58">
        <v>1231</v>
      </c>
      <c r="M147" s="58">
        <v>1104</v>
      </c>
      <c r="N147" s="58">
        <v>1104</v>
      </c>
      <c r="O147" s="58">
        <v>1104</v>
      </c>
      <c r="P147" s="58">
        <v>1233</v>
      </c>
      <c r="Q147" s="58">
        <v>1233</v>
      </c>
      <c r="R147" s="58">
        <v>1233</v>
      </c>
      <c r="S147" s="58">
        <v>1233</v>
      </c>
      <c r="T147" s="58">
        <v>1282</v>
      </c>
      <c r="U147" s="58">
        <v>1282</v>
      </c>
      <c r="V147" s="58">
        <v>1282</v>
      </c>
      <c r="W147" s="58">
        <v>1282</v>
      </c>
      <c r="X147" s="58">
        <v>1298</v>
      </c>
      <c r="Y147" s="58">
        <v>1298</v>
      </c>
      <c r="Z147" s="58">
        <v>1298</v>
      </c>
      <c r="AA147" s="58">
        <v>1298</v>
      </c>
      <c r="AC147" s="58">
        <f t="shared" si="240"/>
        <v>0</v>
      </c>
      <c r="AD147" s="58">
        <f t="shared" si="241"/>
        <v>4508.8356199999998</v>
      </c>
      <c r="AE147" s="58">
        <f t="shared" si="242"/>
        <v>4251</v>
      </c>
      <c r="AF147" s="58">
        <f t="shared" si="243"/>
        <v>4674</v>
      </c>
      <c r="AG147" s="58">
        <f t="shared" si="244"/>
        <v>5030</v>
      </c>
      <c r="AH147" s="58">
        <f t="shared" si="245"/>
        <v>5160</v>
      </c>
      <c r="AI147" s="58">
        <f t="shared" si="246"/>
        <v>2596</v>
      </c>
      <c r="AJ147" s="45" t="s">
        <v>9</v>
      </c>
      <c r="AK147" s="34"/>
    </row>
    <row r="148" spans="1:37" ht="15.95" hidden="1" customHeight="1" outlineLevel="1" x14ac:dyDescent="0.2">
      <c r="A148" s="55" t="s">
        <v>92</v>
      </c>
      <c r="B148" s="56">
        <f t="shared" ref="B148:P148" si="247">SUM(B149:B163)</f>
        <v>0</v>
      </c>
      <c r="C148" s="56">
        <f t="shared" si="247"/>
        <v>-994.51279</v>
      </c>
      <c r="D148" s="56">
        <f t="shared" si="247"/>
        <v>-135.37254999999999</v>
      </c>
      <c r="E148" s="56">
        <f t="shared" si="247"/>
        <v>-6477.8312799999994</v>
      </c>
      <c r="F148" s="56">
        <f t="shared" si="247"/>
        <v>-2063.1534900000001</v>
      </c>
      <c r="G148" s="56">
        <f t="shared" si="247"/>
        <v>759.64687069955005</v>
      </c>
      <c r="H148" s="56">
        <f t="shared" si="247"/>
        <v>-387.62898708160003</v>
      </c>
      <c r="I148" s="56">
        <f t="shared" si="247"/>
        <v>-791.57171773359983</v>
      </c>
      <c r="J148" s="56">
        <f t="shared" si="247"/>
        <v>-701.64792000000011</v>
      </c>
      <c r="K148" s="56">
        <f t="shared" si="247"/>
        <v>-526.87142999999992</v>
      </c>
      <c r="L148" s="56">
        <f t="shared" si="247"/>
        <v>-924.06862000000001</v>
      </c>
      <c r="M148" s="56">
        <f t="shared" si="247"/>
        <v>-744</v>
      </c>
      <c r="N148" s="56">
        <f t="shared" si="247"/>
        <v>-648</v>
      </c>
      <c r="O148" s="56">
        <f t="shared" si="247"/>
        <v>-845</v>
      </c>
      <c r="P148" s="56">
        <f t="shared" si="247"/>
        <v>-580</v>
      </c>
      <c r="Q148" s="56">
        <f t="shared" ref="Q148" si="248">SUM(Q149:Q163)</f>
        <v>-424</v>
      </c>
      <c r="R148" s="56">
        <f t="shared" ref="R148:S148" si="249">SUM(R149:R163)</f>
        <v>-644</v>
      </c>
      <c r="S148" s="56">
        <f t="shared" si="249"/>
        <v>-2027</v>
      </c>
      <c r="T148" s="56">
        <f t="shared" ref="T148:U148" si="250">SUM(T149:T163)</f>
        <v>-521</v>
      </c>
      <c r="U148" s="56">
        <f t="shared" si="250"/>
        <v>-530</v>
      </c>
      <c r="V148" s="56">
        <f t="shared" ref="V148:W148" si="251">SUM(V149:V163)</f>
        <v>-633</v>
      </c>
      <c r="W148" s="56">
        <f t="shared" si="251"/>
        <v>-667</v>
      </c>
      <c r="X148" s="56">
        <f t="shared" ref="X148:Y148" si="252">SUM(X149:X163)</f>
        <v>-136</v>
      </c>
      <c r="Y148" s="56">
        <f t="shared" si="252"/>
        <v>-570</v>
      </c>
      <c r="Z148" s="56">
        <f t="shared" ref="Z148:AA148" si="253">SUM(Z149:Z163)</f>
        <v>-591</v>
      </c>
      <c r="AA148" s="56">
        <f t="shared" si="253"/>
        <v>-772</v>
      </c>
      <c r="AC148" s="56">
        <f t="shared" si="240"/>
        <v>-7607.7166199999992</v>
      </c>
      <c r="AD148" s="56">
        <f t="shared" si="241"/>
        <v>-2482.7073241156495</v>
      </c>
      <c r="AE148" s="56">
        <f t="shared" si="242"/>
        <v>-2896.58797</v>
      </c>
      <c r="AF148" s="56">
        <f t="shared" si="243"/>
        <v>-2497</v>
      </c>
      <c r="AG148" s="56">
        <f t="shared" si="244"/>
        <v>-3722</v>
      </c>
      <c r="AH148" s="56">
        <f t="shared" si="245"/>
        <v>-2006</v>
      </c>
      <c r="AI148" s="56">
        <f t="shared" si="246"/>
        <v>-1363</v>
      </c>
      <c r="AJ148" s="45" t="s">
        <v>9</v>
      </c>
      <c r="AK148" s="34"/>
    </row>
    <row r="149" spans="1:37" ht="15.95" hidden="1" customHeight="1" outlineLevel="1" x14ac:dyDescent="0.2">
      <c r="A149" s="57" t="s">
        <v>93</v>
      </c>
      <c r="B149" s="58">
        <v>0</v>
      </c>
      <c r="C149" s="58">
        <v>0</v>
      </c>
      <c r="D149" s="58">
        <v>0</v>
      </c>
      <c r="E149" s="58">
        <v>0</v>
      </c>
      <c r="F149" s="58">
        <v>0</v>
      </c>
      <c r="G149" s="58">
        <v>-40.02731</v>
      </c>
      <c r="H149" s="58">
        <v>-51.97533</v>
      </c>
      <c r="I149" s="58">
        <v>-54.581409999999991</v>
      </c>
      <c r="J149" s="58">
        <v>-52.410969999999999</v>
      </c>
      <c r="K149" s="58">
        <v>-51.266380000000005</v>
      </c>
      <c r="L149" s="58">
        <v>-59.296310000000013</v>
      </c>
      <c r="M149" s="58">
        <v>-54</v>
      </c>
      <c r="N149" s="58">
        <v>-56</v>
      </c>
      <c r="O149" s="58">
        <v>-55</v>
      </c>
      <c r="P149" s="58">
        <v>-63</v>
      </c>
      <c r="Q149" s="58">
        <v>-62</v>
      </c>
      <c r="R149" s="58">
        <v>-63</v>
      </c>
      <c r="S149" s="58">
        <v>-65</v>
      </c>
      <c r="T149" s="58">
        <v>-64</v>
      </c>
      <c r="U149" s="58">
        <v>-65</v>
      </c>
      <c r="V149" s="58">
        <v>-63</v>
      </c>
      <c r="W149" s="58">
        <v>-63</v>
      </c>
      <c r="X149" s="58">
        <v>-64</v>
      </c>
      <c r="Y149" s="58">
        <v>-60</v>
      </c>
      <c r="Z149" s="58">
        <v>-62</v>
      </c>
      <c r="AA149" s="58">
        <v>-62</v>
      </c>
      <c r="AC149" s="58">
        <f t="shared" si="240"/>
        <v>0</v>
      </c>
      <c r="AD149" s="58">
        <f t="shared" si="241"/>
        <v>-146.58404999999999</v>
      </c>
      <c r="AE149" s="58">
        <f t="shared" si="242"/>
        <v>-216.97366000000002</v>
      </c>
      <c r="AF149" s="58">
        <f t="shared" si="243"/>
        <v>-236</v>
      </c>
      <c r="AG149" s="58">
        <f t="shared" si="244"/>
        <v>-257</v>
      </c>
      <c r="AH149" s="58">
        <f t="shared" si="245"/>
        <v>-250</v>
      </c>
      <c r="AI149" s="58">
        <f t="shared" si="246"/>
        <v>-124</v>
      </c>
      <c r="AJ149" s="45" t="s">
        <v>9</v>
      </c>
      <c r="AK149" s="34"/>
    </row>
    <row r="150" spans="1:37" ht="15.95" hidden="1" customHeight="1" outlineLevel="1" x14ac:dyDescent="0.2">
      <c r="A150" s="57" t="s">
        <v>94</v>
      </c>
      <c r="B150" s="58">
        <v>0</v>
      </c>
      <c r="C150" s="58">
        <v>0</v>
      </c>
      <c r="D150" s="58">
        <v>0</v>
      </c>
      <c r="E150" s="58">
        <v>0</v>
      </c>
      <c r="F150" s="58">
        <v>0</v>
      </c>
      <c r="G150" s="58">
        <v>-184.74142999999998</v>
      </c>
      <c r="H150" s="58">
        <v>-239.88613000000001</v>
      </c>
      <c r="I150" s="58">
        <v>-251.91418999999999</v>
      </c>
      <c r="J150" s="58">
        <v>-241.98029</v>
      </c>
      <c r="K150" s="58">
        <v>-236.67</v>
      </c>
      <c r="L150" s="58">
        <v>-273.64738</v>
      </c>
      <c r="M150" s="58">
        <v>-249</v>
      </c>
      <c r="N150" s="58">
        <v>-257</v>
      </c>
      <c r="O150" s="58">
        <v>-255</v>
      </c>
      <c r="P150" s="58">
        <v>-293</v>
      </c>
      <c r="Q150" s="58">
        <v>-285</v>
      </c>
      <c r="R150" s="58">
        <v>-290</v>
      </c>
      <c r="S150" s="58">
        <v>-298</v>
      </c>
      <c r="T150" s="58">
        <v>-295</v>
      </c>
      <c r="U150" s="58">
        <v>-299</v>
      </c>
      <c r="V150" s="58">
        <v>-292</v>
      </c>
      <c r="W150" s="58">
        <v>-293</v>
      </c>
      <c r="X150" s="58">
        <v>-296</v>
      </c>
      <c r="Y150" s="58">
        <v>-276</v>
      </c>
      <c r="Z150" s="58">
        <v>-285</v>
      </c>
      <c r="AA150" s="58">
        <v>-286</v>
      </c>
      <c r="AC150" s="58">
        <f t="shared" si="240"/>
        <v>0</v>
      </c>
      <c r="AD150" s="58">
        <f t="shared" si="241"/>
        <v>-676.54174999999998</v>
      </c>
      <c r="AE150" s="58">
        <f t="shared" si="242"/>
        <v>-1001.2976699999999</v>
      </c>
      <c r="AF150" s="58">
        <f t="shared" si="243"/>
        <v>-1090</v>
      </c>
      <c r="AG150" s="58">
        <f t="shared" si="244"/>
        <v>-1182</v>
      </c>
      <c r="AH150" s="58">
        <f t="shared" si="245"/>
        <v>-1157</v>
      </c>
      <c r="AI150" s="58">
        <f t="shared" si="246"/>
        <v>-571</v>
      </c>
      <c r="AJ150" s="45" t="s">
        <v>9</v>
      </c>
      <c r="AK150" s="34"/>
    </row>
    <row r="151" spans="1:37" ht="15.95" hidden="1" customHeight="1" outlineLevel="1" x14ac:dyDescent="0.2">
      <c r="A151" s="57" t="s">
        <v>175</v>
      </c>
      <c r="B151" s="58">
        <v>0</v>
      </c>
      <c r="C151" s="58">
        <v>-177.06492</v>
      </c>
      <c r="D151" s="58">
        <v>-24.147539999999992</v>
      </c>
      <c r="E151" s="58">
        <v>-1153.5863900000002</v>
      </c>
      <c r="F151" s="58">
        <v>-188.88224</v>
      </c>
      <c r="G151" s="58">
        <v>7.39649</v>
      </c>
      <c r="H151" s="58">
        <v>3.1550799999999697</v>
      </c>
      <c r="I151" s="58">
        <v>-67.637079999999997</v>
      </c>
      <c r="J151" s="58">
        <v>-52.264710000000001</v>
      </c>
      <c r="K151" s="58">
        <v>-20.539589999999997</v>
      </c>
      <c r="L151" s="58">
        <v>-81.421009999999995</v>
      </c>
      <c r="M151" s="58">
        <v>-58</v>
      </c>
      <c r="N151" s="58">
        <v>-41</v>
      </c>
      <c r="O151" s="58">
        <v>-75</v>
      </c>
      <c r="P151" s="58">
        <v>-4</v>
      </c>
      <c r="Q151" s="58">
        <v>7</v>
      </c>
      <c r="R151" s="58">
        <v>-26</v>
      </c>
      <c r="S151" s="58">
        <v>-42</v>
      </c>
      <c r="T151" s="58">
        <v>-4</v>
      </c>
      <c r="U151" s="58">
        <v>-6</v>
      </c>
      <c r="V151" s="58">
        <v>-23</v>
      </c>
      <c r="W151" s="58">
        <v>-29</v>
      </c>
      <c r="X151" s="58">
        <v>56</v>
      </c>
      <c r="Y151" s="58">
        <v>-18</v>
      </c>
      <c r="Z151" s="58">
        <v>-19</v>
      </c>
      <c r="AA151" s="58">
        <v>-48</v>
      </c>
      <c r="AC151" s="58">
        <f t="shared" si="240"/>
        <v>-1354.7988500000001</v>
      </c>
      <c r="AD151" s="58">
        <f t="shared" si="241"/>
        <v>-245.96775000000002</v>
      </c>
      <c r="AE151" s="58">
        <f t="shared" si="242"/>
        <v>-212.22530999999998</v>
      </c>
      <c r="AF151" s="58">
        <f t="shared" si="243"/>
        <v>-113</v>
      </c>
      <c r="AG151" s="58">
        <f t="shared" si="244"/>
        <v>-78</v>
      </c>
      <c r="AH151" s="58">
        <f t="shared" si="245"/>
        <v>-14</v>
      </c>
      <c r="AI151" s="58">
        <f t="shared" si="246"/>
        <v>-67</v>
      </c>
      <c r="AJ151" s="45" t="s">
        <v>9</v>
      </c>
      <c r="AK151" s="34"/>
    </row>
    <row r="152" spans="1:37" ht="15.95" hidden="1" customHeight="1" outlineLevel="1" x14ac:dyDescent="0.2">
      <c r="A152" s="57" t="s">
        <v>176</v>
      </c>
      <c r="B152" s="58">
        <v>0</v>
      </c>
      <c r="C152" s="58">
        <v>-817.44786999999997</v>
      </c>
      <c r="D152" s="58">
        <v>-111.22501</v>
      </c>
      <c r="E152" s="58">
        <v>-5324.244889999999</v>
      </c>
      <c r="F152" s="58">
        <v>-1874.27125</v>
      </c>
      <c r="G152" s="58">
        <v>1036.64471</v>
      </c>
      <c r="H152" s="58">
        <v>14.561890000000062</v>
      </c>
      <c r="I152" s="58">
        <v>-312.17113000000001</v>
      </c>
      <c r="J152" s="58">
        <v>-241.22173000000001</v>
      </c>
      <c r="K152" s="58">
        <v>-94.798129999999986</v>
      </c>
      <c r="L152" s="58">
        <v>-375.78922</v>
      </c>
      <c r="M152" s="58">
        <v>-268</v>
      </c>
      <c r="N152" s="58">
        <v>-191</v>
      </c>
      <c r="O152" s="58">
        <v>-348</v>
      </c>
      <c r="P152" s="58">
        <v>-17</v>
      </c>
      <c r="Q152" s="58">
        <v>35</v>
      </c>
      <c r="R152" s="58">
        <v>-122</v>
      </c>
      <c r="S152" s="58">
        <v>-192</v>
      </c>
      <c r="T152" s="58">
        <v>-17</v>
      </c>
      <c r="U152" s="58">
        <v>-29</v>
      </c>
      <c r="V152" s="58">
        <v>-108</v>
      </c>
      <c r="W152" s="58">
        <v>-134</v>
      </c>
      <c r="X152" s="58">
        <v>261</v>
      </c>
      <c r="Y152" s="58">
        <v>-81</v>
      </c>
      <c r="Z152" s="58">
        <v>-87</v>
      </c>
      <c r="AA152" s="58">
        <v>-222</v>
      </c>
      <c r="AC152" s="58">
        <f t="shared" si="240"/>
        <v>-6252.9177699999991</v>
      </c>
      <c r="AD152" s="58">
        <f t="shared" si="241"/>
        <v>-1135.23578</v>
      </c>
      <c r="AE152" s="58">
        <f t="shared" si="242"/>
        <v>-979.80907999999999</v>
      </c>
      <c r="AF152" s="58">
        <f t="shared" si="243"/>
        <v>-521</v>
      </c>
      <c r="AG152" s="58">
        <f t="shared" si="244"/>
        <v>-360</v>
      </c>
      <c r="AH152" s="58">
        <f t="shared" si="245"/>
        <v>-62</v>
      </c>
      <c r="AI152" s="58">
        <f t="shared" si="246"/>
        <v>-309</v>
      </c>
      <c r="AJ152" s="45" t="s">
        <v>9</v>
      </c>
      <c r="AK152" s="34"/>
    </row>
    <row r="153" spans="1:37" ht="15.95" hidden="1" customHeight="1" outlineLevel="1" x14ac:dyDescent="0.2">
      <c r="A153" s="57" t="s">
        <v>95</v>
      </c>
      <c r="B153" s="58">
        <v>0</v>
      </c>
      <c r="C153" s="58">
        <v>0</v>
      </c>
      <c r="D153" s="58">
        <v>0</v>
      </c>
      <c r="E153" s="58">
        <v>0</v>
      </c>
      <c r="F153" s="58">
        <v>0</v>
      </c>
      <c r="G153" s="58">
        <v>0</v>
      </c>
      <c r="H153" s="58">
        <v>0</v>
      </c>
      <c r="I153" s="58">
        <v>0</v>
      </c>
      <c r="J153" s="58">
        <v>0</v>
      </c>
      <c r="K153" s="58">
        <v>0</v>
      </c>
      <c r="L153" s="58">
        <v>0</v>
      </c>
      <c r="M153" s="58">
        <v>0</v>
      </c>
      <c r="N153" s="58">
        <v>0</v>
      </c>
      <c r="O153" s="58">
        <v>0</v>
      </c>
      <c r="P153" s="58">
        <v>0</v>
      </c>
      <c r="Q153" s="58">
        <v>0</v>
      </c>
      <c r="R153" s="58">
        <v>0</v>
      </c>
      <c r="S153" s="58">
        <v>0</v>
      </c>
      <c r="T153" s="58">
        <v>0</v>
      </c>
      <c r="U153" s="58">
        <v>0</v>
      </c>
      <c r="V153" s="58">
        <v>0</v>
      </c>
      <c r="W153" s="58">
        <v>0</v>
      </c>
      <c r="X153" s="58">
        <v>0</v>
      </c>
      <c r="Y153" s="58">
        <v>0</v>
      </c>
      <c r="Z153" s="58">
        <v>0</v>
      </c>
      <c r="AA153" s="58">
        <v>0</v>
      </c>
      <c r="AC153" s="58">
        <f t="shared" si="240"/>
        <v>0</v>
      </c>
      <c r="AD153" s="58">
        <f t="shared" si="241"/>
        <v>0</v>
      </c>
      <c r="AE153" s="58">
        <f t="shared" si="242"/>
        <v>0</v>
      </c>
      <c r="AF153" s="58">
        <f t="shared" si="243"/>
        <v>0</v>
      </c>
      <c r="AG153" s="58">
        <f t="shared" si="244"/>
        <v>0</v>
      </c>
      <c r="AH153" s="58">
        <f t="shared" si="245"/>
        <v>0</v>
      </c>
      <c r="AI153" s="58">
        <f t="shared" si="246"/>
        <v>0</v>
      </c>
      <c r="AJ153" s="45" t="s">
        <v>9</v>
      </c>
      <c r="AK153" s="34"/>
    </row>
    <row r="154" spans="1:37" ht="15.95" hidden="1" customHeight="1" outlineLevel="1" x14ac:dyDescent="0.2">
      <c r="A154" s="57" t="s">
        <v>96</v>
      </c>
      <c r="B154" s="58">
        <v>0</v>
      </c>
      <c r="C154" s="58">
        <v>0</v>
      </c>
      <c r="D154" s="58">
        <v>0</v>
      </c>
      <c r="E154" s="58">
        <v>0</v>
      </c>
      <c r="F154" s="58">
        <v>0</v>
      </c>
      <c r="G154" s="58">
        <v>0</v>
      </c>
      <c r="H154" s="58">
        <v>0</v>
      </c>
      <c r="I154" s="58">
        <v>0</v>
      </c>
      <c r="J154" s="58">
        <v>0</v>
      </c>
      <c r="K154" s="58">
        <v>0</v>
      </c>
      <c r="L154" s="58">
        <v>0</v>
      </c>
      <c r="M154" s="58">
        <v>0</v>
      </c>
      <c r="N154" s="58">
        <v>0</v>
      </c>
      <c r="O154" s="58">
        <v>0</v>
      </c>
      <c r="P154" s="58">
        <v>0</v>
      </c>
      <c r="Q154" s="58">
        <v>0</v>
      </c>
      <c r="R154" s="58">
        <v>0</v>
      </c>
      <c r="S154" s="58">
        <v>0</v>
      </c>
      <c r="T154" s="58">
        <v>0</v>
      </c>
      <c r="U154" s="58">
        <v>0</v>
      </c>
      <c r="V154" s="58">
        <v>0</v>
      </c>
      <c r="W154" s="58">
        <v>0</v>
      </c>
      <c r="X154" s="58">
        <v>0</v>
      </c>
      <c r="Y154" s="58">
        <v>0</v>
      </c>
      <c r="Z154" s="58">
        <v>0</v>
      </c>
      <c r="AA154" s="58">
        <v>0</v>
      </c>
      <c r="AC154" s="58">
        <f t="shared" si="240"/>
        <v>0</v>
      </c>
      <c r="AD154" s="58">
        <f t="shared" si="241"/>
        <v>0</v>
      </c>
      <c r="AE154" s="58">
        <f t="shared" si="242"/>
        <v>0</v>
      </c>
      <c r="AF154" s="58">
        <f t="shared" si="243"/>
        <v>0</v>
      </c>
      <c r="AG154" s="58">
        <f t="shared" si="244"/>
        <v>0</v>
      </c>
      <c r="AH154" s="58">
        <f t="shared" si="245"/>
        <v>0</v>
      </c>
      <c r="AI154" s="58">
        <f t="shared" si="246"/>
        <v>0</v>
      </c>
      <c r="AJ154" s="45" t="s">
        <v>9</v>
      </c>
      <c r="AK154" s="34"/>
    </row>
    <row r="155" spans="1:37" ht="15.95" hidden="1" customHeight="1" outlineLevel="1" x14ac:dyDescent="0.2">
      <c r="A155" s="57" t="s">
        <v>97</v>
      </c>
      <c r="B155" s="58">
        <v>0</v>
      </c>
      <c r="C155" s="58">
        <v>0</v>
      </c>
      <c r="D155" s="58">
        <v>0</v>
      </c>
      <c r="E155" s="58">
        <v>0</v>
      </c>
      <c r="F155" s="58">
        <v>0</v>
      </c>
      <c r="G155" s="58">
        <v>0</v>
      </c>
      <c r="H155" s="58">
        <v>0</v>
      </c>
      <c r="I155" s="58">
        <v>0</v>
      </c>
      <c r="J155" s="58">
        <v>0</v>
      </c>
      <c r="K155" s="58">
        <v>0</v>
      </c>
      <c r="L155" s="58">
        <v>0</v>
      </c>
      <c r="M155" s="58">
        <v>0</v>
      </c>
      <c r="N155" s="58">
        <v>0</v>
      </c>
      <c r="O155" s="58">
        <v>0</v>
      </c>
      <c r="P155" s="58">
        <v>0</v>
      </c>
      <c r="Q155" s="58">
        <v>0</v>
      </c>
      <c r="R155" s="58">
        <v>0</v>
      </c>
      <c r="S155" s="58">
        <v>0</v>
      </c>
      <c r="T155" s="58">
        <v>0</v>
      </c>
      <c r="U155" s="58">
        <v>0</v>
      </c>
      <c r="V155" s="58">
        <v>0</v>
      </c>
      <c r="W155" s="58">
        <v>0</v>
      </c>
      <c r="X155" s="58">
        <v>0</v>
      </c>
      <c r="Y155" s="58">
        <v>0</v>
      </c>
      <c r="Z155" s="58">
        <v>0</v>
      </c>
      <c r="AA155" s="58">
        <v>0</v>
      </c>
      <c r="AC155" s="58">
        <f t="shared" si="240"/>
        <v>0</v>
      </c>
      <c r="AD155" s="58">
        <f t="shared" si="241"/>
        <v>0</v>
      </c>
      <c r="AE155" s="58">
        <f t="shared" si="242"/>
        <v>0</v>
      </c>
      <c r="AF155" s="58">
        <f t="shared" si="243"/>
        <v>0</v>
      </c>
      <c r="AG155" s="58">
        <f t="shared" si="244"/>
        <v>0</v>
      </c>
      <c r="AH155" s="58">
        <f t="shared" si="245"/>
        <v>0</v>
      </c>
      <c r="AI155" s="58">
        <f t="shared" si="246"/>
        <v>0</v>
      </c>
      <c r="AJ155" s="45" t="s">
        <v>9</v>
      </c>
      <c r="AK155" s="34"/>
    </row>
    <row r="156" spans="1:37" ht="15.95" hidden="1" customHeight="1" outlineLevel="1" x14ac:dyDescent="0.2">
      <c r="A156" s="57" t="s">
        <v>98</v>
      </c>
      <c r="B156" s="58">
        <v>0</v>
      </c>
      <c r="C156" s="58">
        <v>0</v>
      </c>
      <c r="D156" s="58">
        <v>0</v>
      </c>
      <c r="E156" s="58">
        <v>0</v>
      </c>
      <c r="F156" s="58">
        <v>0</v>
      </c>
      <c r="G156" s="58">
        <v>0</v>
      </c>
      <c r="H156" s="58">
        <v>0</v>
      </c>
      <c r="I156" s="58">
        <v>0</v>
      </c>
      <c r="J156" s="58">
        <v>0</v>
      </c>
      <c r="K156" s="58">
        <v>0</v>
      </c>
      <c r="L156" s="58">
        <v>0</v>
      </c>
      <c r="M156" s="58">
        <v>0</v>
      </c>
      <c r="N156" s="58">
        <v>0</v>
      </c>
      <c r="O156" s="58">
        <v>0</v>
      </c>
      <c r="P156" s="58">
        <v>0</v>
      </c>
      <c r="Q156" s="58">
        <v>0</v>
      </c>
      <c r="R156" s="58">
        <v>0</v>
      </c>
      <c r="S156" s="58">
        <v>0</v>
      </c>
      <c r="T156" s="58">
        <v>0</v>
      </c>
      <c r="U156" s="58">
        <v>0</v>
      </c>
      <c r="V156" s="58">
        <v>0</v>
      </c>
      <c r="W156" s="58">
        <v>0</v>
      </c>
      <c r="X156" s="58">
        <v>0</v>
      </c>
      <c r="Y156" s="58">
        <v>0</v>
      </c>
      <c r="Z156" s="58">
        <v>0</v>
      </c>
      <c r="AA156" s="58">
        <v>0</v>
      </c>
      <c r="AC156" s="58">
        <f t="shared" si="240"/>
        <v>0</v>
      </c>
      <c r="AD156" s="58">
        <f t="shared" si="241"/>
        <v>0</v>
      </c>
      <c r="AE156" s="58">
        <f t="shared" si="242"/>
        <v>0</v>
      </c>
      <c r="AF156" s="58">
        <f t="shared" si="243"/>
        <v>0</v>
      </c>
      <c r="AG156" s="58">
        <f t="shared" si="244"/>
        <v>0</v>
      </c>
      <c r="AH156" s="58">
        <f t="shared" si="245"/>
        <v>0</v>
      </c>
      <c r="AI156" s="58">
        <f t="shared" si="246"/>
        <v>0</v>
      </c>
      <c r="AJ156" s="45" t="s">
        <v>9</v>
      </c>
      <c r="AK156" s="34"/>
    </row>
    <row r="157" spans="1:37" ht="15.95" hidden="1" customHeight="1" outlineLevel="1" x14ac:dyDescent="0.2">
      <c r="A157" s="57" t="s">
        <v>177</v>
      </c>
      <c r="B157" s="58">
        <v>0</v>
      </c>
      <c r="C157" s="58">
        <v>0</v>
      </c>
      <c r="D157" s="58">
        <v>0</v>
      </c>
      <c r="E157" s="58">
        <v>0</v>
      </c>
      <c r="F157" s="58">
        <v>0</v>
      </c>
      <c r="G157" s="58">
        <v>0</v>
      </c>
      <c r="H157" s="58">
        <v>0</v>
      </c>
      <c r="I157" s="58">
        <v>0</v>
      </c>
      <c r="J157" s="58">
        <v>0</v>
      </c>
      <c r="K157" s="58">
        <v>0</v>
      </c>
      <c r="L157" s="58">
        <v>0</v>
      </c>
      <c r="M157" s="58">
        <v>0</v>
      </c>
      <c r="N157" s="58">
        <v>0</v>
      </c>
      <c r="O157" s="58">
        <v>0</v>
      </c>
      <c r="P157" s="58">
        <v>0</v>
      </c>
      <c r="Q157" s="58">
        <v>0</v>
      </c>
      <c r="R157" s="58">
        <v>0</v>
      </c>
      <c r="S157" s="58">
        <v>0</v>
      </c>
      <c r="T157" s="58">
        <v>0</v>
      </c>
      <c r="U157" s="58">
        <v>0</v>
      </c>
      <c r="V157" s="58">
        <v>0</v>
      </c>
      <c r="W157" s="58">
        <v>0</v>
      </c>
      <c r="X157" s="58">
        <v>0</v>
      </c>
      <c r="Y157" s="58">
        <v>0</v>
      </c>
      <c r="Z157" s="58">
        <v>0</v>
      </c>
      <c r="AA157" s="58">
        <v>0</v>
      </c>
      <c r="AC157" s="58">
        <f t="shared" si="240"/>
        <v>0</v>
      </c>
      <c r="AD157" s="58">
        <f t="shared" si="241"/>
        <v>0</v>
      </c>
      <c r="AE157" s="58">
        <f t="shared" si="242"/>
        <v>0</v>
      </c>
      <c r="AF157" s="58">
        <f t="shared" si="243"/>
        <v>0</v>
      </c>
      <c r="AG157" s="58">
        <f t="shared" si="244"/>
        <v>0</v>
      </c>
      <c r="AH157" s="58">
        <f t="shared" si="245"/>
        <v>0</v>
      </c>
      <c r="AI157" s="58">
        <f t="shared" si="246"/>
        <v>0</v>
      </c>
      <c r="AJ157" s="45" t="s">
        <v>9</v>
      </c>
      <c r="AK157" s="34"/>
    </row>
    <row r="158" spans="1:37" ht="15.95" hidden="1" customHeight="1" outlineLevel="1" x14ac:dyDescent="0.2">
      <c r="A158" s="57" t="s">
        <v>304</v>
      </c>
      <c r="B158" s="58"/>
      <c r="C158" s="58"/>
      <c r="D158" s="58"/>
      <c r="E158" s="58"/>
      <c r="F158" s="58"/>
      <c r="G158" s="58"/>
      <c r="H158" s="58"/>
      <c r="I158" s="58"/>
      <c r="J158" s="58"/>
      <c r="K158" s="58"/>
      <c r="L158" s="58"/>
      <c r="M158" s="58"/>
      <c r="N158" s="58"/>
      <c r="O158" s="58"/>
      <c r="P158" s="58">
        <v>-31</v>
      </c>
      <c r="Q158" s="58">
        <v>-11</v>
      </c>
      <c r="R158" s="58">
        <v>-11</v>
      </c>
      <c r="S158" s="58">
        <v>-11</v>
      </c>
      <c r="T158" s="58">
        <v>-12</v>
      </c>
      <c r="U158" s="58">
        <v>-11</v>
      </c>
      <c r="V158" s="58">
        <v>-12</v>
      </c>
      <c r="W158" s="58">
        <v>-12</v>
      </c>
      <c r="X158" s="58">
        <v>-11</v>
      </c>
      <c r="Y158" s="58">
        <v>-11</v>
      </c>
      <c r="Z158" s="58">
        <v>-11</v>
      </c>
      <c r="AA158" s="58">
        <v>-11</v>
      </c>
      <c r="AC158" s="58"/>
      <c r="AD158" s="58"/>
      <c r="AE158" s="58"/>
      <c r="AF158" s="58">
        <f t="shared" si="243"/>
        <v>-42</v>
      </c>
      <c r="AG158" s="58">
        <f t="shared" si="244"/>
        <v>-45</v>
      </c>
      <c r="AH158" s="58">
        <f t="shared" si="245"/>
        <v>-46</v>
      </c>
      <c r="AI158" s="58">
        <f t="shared" si="246"/>
        <v>-22</v>
      </c>
      <c r="AJ158" s="45"/>
      <c r="AK158" s="34"/>
    </row>
    <row r="159" spans="1:37" ht="15.95" hidden="1" customHeight="1" outlineLevel="1" x14ac:dyDescent="0.2">
      <c r="A159" s="57" t="s">
        <v>99</v>
      </c>
      <c r="B159" s="58">
        <v>0</v>
      </c>
      <c r="C159" s="58">
        <v>0</v>
      </c>
      <c r="D159" s="58">
        <v>0</v>
      </c>
      <c r="E159" s="58">
        <v>0</v>
      </c>
      <c r="F159" s="58">
        <v>0</v>
      </c>
      <c r="G159" s="58">
        <v>-24.025915720180002</v>
      </c>
      <c r="H159" s="58">
        <v>-31.199520832640001</v>
      </c>
      <c r="I159" s="58">
        <v>-32.684765093440006</v>
      </c>
      <c r="J159" s="58">
        <v>-31.084520000000001</v>
      </c>
      <c r="K159" s="58">
        <v>-30.20739</v>
      </c>
      <c r="L159" s="58">
        <v>-36.52214</v>
      </c>
      <c r="M159" s="58">
        <v>-33</v>
      </c>
      <c r="N159" s="58">
        <v>-33</v>
      </c>
      <c r="O159" s="58">
        <v>-32</v>
      </c>
      <c r="P159" s="58">
        <v>-7</v>
      </c>
      <c r="Q159" s="58">
        <v>-25</v>
      </c>
      <c r="R159" s="58">
        <v>-26</v>
      </c>
      <c r="S159" s="58">
        <v>-26</v>
      </c>
      <c r="T159" s="58">
        <v>-28</v>
      </c>
      <c r="U159" s="58">
        <v>-25</v>
      </c>
      <c r="V159" s="58">
        <v>-27</v>
      </c>
      <c r="W159" s="58">
        <v>-27</v>
      </c>
      <c r="X159" s="58">
        <v>-25</v>
      </c>
      <c r="Y159" s="58">
        <v>-25</v>
      </c>
      <c r="Z159" s="58">
        <v>-26</v>
      </c>
      <c r="AA159" s="58">
        <v>-25</v>
      </c>
      <c r="AC159" s="58">
        <f t="shared" ref="AC159:AC191" si="254">SUM(B159:E159)</f>
        <v>0</v>
      </c>
      <c r="AD159" s="58">
        <f t="shared" ref="AD159:AD191" si="255">SUM(F159:I159)</f>
        <v>-87.910201646260006</v>
      </c>
      <c r="AE159" s="58">
        <f t="shared" ref="AE159:AE191" si="256">SUM(J159:M159)</f>
        <v>-130.81405000000001</v>
      </c>
      <c r="AF159" s="58">
        <f t="shared" si="243"/>
        <v>-97</v>
      </c>
      <c r="AG159" s="58">
        <f t="shared" si="244"/>
        <v>-105</v>
      </c>
      <c r="AH159" s="58">
        <f t="shared" si="245"/>
        <v>-104</v>
      </c>
      <c r="AI159" s="58">
        <f t="shared" si="246"/>
        <v>-51</v>
      </c>
      <c r="AJ159" s="45" t="s">
        <v>9</v>
      </c>
      <c r="AK159" s="34"/>
    </row>
    <row r="160" spans="1:37" ht="15.95" hidden="1" customHeight="1" outlineLevel="1" x14ac:dyDescent="0.2">
      <c r="A160" s="57" t="s">
        <v>100</v>
      </c>
      <c r="B160" s="58">
        <v>0</v>
      </c>
      <c r="C160" s="58">
        <v>0</v>
      </c>
      <c r="D160" s="58">
        <v>0</v>
      </c>
      <c r="E160" s="58">
        <v>0</v>
      </c>
      <c r="F160" s="58">
        <v>0</v>
      </c>
      <c r="G160" s="58">
        <v>-23.733115720180002</v>
      </c>
      <c r="H160" s="58">
        <v>-30.817370832640002</v>
      </c>
      <c r="I160" s="58">
        <v>-32.362575093440007</v>
      </c>
      <c r="J160" s="58">
        <v>-31.084520000000001</v>
      </c>
      <c r="K160" s="58">
        <v>-30.20759</v>
      </c>
      <c r="L160" s="58">
        <v>-36.52214</v>
      </c>
      <c r="M160" s="58">
        <v>-33</v>
      </c>
      <c r="N160" s="58">
        <v>-33</v>
      </c>
      <c r="O160" s="58">
        <v>-32</v>
      </c>
      <c r="P160" s="58">
        <v>-38</v>
      </c>
      <c r="Q160" s="58">
        <v>-35</v>
      </c>
      <c r="R160" s="58">
        <v>-37</v>
      </c>
      <c r="S160" s="58">
        <v>-38</v>
      </c>
      <c r="T160" s="58">
        <v>-40</v>
      </c>
      <c r="U160" s="58">
        <v>-35</v>
      </c>
      <c r="V160" s="58">
        <v>-39</v>
      </c>
      <c r="W160" s="58">
        <v>-38</v>
      </c>
      <c r="X160" s="58">
        <v>-36</v>
      </c>
      <c r="Y160" s="58">
        <v>-36</v>
      </c>
      <c r="Z160" s="58">
        <v>-37</v>
      </c>
      <c r="AA160" s="58">
        <v>-36</v>
      </c>
      <c r="AC160" s="58">
        <f t="shared" si="254"/>
        <v>0</v>
      </c>
      <c r="AD160" s="58">
        <f t="shared" si="255"/>
        <v>-86.913061646260019</v>
      </c>
      <c r="AE160" s="58">
        <f t="shared" si="256"/>
        <v>-130.81425000000002</v>
      </c>
      <c r="AF160" s="58">
        <f t="shared" si="243"/>
        <v>-138</v>
      </c>
      <c r="AG160" s="58">
        <f t="shared" si="244"/>
        <v>-150</v>
      </c>
      <c r="AH160" s="58">
        <f t="shared" si="245"/>
        <v>-149</v>
      </c>
      <c r="AI160" s="58">
        <f t="shared" si="246"/>
        <v>-73</v>
      </c>
      <c r="AJ160" s="45" t="s">
        <v>9</v>
      </c>
      <c r="AK160" s="34"/>
    </row>
    <row r="161" spans="1:37" ht="15.95" hidden="1" customHeight="1" outlineLevel="1" x14ac:dyDescent="0.2">
      <c r="A161" s="57" t="s">
        <v>101</v>
      </c>
      <c r="B161" s="58">
        <v>0</v>
      </c>
      <c r="C161" s="58">
        <v>0</v>
      </c>
      <c r="D161" s="58">
        <v>0</v>
      </c>
      <c r="E161" s="58">
        <v>0</v>
      </c>
      <c r="F161" s="58">
        <v>0</v>
      </c>
      <c r="G161" s="58">
        <v>-11.866557860090001</v>
      </c>
      <c r="H161" s="58">
        <v>-15.408685416320001</v>
      </c>
      <c r="I161" s="58">
        <v>-16.181287546720004</v>
      </c>
      <c r="J161" s="58">
        <v>-15.542260000000001</v>
      </c>
      <c r="K161" s="58">
        <v>-15.103789999999998</v>
      </c>
      <c r="L161" s="58">
        <v>-18.26107</v>
      </c>
      <c r="M161" s="58">
        <v>-17</v>
      </c>
      <c r="N161" s="58">
        <v>-16</v>
      </c>
      <c r="O161" s="58">
        <v>-16</v>
      </c>
      <c r="P161" s="58">
        <v>-19</v>
      </c>
      <c r="Q161" s="58">
        <v>-18</v>
      </c>
      <c r="R161" s="58">
        <v>-18</v>
      </c>
      <c r="S161" s="58">
        <v>-19</v>
      </c>
      <c r="T161" s="58">
        <v>-20</v>
      </c>
      <c r="U161" s="58">
        <v>-18</v>
      </c>
      <c r="V161" s="58">
        <v>-19</v>
      </c>
      <c r="W161" s="58">
        <v>-19</v>
      </c>
      <c r="X161" s="58">
        <v>-18</v>
      </c>
      <c r="Y161" s="58">
        <v>-18</v>
      </c>
      <c r="Z161" s="58">
        <v>-18</v>
      </c>
      <c r="AA161" s="58">
        <v>-18</v>
      </c>
      <c r="AC161" s="58">
        <f t="shared" si="254"/>
        <v>0</v>
      </c>
      <c r="AD161" s="58">
        <f t="shared" si="255"/>
        <v>-43.456530823130009</v>
      </c>
      <c r="AE161" s="58">
        <f t="shared" si="256"/>
        <v>-65.907119999999992</v>
      </c>
      <c r="AF161" s="58">
        <f t="shared" si="243"/>
        <v>-69</v>
      </c>
      <c r="AG161" s="58">
        <f t="shared" si="244"/>
        <v>-75</v>
      </c>
      <c r="AH161" s="58">
        <f t="shared" si="245"/>
        <v>-74</v>
      </c>
      <c r="AI161" s="58">
        <f t="shared" si="246"/>
        <v>-36</v>
      </c>
      <c r="AJ161" s="45" t="s">
        <v>9</v>
      </c>
      <c r="AK161" s="34"/>
    </row>
    <row r="162" spans="1:37" ht="15.95" hidden="1" customHeight="1" outlineLevel="1" x14ac:dyDescent="0.2">
      <c r="A162" s="57" t="s">
        <v>102</v>
      </c>
      <c r="B162" s="58">
        <v>0</v>
      </c>
      <c r="C162" s="58">
        <v>0</v>
      </c>
      <c r="D162" s="58">
        <v>0</v>
      </c>
      <c r="E162" s="58">
        <v>0</v>
      </c>
      <c r="F162" s="58">
        <v>0</v>
      </c>
      <c r="G162" s="58">
        <v>0</v>
      </c>
      <c r="H162" s="58">
        <v>-36.058920000000001</v>
      </c>
      <c r="I162" s="58">
        <v>-24.039279999999998</v>
      </c>
      <c r="J162" s="58">
        <v>-36.058920000000001</v>
      </c>
      <c r="K162" s="58">
        <v>-48.078559999999996</v>
      </c>
      <c r="L162" s="58">
        <v>-42.609349999999999</v>
      </c>
      <c r="M162" s="58">
        <v>-32</v>
      </c>
      <c r="N162" s="58">
        <v>-21</v>
      </c>
      <c r="O162" s="58">
        <v>-32</v>
      </c>
      <c r="P162" s="58">
        <v>-108</v>
      </c>
      <c r="Q162" s="58">
        <v>-30</v>
      </c>
      <c r="R162" s="58">
        <v>-35</v>
      </c>
      <c r="S162" s="58">
        <v>-35</v>
      </c>
      <c r="T162" s="58">
        <v>-38</v>
      </c>
      <c r="U162" s="58">
        <v>-37</v>
      </c>
      <c r="V162" s="58">
        <v>-37</v>
      </c>
      <c r="W162" s="58">
        <v>-37</v>
      </c>
      <c r="X162" s="58">
        <v>-35</v>
      </c>
      <c r="Y162" s="58">
        <v>-35</v>
      </c>
      <c r="Z162" s="58">
        <v>-35</v>
      </c>
      <c r="AA162" s="58">
        <v>-35</v>
      </c>
      <c r="AC162" s="58">
        <f t="shared" si="254"/>
        <v>0</v>
      </c>
      <c r="AD162" s="58">
        <f t="shared" si="255"/>
        <v>-60.098199999999999</v>
      </c>
      <c r="AE162" s="58">
        <f t="shared" si="256"/>
        <v>-158.74682999999999</v>
      </c>
      <c r="AF162" s="58">
        <f t="shared" si="243"/>
        <v>-191</v>
      </c>
      <c r="AG162" s="58">
        <f t="shared" si="244"/>
        <v>-145</v>
      </c>
      <c r="AH162" s="58">
        <f t="shared" si="245"/>
        <v>-144</v>
      </c>
      <c r="AI162" s="58">
        <f t="shared" si="246"/>
        <v>-70</v>
      </c>
      <c r="AJ162" s="45" t="s">
        <v>9</v>
      </c>
      <c r="AK162" s="34"/>
    </row>
    <row r="163" spans="1:37" ht="15.95" hidden="1" customHeight="1" outlineLevel="1" x14ac:dyDescent="0.2">
      <c r="A163" s="57" t="s">
        <v>178</v>
      </c>
      <c r="B163" s="58">
        <v>0</v>
      </c>
      <c r="C163" s="58">
        <v>0</v>
      </c>
      <c r="D163" s="58">
        <v>0</v>
      </c>
      <c r="E163" s="58">
        <v>0</v>
      </c>
      <c r="F163" s="58">
        <v>0</v>
      </c>
      <c r="G163" s="58">
        <v>0</v>
      </c>
      <c r="H163" s="58">
        <v>0</v>
      </c>
      <c r="I163" s="58">
        <v>0</v>
      </c>
      <c r="J163" s="58">
        <v>0</v>
      </c>
      <c r="K163" s="58">
        <v>0</v>
      </c>
      <c r="L163" s="58">
        <v>0</v>
      </c>
      <c r="M163" s="58">
        <v>0</v>
      </c>
      <c r="N163" s="58">
        <v>0</v>
      </c>
      <c r="O163" s="58">
        <v>0</v>
      </c>
      <c r="P163" s="58">
        <v>0</v>
      </c>
      <c r="Q163" s="58">
        <v>0</v>
      </c>
      <c r="R163" s="58">
        <v>-16</v>
      </c>
      <c r="S163" s="58">
        <v>-1301</v>
      </c>
      <c r="T163" s="58">
        <v>-3</v>
      </c>
      <c r="U163" s="58">
        <v>-5</v>
      </c>
      <c r="V163" s="58">
        <v>-13</v>
      </c>
      <c r="W163" s="58">
        <v>-15</v>
      </c>
      <c r="X163" s="58">
        <v>32</v>
      </c>
      <c r="Y163" s="58">
        <v>-10</v>
      </c>
      <c r="Z163" s="58">
        <v>-11</v>
      </c>
      <c r="AA163" s="58">
        <v>-29</v>
      </c>
      <c r="AC163" s="58">
        <f t="shared" si="254"/>
        <v>0</v>
      </c>
      <c r="AD163" s="58">
        <f t="shared" si="255"/>
        <v>0</v>
      </c>
      <c r="AE163" s="58">
        <f t="shared" si="256"/>
        <v>0</v>
      </c>
      <c r="AF163" s="58">
        <f t="shared" si="243"/>
        <v>0</v>
      </c>
      <c r="AG163" s="58">
        <f t="shared" si="244"/>
        <v>-1325</v>
      </c>
      <c r="AH163" s="58">
        <f t="shared" si="245"/>
        <v>-6</v>
      </c>
      <c r="AI163" s="58">
        <f t="shared" si="246"/>
        <v>-40</v>
      </c>
      <c r="AJ163" s="45" t="s">
        <v>9</v>
      </c>
      <c r="AK163" s="34"/>
    </row>
    <row r="164" spans="1:37" ht="15.95" hidden="1" customHeight="1" outlineLevel="1" x14ac:dyDescent="0.2">
      <c r="A164" s="55" t="s">
        <v>103</v>
      </c>
      <c r="B164" s="56">
        <f t="shared" ref="B164:P164" si="257">+B148+B139</f>
        <v>0</v>
      </c>
      <c r="C164" s="56">
        <f t="shared" si="257"/>
        <v>28497.621319999998</v>
      </c>
      <c r="D164" s="56">
        <f t="shared" si="257"/>
        <v>1328.1144500000009</v>
      </c>
      <c r="E164" s="56">
        <f t="shared" si="257"/>
        <v>170997.14022999996</v>
      </c>
      <c r="F164" s="56">
        <f t="shared" si="257"/>
        <v>26995.59722</v>
      </c>
      <c r="G164" s="56">
        <f t="shared" si="257"/>
        <v>6421.1265406995508</v>
      </c>
      <c r="H164" s="56">
        <f t="shared" si="257"/>
        <v>7844.3396929183982</v>
      </c>
      <c r="I164" s="56">
        <f t="shared" si="257"/>
        <v>16648.8134522664</v>
      </c>
      <c r="J164" s="56">
        <f t="shared" si="257"/>
        <v>15404.597220000001</v>
      </c>
      <c r="K164" s="56">
        <f t="shared" si="257"/>
        <v>10521.740900000001</v>
      </c>
      <c r="L164" s="56">
        <f t="shared" si="257"/>
        <v>21207.902649999996</v>
      </c>
      <c r="M164" s="56">
        <f t="shared" si="257"/>
        <v>16949</v>
      </c>
      <c r="N164" s="56">
        <f t="shared" si="257"/>
        <v>14282</v>
      </c>
      <c r="O164" s="56">
        <f t="shared" si="257"/>
        <v>19242</v>
      </c>
      <c r="P164" s="56">
        <f t="shared" si="257"/>
        <v>9761</v>
      </c>
      <c r="Q164" s="56">
        <f t="shared" ref="Q164:R164" si="258">+Q148+Q139</f>
        <v>7974</v>
      </c>
      <c r="R164" s="56">
        <f t="shared" si="258"/>
        <v>13105</v>
      </c>
      <c r="S164" s="56">
        <f t="shared" ref="S164:T164" si="259">+S148+S139</f>
        <v>14302</v>
      </c>
      <c r="T164" s="56">
        <f t="shared" si="259"/>
        <v>9890</v>
      </c>
      <c r="U164" s="56">
        <f t="shared" ref="U164" si="260">+U148+U139</f>
        <v>10406</v>
      </c>
      <c r="V164" s="56">
        <f t="shared" ref="V164:W164" si="261">+V148+V139</f>
        <v>12669</v>
      </c>
      <c r="W164" s="56">
        <f t="shared" si="261"/>
        <v>13195</v>
      </c>
      <c r="X164" s="56">
        <f t="shared" ref="X164:Y164" si="262">+X148+X139</f>
        <v>1428</v>
      </c>
      <c r="Y164" s="56">
        <f t="shared" si="262"/>
        <v>11343</v>
      </c>
      <c r="Z164" s="56">
        <f t="shared" ref="Z164:AA164" si="263">+Z148+Z139</f>
        <v>11920</v>
      </c>
      <c r="AA164" s="56">
        <f t="shared" si="263"/>
        <v>16016</v>
      </c>
      <c r="AC164" s="56">
        <f t="shared" si="254"/>
        <v>200822.87599999996</v>
      </c>
      <c r="AD164" s="56">
        <f t="shared" si="255"/>
        <v>57909.876905884346</v>
      </c>
      <c r="AE164" s="56">
        <f t="shared" si="256"/>
        <v>64083.240769999997</v>
      </c>
      <c r="AF164" s="56">
        <f t="shared" si="243"/>
        <v>51259</v>
      </c>
      <c r="AG164" s="56">
        <f t="shared" si="244"/>
        <v>47703</v>
      </c>
      <c r="AH164" s="56">
        <f t="shared" si="245"/>
        <v>38635</v>
      </c>
      <c r="AI164" s="56">
        <f t="shared" si="246"/>
        <v>27936</v>
      </c>
      <c r="AJ164" s="45" t="s">
        <v>9</v>
      </c>
      <c r="AK164" s="34"/>
    </row>
    <row r="165" spans="1:37" ht="15.95" hidden="1" customHeight="1" outlineLevel="1" x14ac:dyDescent="0.2">
      <c r="A165" s="55" t="s">
        <v>104</v>
      </c>
      <c r="B165" s="56">
        <f t="shared" ref="B165:G165" si="264">SUM(B166:B169)</f>
        <v>0</v>
      </c>
      <c r="C165" s="56">
        <f t="shared" si="264"/>
        <v>-27323.948059999999</v>
      </c>
      <c r="D165" s="56">
        <f t="shared" si="264"/>
        <v>-1201.7013800000022</v>
      </c>
      <c r="E165" s="56">
        <f t="shared" si="264"/>
        <v>-154935.75057999999</v>
      </c>
      <c r="F165" s="56">
        <f t="shared" si="264"/>
        <v>-14782.671710000001</v>
      </c>
      <c r="G165" s="56">
        <f t="shared" si="264"/>
        <v>5607.2376300000005</v>
      </c>
      <c r="H165" s="56">
        <f t="shared" ref="H165:P165" si="265">SUM(H166:H169)</f>
        <v>-812.23909999999944</v>
      </c>
      <c r="I165" s="56">
        <f t="shared" si="265"/>
        <v>-3624.5041900000001</v>
      </c>
      <c r="J165" s="56">
        <f t="shared" si="265"/>
        <v>-779.32515999999998</v>
      </c>
      <c r="K165" s="56">
        <f t="shared" si="265"/>
        <v>-786.40295000000003</v>
      </c>
      <c r="L165" s="56">
        <f t="shared" si="265"/>
        <v>-2080.8742400000001</v>
      </c>
      <c r="M165" s="56">
        <f t="shared" si="265"/>
        <v>451</v>
      </c>
      <c r="N165" s="56">
        <f t="shared" si="265"/>
        <v>-776</v>
      </c>
      <c r="O165" s="56">
        <f t="shared" si="265"/>
        <v>-933</v>
      </c>
      <c r="P165" s="56">
        <f t="shared" si="265"/>
        <v>-754</v>
      </c>
      <c r="Q165" s="56">
        <f t="shared" ref="Q165" si="266">SUM(Q166:Q169)</f>
        <v>-921</v>
      </c>
      <c r="R165" s="56">
        <f t="shared" ref="R165:S165" si="267">SUM(R166:R169)</f>
        <v>-780</v>
      </c>
      <c r="S165" s="56">
        <f t="shared" si="267"/>
        <v>-886</v>
      </c>
      <c r="T165" s="56">
        <f t="shared" ref="T165:U165" si="268">SUM(T166:T169)</f>
        <v>-853</v>
      </c>
      <c r="U165" s="56">
        <f t="shared" si="268"/>
        <v>-800</v>
      </c>
      <c r="V165" s="56">
        <f t="shared" ref="V165:W165" si="269">SUM(V166:V169)</f>
        <v>-786</v>
      </c>
      <c r="W165" s="56">
        <f t="shared" si="269"/>
        <v>-644</v>
      </c>
      <c r="X165" s="56">
        <f t="shared" ref="X165:Y165" si="270">SUM(X166:X169)</f>
        <v>-1103</v>
      </c>
      <c r="Y165" s="56">
        <f t="shared" si="270"/>
        <v>-1248</v>
      </c>
      <c r="Z165" s="56">
        <f t="shared" ref="Z165:AA165" si="271">SUM(Z166:Z169)</f>
        <v>-965</v>
      </c>
      <c r="AA165" s="56">
        <f t="shared" si="271"/>
        <v>-859</v>
      </c>
      <c r="AC165" s="56">
        <f t="shared" si="254"/>
        <v>-183461.40002</v>
      </c>
      <c r="AD165" s="56">
        <f t="shared" si="255"/>
        <v>-13612.177369999998</v>
      </c>
      <c r="AE165" s="56">
        <f t="shared" si="256"/>
        <v>-3195.6023500000001</v>
      </c>
      <c r="AF165" s="56">
        <f t="shared" si="243"/>
        <v>-3384</v>
      </c>
      <c r="AG165" s="56">
        <f t="shared" si="244"/>
        <v>-3319</v>
      </c>
      <c r="AH165" s="56">
        <f t="shared" si="245"/>
        <v>-3781</v>
      </c>
      <c r="AI165" s="56">
        <f t="shared" si="246"/>
        <v>-1824</v>
      </c>
      <c r="AJ165" s="45" t="s">
        <v>9</v>
      </c>
      <c r="AK165" s="34"/>
    </row>
    <row r="166" spans="1:37" ht="15.95" hidden="1" customHeight="1" outlineLevel="1" x14ac:dyDescent="0.2">
      <c r="A166" s="57" t="s">
        <v>105</v>
      </c>
      <c r="B166" s="58">
        <v>0</v>
      </c>
      <c r="C166" s="58">
        <v>0</v>
      </c>
      <c r="D166" s="58">
        <v>0</v>
      </c>
      <c r="E166" s="58">
        <v>0</v>
      </c>
      <c r="F166" s="58">
        <v>0</v>
      </c>
      <c r="G166" s="58">
        <v>0</v>
      </c>
      <c r="H166" s="58">
        <v>0</v>
      </c>
      <c r="I166" s="58">
        <v>0</v>
      </c>
      <c r="J166" s="58">
        <v>0</v>
      </c>
      <c r="K166" s="58">
        <v>0</v>
      </c>
      <c r="L166" s="58">
        <v>0</v>
      </c>
      <c r="M166" s="58">
        <v>0</v>
      </c>
      <c r="N166" s="58">
        <v>0</v>
      </c>
      <c r="O166" s="58">
        <v>0</v>
      </c>
      <c r="P166" s="58">
        <v>0</v>
      </c>
      <c r="Q166" s="58">
        <v>0</v>
      </c>
      <c r="R166" s="58">
        <v>0</v>
      </c>
      <c r="S166" s="58">
        <v>0</v>
      </c>
      <c r="T166" s="58">
        <v>0</v>
      </c>
      <c r="U166" s="58">
        <v>0</v>
      </c>
      <c r="V166" s="58">
        <v>0</v>
      </c>
      <c r="W166" s="58">
        <v>0</v>
      </c>
      <c r="X166" s="58">
        <v>0</v>
      </c>
      <c r="Y166" s="58">
        <v>0</v>
      </c>
      <c r="Z166" s="58">
        <v>0</v>
      </c>
      <c r="AA166" s="58">
        <v>0</v>
      </c>
      <c r="AC166" s="58">
        <f t="shared" si="254"/>
        <v>0</v>
      </c>
      <c r="AD166" s="58">
        <f t="shared" si="255"/>
        <v>0</v>
      </c>
      <c r="AE166" s="58">
        <f t="shared" si="256"/>
        <v>0</v>
      </c>
      <c r="AF166" s="58">
        <f t="shared" si="243"/>
        <v>0</v>
      </c>
      <c r="AG166" s="58">
        <f t="shared" si="244"/>
        <v>0</v>
      </c>
      <c r="AH166" s="58">
        <f t="shared" si="245"/>
        <v>0</v>
      </c>
      <c r="AI166" s="58">
        <f t="shared" si="246"/>
        <v>0</v>
      </c>
      <c r="AJ166" s="45" t="s">
        <v>9</v>
      </c>
      <c r="AK166" s="34"/>
    </row>
    <row r="167" spans="1:37" ht="15.95" hidden="1" customHeight="1" outlineLevel="1" x14ac:dyDescent="0.2">
      <c r="A167" s="57" t="s">
        <v>106</v>
      </c>
      <c r="B167" s="58">
        <v>0</v>
      </c>
      <c r="C167" s="58">
        <v>0</v>
      </c>
      <c r="D167" s="58">
        <v>0</v>
      </c>
      <c r="E167" s="58">
        <v>0</v>
      </c>
      <c r="F167" s="58">
        <v>0</v>
      </c>
      <c r="G167" s="58">
        <v>-173.86502999999999</v>
      </c>
      <c r="H167" s="58">
        <v>-91.078219999999988</v>
      </c>
      <c r="I167" s="58">
        <v>0</v>
      </c>
      <c r="J167" s="58">
        <v>-779.32515999999998</v>
      </c>
      <c r="K167" s="58">
        <v>-786.40295000000003</v>
      </c>
      <c r="L167" s="58">
        <v>-987.23006000000009</v>
      </c>
      <c r="M167" s="58">
        <v>-643</v>
      </c>
      <c r="N167" s="58">
        <v>-776</v>
      </c>
      <c r="O167" s="58">
        <v>-933</v>
      </c>
      <c r="P167" s="58">
        <v>-754</v>
      </c>
      <c r="Q167" s="58">
        <v>-921</v>
      </c>
      <c r="R167" s="58">
        <v>-780</v>
      </c>
      <c r="S167" s="58">
        <v>-886</v>
      </c>
      <c r="T167" s="58">
        <v>-853</v>
      </c>
      <c r="U167" s="58">
        <v>-800</v>
      </c>
      <c r="V167" s="58">
        <v>-786</v>
      </c>
      <c r="W167" s="58">
        <v>-644</v>
      </c>
      <c r="X167" s="58">
        <v>-1103</v>
      </c>
      <c r="Y167" s="58">
        <v>-1248</v>
      </c>
      <c r="Z167" s="58">
        <v>-965</v>
      </c>
      <c r="AA167" s="58">
        <v>-859</v>
      </c>
      <c r="AC167" s="58">
        <f t="shared" si="254"/>
        <v>0</v>
      </c>
      <c r="AD167" s="58">
        <f t="shared" si="255"/>
        <v>-264.94324999999998</v>
      </c>
      <c r="AE167" s="58">
        <f t="shared" si="256"/>
        <v>-3195.9581699999999</v>
      </c>
      <c r="AF167" s="58">
        <f t="shared" si="243"/>
        <v>-3384</v>
      </c>
      <c r="AG167" s="58">
        <f t="shared" si="244"/>
        <v>-3319</v>
      </c>
      <c r="AH167" s="58">
        <f t="shared" si="245"/>
        <v>-3781</v>
      </c>
      <c r="AI167" s="58">
        <f t="shared" si="246"/>
        <v>-1824</v>
      </c>
      <c r="AJ167" s="45" t="s">
        <v>9</v>
      </c>
      <c r="AK167" s="34"/>
    </row>
    <row r="168" spans="1:37" ht="15.95" hidden="1" customHeight="1" outlineLevel="1" x14ac:dyDescent="0.2">
      <c r="A168" s="57" t="s">
        <v>107</v>
      </c>
      <c r="B168" s="58">
        <v>0</v>
      </c>
      <c r="C168" s="58">
        <v>-27323.948059999999</v>
      </c>
      <c r="D168" s="58">
        <v>-1201.7013800000022</v>
      </c>
      <c r="E168" s="58">
        <v>-154935.75057999999</v>
      </c>
      <c r="F168" s="58">
        <v>-14782.671710000001</v>
      </c>
      <c r="G168" s="58">
        <v>5781.1026600000005</v>
      </c>
      <c r="H168" s="58">
        <v>-721.16087999999945</v>
      </c>
      <c r="I168" s="58">
        <v>-3624.5041900000001</v>
      </c>
      <c r="J168" s="58">
        <v>0</v>
      </c>
      <c r="K168" s="58">
        <v>0</v>
      </c>
      <c r="L168" s="58">
        <v>0</v>
      </c>
      <c r="M168" s="58">
        <v>0</v>
      </c>
      <c r="N168" s="58">
        <v>0</v>
      </c>
      <c r="O168" s="58">
        <v>0</v>
      </c>
      <c r="P168" s="58">
        <v>0</v>
      </c>
      <c r="Q168" s="58">
        <v>0</v>
      </c>
      <c r="R168" s="58">
        <v>0</v>
      </c>
      <c r="S168" s="58">
        <v>0</v>
      </c>
      <c r="T168" s="58">
        <v>0</v>
      </c>
      <c r="U168" s="58">
        <v>0</v>
      </c>
      <c r="V168" s="58">
        <v>0</v>
      </c>
      <c r="W168" s="58">
        <v>0</v>
      </c>
      <c r="X168" s="58">
        <v>0</v>
      </c>
      <c r="Y168" s="58">
        <v>0</v>
      </c>
      <c r="Z168" s="58">
        <v>0</v>
      </c>
      <c r="AA168" s="58">
        <v>0</v>
      </c>
      <c r="AC168" s="58">
        <f t="shared" si="254"/>
        <v>-183461.40002</v>
      </c>
      <c r="AD168" s="58">
        <f t="shared" si="255"/>
        <v>-13347.234119999999</v>
      </c>
      <c r="AE168" s="58">
        <f t="shared" si="256"/>
        <v>0</v>
      </c>
      <c r="AF168" s="58">
        <f t="shared" si="243"/>
        <v>0</v>
      </c>
      <c r="AG168" s="58">
        <f t="shared" si="244"/>
        <v>0</v>
      </c>
      <c r="AH168" s="58">
        <f t="shared" si="245"/>
        <v>0</v>
      </c>
      <c r="AI168" s="58">
        <f t="shared" si="246"/>
        <v>0</v>
      </c>
      <c r="AJ168" s="45" t="s">
        <v>9</v>
      </c>
      <c r="AK168" s="34"/>
    </row>
    <row r="169" spans="1:37" ht="15.95" hidden="1" customHeight="1" outlineLevel="1" x14ac:dyDescent="0.2">
      <c r="A169" s="57" t="s">
        <v>108</v>
      </c>
      <c r="B169" s="58">
        <v>0</v>
      </c>
      <c r="C169" s="58">
        <v>0</v>
      </c>
      <c r="D169" s="58">
        <v>0</v>
      </c>
      <c r="E169" s="58">
        <v>0</v>
      </c>
      <c r="F169" s="58">
        <v>0</v>
      </c>
      <c r="G169" s="58">
        <v>0</v>
      </c>
      <c r="H169" s="58">
        <v>0</v>
      </c>
      <c r="I169" s="58">
        <v>0</v>
      </c>
      <c r="J169" s="58">
        <v>0</v>
      </c>
      <c r="K169" s="58">
        <v>0</v>
      </c>
      <c r="L169" s="58">
        <v>-1093.64418</v>
      </c>
      <c r="M169" s="58">
        <v>1094</v>
      </c>
      <c r="N169" s="58">
        <v>0</v>
      </c>
      <c r="O169" s="58">
        <v>0</v>
      </c>
      <c r="P169" s="58">
        <v>0</v>
      </c>
      <c r="Q169" s="58">
        <v>0</v>
      </c>
      <c r="R169" s="58">
        <v>0</v>
      </c>
      <c r="S169" s="58">
        <v>0</v>
      </c>
      <c r="T169" s="58">
        <v>0</v>
      </c>
      <c r="U169" s="58">
        <v>0</v>
      </c>
      <c r="V169" s="58">
        <v>0</v>
      </c>
      <c r="W169" s="58">
        <v>0</v>
      </c>
      <c r="X169" s="58">
        <v>0</v>
      </c>
      <c r="Y169" s="58">
        <v>0</v>
      </c>
      <c r="Z169" s="58">
        <v>0</v>
      </c>
      <c r="AA169" s="58">
        <v>0</v>
      </c>
      <c r="AC169" s="58">
        <f t="shared" si="254"/>
        <v>0</v>
      </c>
      <c r="AD169" s="58">
        <f t="shared" si="255"/>
        <v>0</v>
      </c>
      <c r="AE169" s="58">
        <f t="shared" si="256"/>
        <v>0.35581999999999425</v>
      </c>
      <c r="AF169" s="58">
        <f t="shared" si="243"/>
        <v>0</v>
      </c>
      <c r="AG169" s="58">
        <f t="shared" si="244"/>
        <v>0</v>
      </c>
      <c r="AH169" s="58">
        <f t="shared" si="245"/>
        <v>0</v>
      </c>
      <c r="AI169" s="58">
        <f t="shared" si="246"/>
        <v>0</v>
      </c>
      <c r="AJ169" s="45" t="s">
        <v>9</v>
      </c>
      <c r="AK169" s="34"/>
    </row>
    <row r="170" spans="1:37" ht="15.95" hidden="1" customHeight="1" outlineLevel="1" x14ac:dyDescent="0.2">
      <c r="A170" s="55" t="s">
        <v>109</v>
      </c>
      <c r="B170" s="135">
        <f t="shared" ref="B170:H170" si="272">SUM(B171:B176)</f>
        <v>0</v>
      </c>
      <c r="C170" s="135">
        <f t="shared" si="272"/>
        <v>0</v>
      </c>
      <c r="D170" s="135">
        <f t="shared" si="272"/>
        <v>-5.0387500000000003</v>
      </c>
      <c r="E170" s="135">
        <f t="shared" si="272"/>
        <v>-11.677570000000001</v>
      </c>
      <c r="F170" s="135">
        <f t="shared" si="272"/>
        <v>26.487960000000001</v>
      </c>
      <c r="G170" s="135">
        <f t="shared" si="272"/>
        <v>-2487.4932600000002</v>
      </c>
      <c r="H170" s="135">
        <f t="shared" si="272"/>
        <v>-60.463480000000004</v>
      </c>
      <c r="I170" s="135">
        <f t="shared" ref="I170:P170" si="273">SUM(I171:I176)</f>
        <v>-155.14550999999997</v>
      </c>
      <c r="J170" s="135">
        <f t="shared" si="273"/>
        <v>-265.91990000000004</v>
      </c>
      <c r="K170" s="135">
        <f t="shared" si="273"/>
        <v>-338.79364999999996</v>
      </c>
      <c r="L170" s="135">
        <f t="shared" si="273"/>
        <v>-197.78081</v>
      </c>
      <c r="M170" s="135">
        <f t="shared" si="273"/>
        <v>68</v>
      </c>
      <c r="N170" s="135">
        <f t="shared" si="273"/>
        <v>-119</v>
      </c>
      <c r="O170" s="135">
        <f t="shared" si="273"/>
        <v>141</v>
      </c>
      <c r="P170" s="135">
        <f t="shared" si="273"/>
        <v>-213</v>
      </c>
      <c r="Q170" s="135">
        <f t="shared" ref="Q170" si="274">SUM(Q171:Q176)</f>
        <v>-227</v>
      </c>
      <c r="R170" s="135">
        <f>SUM(R171:R176)</f>
        <v>-224</v>
      </c>
      <c r="S170" s="135">
        <f>SUM(S171:S176)</f>
        <v>-200</v>
      </c>
      <c r="T170" s="135">
        <f>SUM(T171:T176)</f>
        <v>-95</v>
      </c>
      <c r="U170" s="135">
        <f>SUM(U171:U176)</f>
        <v>-156</v>
      </c>
      <c r="V170" s="135">
        <f t="shared" ref="V170:W170" si="275">SUM(V171:V176)</f>
        <v>-203</v>
      </c>
      <c r="W170" s="135">
        <f t="shared" si="275"/>
        <v>-110</v>
      </c>
      <c r="X170" s="135">
        <f t="shared" ref="X170:Y170" si="276">SUM(X171:X176)</f>
        <v>-122</v>
      </c>
      <c r="Y170" s="135">
        <f t="shared" si="276"/>
        <v>-92</v>
      </c>
      <c r="Z170" s="135">
        <f t="shared" ref="Z170:AA170" si="277">SUM(Z171:Z176)</f>
        <v>-125</v>
      </c>
      <c r="AA170" s="135">
        <f t="shared" si="277"/>
        <v>-141</v>
      </c>
      <c r="AC170" s="56">
        <f t="shared" si="254"/>
        <v>-16.716320000000003</v>
      </c>
      <c r="AD170" s="56">
        <f t="shared" si="255"/>
        <v>-2676.61429</v>
      </c>
      <c r="AE170" s="56">
        <f t="shared" si="256"/>
        <v>-734.49435999999992</v>
      </c>
      <c r="AF170" s="56">
        <f t="shared" si="243"/>
        <v>-418</v>
      </c>
      <c r="AG170" s="56">
        <f t="shared" si="244"/>
        <v>-675</v>
      </c>
      <c r="AH170" s="56">
        <f t="shared" si="245"/>
        <v>-527</v>
      </c>
      <c r="AI170" s="56">
        <f t="shared" si="246"/>
        <v>-266</v>
      </c>
      <c r="AJ170" s="45" t="s">
        <v>9</v>
      </c>
      <c r="AK170" s="34"/>
    </row>
    <row r="171" spans="1:37" ht="15.95" hidden="1" customHeight="1" outlineLevel="1" x14ac:dyDescent="0.2">
      <c r="A171" s="57" t="s">
        <v>110</v>
      </c>
      <c r="B171" s="134">
        <v>0</v>
      </c>
      <c r="C171" s="134">
        <v>0</v>
      </c>
      <c r="D171" s="134">
        <v>0</v>
      </c>
      <c r="E171" s="134">
        <v>0</v>
      </c>
      <c r="F171" s="134">
        <v>0</v>
      </c>
      <c r="G171" s="134">
        <v>-1729.0186800000001</v>
      </c>
      <c r="H171" s="134">
        <v>-227.21779000000001</v>
      </c>
      <c r="I171" s="134">
        <v>-246.58846</v>
      </c>
      <c r="J171" s="134">
        <v>-265.56461000000002</v>
      </c>
      <c r="K171" s="134">
        <v>-255.27963999999997</v>
      </c>
      <c r="L171" s="58">
        <v>-237.48647</v>
      </c>
      <c r="M171" s="58">
        <v>-45</v>
      </c>
      <c r="N171" s="58">
        <v>-122</v>
      </c>
      <c r="O171" s="58">
        <v>-266</v>
      </c>
      <c r="P171" s="58">
        <v>-102</v>
      </c>
      <c r="Q171" s="58">
        <v>-223</v>
      </c>
      <c r="R171" s="58">
        <v>-220</v>
      </c>
      <c r="S171" s="58">
        <v>-195</v>
      </c>
      <c r="T171" s="58">
        <v>-89</v>
      </c>
      <c r="U171" s="58">
        <v>-140</v>
      </c>
      <c r="V171" s="58">
        <v>-216</v>
      </c>
      <c r="W171" s="58">
        <v>-110</v>
      </c>
      <c r="X171" s="58">
        <v>-118</v>
      </c>
      <c r="Y171" s="58">
        <v>-88</v>
      </c>
      <c r="Z171" s="58">
        <v>-121</v>
      </c>
      <c r="AA171" s="58">
        <v>-91</v>
      </c>
      <c r="AC171" s="58">
        <f t="shared" si="254"/>
        <v>0</v>
      </c>
      <c r="AD171" s="58">
        <f t="shared" si="255"/>
        <v>-2202.8249300000002</v>
      </c>
      <c r="AE171" s="58">
        <f t="shared" si="256"/>
        <v>-803.33071999999993</v>
      </c>
      <c r="AF171" s="58">
        <f t="shared" ref="AF171:AF191" si="278">SUM(N171:Q171)</f>
        <v>-713</v>
      </c>
      <c r="AG171" s="58">
        <f t="shared" ref="AG171:AG191" si="279">SUM(R171:U171)</f>
        <v>-644</v>
      </c>
      <c r="AH171" s="58">
        <f t="shared" si="245"/>
        <v>-532</v>
      </c>
      <c r="AI171" s="58">
        <f t="shared" si="246"/>
        <v>-212</v>
      </c>
      <c r="AJ171" s="45" t="s">
        <v>9</v>
      </c>
      <c r="AK171" s="34"/>
    </row>
    <row r="172" spans="1:37" ht="15.95" hidden="1" customHeight="1" outlineLevel="1" x14ac:dyDescent="0.2">
      <c r="A172" s="57" t="s">
        <v>111</v>
      </c>
      <c r="B172" s="134">
        <v>0</v>
      </c>
      <c r="C172" s="134">
        <v>0</v>
      </c>
      <c r="D172" s="134">
        <v>-5.0387500000000003</v>
      </c>
      <c r="E172" s="134">
        <v>-6.7013300000000005</v>
      </c>
      <c r="F172" s="134">
        <v>-8.40137</v>
      </c>
      <c r="G172" s="134">
        <v>-2.1266600000000011</v>
      </c>
      <c r="H172" s="134">
        <v>-0.35526999999999731</v>
      </c>
      <c r="I172" s="134">
        <v>-0.35528999999999999</v>
      </c>
      <c r="J172" s="134">
        <v>-0.35528999999999999</v>
      </c>
      <c r="K172" s="134">
        <v>-0.35528999999999999</v>
      </c>
      <c r="L172" s="58">
        <v>-0.35528999999999999</v>
      </c>
      <c r="M172" s="58">
        <v>-3</v>
      </c>
      <c r="N172" s="58">
        <v>-3</v>
      </c>
      <c r="O172" s="58">
        <v>-5</v>
      </c>
      <c r="P172" s="58">
        <v>-4</v>
      </c>
      <c r="Q172" s="58">
        <v>-4</v>
      </c>
      <c r="R172" s="58">
        <v>-4</v>
      </c>
      <c r="S172" s="58">
        <v>-4</v>
      </c>
      <c r="T172" s="58">
        <v>-4</v>
      </c>
      <c r="U172" s="58">
        <v>-4</v>
      </c>
      <c r="V172" s="58">
        <v>0</v>
      </c>
      <c r="W172" s="58">
        <v>0</v>
      </c>
      <c r="X172" s="58">
        <v>-4</v>
      </c>
      <c r="Y172" s="58">
        <v>-4</v>
      </c>
      <c r="Z172" s="58">
        <v>-4</v>
      </c>
      <c r="AA172" s="58">
        <v>-4</v>
      </c>
      <c r="AC172" s="34">
        <f t="shared" si="254"/>
        <v>-11.740080000000001</v>
      </c>
      <c r="AD172" s="34">
        <f t="shared" si="255"/>
        <v>-11.238589999999999</v>
      </c>
      <c r="AE172" s="34">
        <f t="shared" si="256"/>
        <v>-4.0658700000000003</v>
      </c>
      <c r="AF172" s="34">
        <f t="shared" si="278"/>
        <v>-16</v>
      </c>
      <c r="AG172" s="34">
        <f t="shared" si="279"/>
        <v>-16</v>
      </c>
      <c r="AH172" s="34">
        <f t="shared" si="245"/>
        <v>-8</v>
      </c>
      <c r="AI172" s="34">
        <f t="shared" si="246"/>
        <v>-8</v>
      </c>
      <c r="AJ172" s="45" t="s">
        <v>9</v>
      </c>
      <c r="AK172" s="34"/>
    </row>
    <row r="173" spans="1:37" ht="15.95" hidden="1" customHeight="1" outlineLevel="1" x14ac:dyDescent="0.2">
      <c r="A173" s="57" t="s">
        <v>112</v>
      </c>
      <c r="B173" s="134">
        <v>0</v>
      </c>
      <c r="C173" s="134">
        <v>0</v>
      </c>
      <c r="D173" s="134">
        <v>0</v>
      </c>
      <c r="E173" s="134">
        <v>0</v>
      </c>
      <c r="F173" s="134">
        <v>0</v>
      </c>
      <c r="G173" s="134">
        <v>0</v>
      </c>
      <c r="H173" s="134">
        <v>0</v>
      </c>
      <c r="I173" s="134">
        <v>0</v>
      </c>
      <c r="J173" s="134">
        <v>0</v>
      </c>
      <c r="K173" s="134">
        <v>0</v>
      </c>
      <c r="L173" s="58">
        <v>0</v>
      </c>
      <c r="M173" s="58">
        <v>0</v>
      </c>
      <c r="N173" s="58">
        <v>0</v>
      </c>
      <c r="O173" s="58">
        <v>0</v>
      </c>
      <c r="P173" s="58">
        <v>0</v>
      </c>
      <c r="Q173" s="58">
        <v>0</v>
      </c>
      <c r="R173" s="58">
        <v>0</v>
      </c>
      <c r="S173" s="58">
        <v>0</v>
      </c>
      <c r="T173" s="58">
        <v>0</v>
      </c>
      <c r="U173" s="58">
        <v>0</v>
      </c>
      <c r="V173" s="58">
        <v>0</v>
      </c>
      <c r="W173" s="58">
        <v>0</v>
      </c>
      <c r="X173" s="58">
        <v>0</v>
      </c>
      <c r="Y173" s="58">
        <v>0</v>
      </c>
      <c r="Z173" s="58">
        <v>0</v>
      </c>
      <c r="AA173" s="58">
        <v>0</v>
      </c>
      <c r="AC173" s="34">
        <f t="shared" si="254"/>
        <v>0</v>
      </c>
      <c r="AD173" s="34">
        <f t="shared" si="255"/>
        <v>0</v>
      </c>
      <c r="AE173" s="34">
        <f t="shared" si="256"/>
        <v>0</v>
      </c>
      <c r="AF173" s="34">
        <f t="shared" si="278"/>
        <v>0</v>
      </c>
      <c r="AG173" s="34">
        <f t="shared" si="279"/>
        <v>0</v>
      </c>
      <c r="AH173" s="34">
        <f t="shared" si="245"/>
        <v>0</v>
      </c>
      <c r="AI173" s="34">
        <f t="shared" si="246"/>
        <v>0</v>
      </c>
      <c r="AJ173" s="45" t="s">
        <v>9</v>
      </c>
      <c r="AK173" s="34"/>
    </row>
    <row r="174" spans="1:37" ht="15.95" hidden="1" customHeight="1" outlineLevel="1" x14ac:dyDescent="0.2">
      <c r="A174" s="57" t="s">
        <v>113</v>
      </c>
      <c r="B174" s="134">
        <v>0</v>
      </c>
      <c r="C174" s="134">
        <v>0</v>
      </c>
      <c r="D174" s="134">
        <v>0</v>
      </c>
      <c r="E174" s="134">
        <v>0</v>
      </c>
      <c r="F174" s="134">
        <v>0</v>
      </c>
      <c r="G174" s="134">
        <v>0</v>
      </c>
      <c r="H174" s="134">
        <v>0</v>
      </c>
      <c r="I174" s="134">
        <v>0</v>
      </c>
      <c r="J174" s="134">
        <v>0</v>
      </c>
      <c r="K174" s="134">
        <v>0</v>
      </c>
      <c r="L174" s="58">
        <v>0</v>
      </c>
      <c r="M174" s="58">
        <v>0</v>
      </c>
      <c r="N174" s="58">
        <v>0</v>
      </c>
      <c r="O174" s="58">
        <v>0</v>
      </c>
      <c r="P174" s="58">
        <v>0</v>
      </c>
      <c r="Q174" s="58">
        <v>0</v>
      </c>
      <c r="R174" s="58">
        <v>0</v>
      </c>
      <c r="S174" s="58">
        <v>0</v>
      </c>
      <c r="T174" s="58">
        <v>0</v>
      </c>
      <c r="U174" s="58">
        <v>0</v>
      </c>
      <c r="V174" s="58">
        <v>0</v>
      </c>
      <c r="W174" s="58">
        <v>0</v>
      </c>
      <c r="X174" s="58">
        <v>0</v>
      </c>
      <c r="Y174" s="58">
        <v>0</v>
      </c>
      <c r="Z174" s="58">
        <v>0</v>
      </c>
      <c r="AA174" s="58">
        <v>0</v>
      </c>
      <c r="AC174" s="34">
        <f t="shared" si="254"/>
        <v>0</v>
      </c>
      <c r="AD174" s="34">
        <f t="shared" si="255"/>
        <v>0</v>
      </c>
      <c r="AE174" s="34">
        <f t="shared" si="256"/>
        <v>0</v>
      </c>
      <c r="AF174" s="34">
        <f t="shared" si="278"/>
        <v>0</v>
      </c>
      <c r="AG174" s="34">
        <f t="shared" si="279"/>
        <v>0</v>
      </c>
      <c r="AH174" s="34">
        <f t="shared" si="245"/>
        <v>0</v>
      </c>
      <c r="AI174" s="34">
        <f t="shared" si="246"/>
        <v>0</v>
      </c>
      <c r="AJ174" s="45" t="s">
        <v>9</v>
      </c>
      <c r="AK174" s="34"/>
    </row>
    <row r="175" spans="1:37" ht="15.95" hidden="1" customHeight="1" outlineLevel="1" x14ac:dyDescent="0.2">
      <c r="A175" s="57" t="s">
        <v>114</v>
      </c>
      <c r="B175" s="134">
        <v>0</v>
      </c>
      <c r="C175" s="134">
        <v>0</v>
      </c>
      <c r="D175" s="134">
        <v>0</v>
      </c>
      <c r="E175" s="134">
        <v>0</v>
      </c>
      <c r="F175" s="134">
        <v>39.4298</v>
      </c>
      <c r="G175" s="134">
        <v>0</v>
      </c>
      <c r="H175" s="134">
        <v>117.38345000000001</v>
      </c>
      <c r="I175" s="134">
        <v>97.078469999999996</v>
      </c>
      <c r="J175" s="134">
        <v>0</v>
      </c>
      <c r="K175" s="134">
        <v>0</v>
      </c>
      <c r="L175" s="58">
        <v>90</v>
      </c>
      <c r="M175" s="58">
        <v>116</v>
      </c>
      <c r="N175" s="58">
        <v>72</v>
      </c>
      <c r="O175" s="58">
        <v>412</v>
      </c>
      <c r="P175" s="58">
        <v>-107</v>
      </c>
      <c r="Q175" s="58">
        <v>0</v>
      </c>
      <c r="R175" s="58">
        <v>0</v>
      </c>
      <c r="S175" s="58">
        <v>0</v>
      </c>
      <c r="T175" s="58">
        <v>0</v>
      </c>
      <c r="U175" s="58">
        <v>0</v>
      </c>
      <c r="V175" s="58">
        <v>13</v>
      </c>
      <c r="W175" s="58">
        <v>0</v>
      </c>
      <c r="X175" s="58">
        <v>0</v>
      </c>
      <c r="Y175" s="58">
        <v>0</v>
      </c>
      <c r="Z175" s="58">
        <v>0</v>
      </c>
      <c r="AA175" s="58">
        <v>0</v>
      </c>
      <c r="AC175" s="34">
        <f t="shared" si="254"/>
        <v>0</v>
      </c>
      <c r="AD175" s="34">
        <f t="shared" si="255"/>
        <v>253.89172000000002</v>
      </c>
      <c r="AE175" s="34">
        <f t="shared" si="256"/>
        <v>206</v>
      </c>
      <c r="AF175" s="34">
        <f t="shared" si="278"/>
        <v>377</v>
      </c>
      <c r="AG175" s="34">
        <f t="shared" si="279"/>
        <v>0</v>
      </c>
      <c r="AH175" s="34">
        <f t="shared" si="245"/>
        <v>13</v>
      </c>
      <c r="AI175" s="34">
        <f t="shared" si="246"/>
        <v>0</v>
      </c>
      <c r="AJ175" s="45" t="s">
        <v>9</v>
      </c>
      <c r="AK175" s="34"/>
    </row>
    <row r="176" spans="1:37" ht="15.95" hidden="1" customHeight="1" outlineLevel="1" x14ac:dyDescent="0.2">
      <c r="A176" s="57" t="s">
        <v>115</v>
      </c>
      <c r="B176" s="134">
        <v>0</v>
      </c>
      <c r="C176" s="134">
        <v>0</v>
      </c>
      <c r="D176" s="134">
        <v>0</v>
      </c>
      <c r="E176" s="134">
        <v>-4.9762400000000007</v>
      </c>
      <c r="F176" s="134">
        <v>-4.54047</v>
      </c>
      <c r="G176" s="134">
        <v>-756.34792000000004</v>
      </c>
      <c r="H176" s="134">
        <v>49.726129999999984</v>
      </c>
      <c r="I176" s="134">
        <v>-5.2802300000000004</v>
      </c>
      <c r="J176" s="134">
        <v>0</v>
      </c>
      <c r="K176" s="134">
        <v>-83.158720000000002</v>
      </c>
      <c r="L176" s="58">
        <v>-49.939050000000002</v>
      </c>
      <c r="M176" s="58">
        <v>0</v>
      </c>
      <c r="N176" s="58">
        <v>-66</v>
      </c>
      <c r="O176" s="58">
        <v>0</v>
      </c>
      <c r="P176" s="58">
        <v>0</v>
      </c>
      <c r="Q176" s="58">
        <v>0</v>
      </c>
      <c r="R176" s="58">
        <v>0</v>
      </c>
      <c r="S176" s="58">
        <v>-1</v>
      </c>
      <c r="T176" s="58">
        <v>-2</v>
      </c>
      <c r="U176" s="58">
        <v>-12</v>
      </c>
      <c r="V176" s="58">
        <v>0</v>
      </c>
      <c r="W176" s="58">
        <v>0</v>
      </c>
      <c r="X176" s="58">
        <v>0</v>
      </c>
      <c r="Y176" s="58">
        <v>0</v>
      </c>
      <c r="Z176" s="58">
        <v>0</v>
      </c>
      <c r="AA176" s="58">
        <v>-46</v>
      </c>
      <c r="AC176" s="34">
        <f t="shared" si="254"/>
        <v>-4.9762400000000007</v>
      </c>
      <c r="AD176" s="34">
        <f t="shared" si="255"/>
        <v>-716.44249000000002</v>
      </c>
      <c r="AE176" s="34">
        <f t="shared" si="256"/>
        <v>-133.09777</v>
      </c>
      <c r="AF176" s="34">
        <f t="shared" si="278"/>
        <v>-66</v>
      </c>
      <c r="AG176" s="34">
        <f t="shared" si="279"/>
        <v>-15</v>
      </c>
      <c r="AH176" s="34">
        <f t="shared" si="245"/>
        <v>0</v>
      </c>
      <c r="AI176" s="34">
        <f t="shared" si="246"/>
        <v>-46</v>
      </c>
      <c r="AJ176" s="45" t="s">
        <v>9</v>
      </c>
      <c r="AK176" s="34"/>
    </row>
    <row r="177" spans="1:37" ht="15.95" hidden="1" customHeight="1" outlineLevel="1" x14ac:dyDescent="0.2">
      <c r="A177" s="59" t="s">
        <v>116</v>
      </c>
      <c r="B177" s="56">
        <f t="shared" ref="B177:G177" si="280">+B170+B165+B164</f>
        <v>0</v>
      </c>
      <c r="C177" s="56">
        <f t="shared" si="280"/>
        <v>1173.6732599999996</v>
      </c>
      <c r="D177" s="56">
        <f t="shared" si="280"/>
        <v>121.37431999999876</v>
      </c>
      <c r="E177" s="56">
        <f t="shared" si="280"/>
        <v>16049.712079999968</v>
      </c>
      <c r="F177" s="56">
        <f t="shared" si="280"/>
        <v>12239.41347</v>
      </c>
      <c r="G177" s="56">
        <f t="shared" si="280"/>
        <v>9540.870910699552</v>
      </c>
      <c r="H177" s="56">
        <f t="shared" ref="H177:P177" si="281">+H170+H165+H164</f>
        <v>6971.637112918399</v>
      </c>
      <c r="I177" s="56">
        <f t="shared" si="281"/>
        <v>12869.1637522664</v>
      </c>
      <c r="J177" s="56">
        <f t="shared" si="281"/>
        <v>14359.352160000002</v>
      </c>
      <c r="K177" s="56">
        <f t="shared" si="281"/>
        <v>9396.5443000000014</v>
      </c>
      <c r="L177" s="56">
        <f t="shared" si="281"/>
        <v>18929.247599999995</v>
      </c>
      <c r="M177" s="56">
        <f t="shared" si="281"/>
        <v>17468</v>
      </c>
      <c r="N177" s="56">
        <f t="shared" si="281"/>
        <v>13387</v>
      </c>
      <c r="O177" s="56">
        <f t="shared" si="281"/>
        <v>18450</v>
      </c>
      <c r="P177" s="56">
        <f t="shared" si="281"/>
        <v>8794</v>
      </c>
      <c r="Q177" s="56">
        <f t="shared" ref="Q177:R177" si="282">+Q170+Q165+Q164</f>
        <v>6826</v>
      </c>
      <c r="R177" s="56">
        <f t="shared" si="282"/>
        <v>12101</v>
      </c>
      <c r="S177" s="56">
        <f t="shared" ref="S177:T177" si="283">+S170+S165+S164</f>
        <v>13216</v>
      </c>
      <c r="T177" s="56">
        <f t="shared" si="283"/>
        <v>8942</v>
      </c>
      <c r="U177" s="56">
        <f t="shared" ref="U177" si="284">+U170+U165+U164</f>
        <v>9450</v>
      </c>
      <c r="V177" s="56">
        <f t="shared" ref="V177:W177" si="285">+V170+V165+V164</f>
        <v>11680</v>
      </c>
      <c r="W177" s="56">
        <f t="shared" si="285"/>
        <v>12441</v>
      </c>
      <c r="X177" s="56">
        <f t="shared" ref="X177:Y177" si="286">+X170+X165+X164</f>
        <v>203</v>
      </c>
      <c r="Y177" s="56">
        <f t="shared" si="286"/>
        <v>10003</v>
      </c>
      <c r="Z177" s="56">
        <f t="shared" ref="Z177:AA177" si="287">+Z170+Z165+Z164</f>
        <v>10830</v>
      </c>
      <c r="AA177" s="56">
        <f t="shared" si="287"/>
        <v>15016</v>
      </c>
      <c r="AC177" s="56">
        <f t="shared" si="254"/>
        <v>17344.759659999967</v>
      </c>
      <c r="AD177" s="56">
        <f t="shared" si="255"/>
        <v>41621.085245884351</v>
      </c>
      <c r="AE177" s="56">
        <f t="shared" si="256"/>
        <v>60153.144059999999</v>
      </c>
      <c r="AF177" s="56">
        <f t="shared" si="278"/>
        <v>47457</v>
      </c>
      <c r="AG177" s="56">
        <f t="shared" si="279"/>
        <v>43709</v>
      </c>
      <c r="AH177" s="56">
        <f t="shared" si="245"/>
        <v>34327</v>
      </c>
      <c r="AI177" s="56">
        <f t="shared" si="246"/>
        <v>25846</v>
      </c>
      <c r="AJ177" s="45" t="s">
        <v>9</v>
      </c>
      <c r="AK177" s="34"/>
    </row>
    <row r="178" spans="1:37" ht="15.95" hidden="1" customHeight="1" outlineLevel="1" x14ac:dyDescent="0.2">
      <c r="A178" s="60" t="s">
        <v>117</v>
      </c>
      <c r="B178" s="56">
        <f t="shared" ref="B178:G178" si="288">SUM(B179:B181)</f>
        <v>-0.92829000000000006</v>
      </c>
      <c r="C178" s="56">
        <f t="shared" si="288"/>
        <v>-5.83995</v>
      </c>
      <c r="D178" s="56">
        <f t="shared" si="288"/>
        <v>-371.53115000000003</v>
      </c>
      <c r="E178" s="56">
        <f t="shared" si="288"/>
        <v>-1309.6588599999995</v>
      </c>
      <c r="F178" s="56">
        <f t="shared" si="288"/>
        <v>-2665.7706200000002</v>
      </c>
      <c r="G178" s="56">
        <f t="shared" si="288"/>
        <v>-3123.0388799999992</v>
      </c>
      <c r="H178" s="56">
        <f t="shared" ref="H178:P178" si="289">SUM(H179:H181)</f>
        <v>-1638.5588500000006</v>
      </c>
      <c r="I178" s="56">
        <f t="shared" si="289"/>
        <v>-5005.2820599999995</v>
      </c>
      <c r="J178" s="56">
        <f t="shared" si="289"/>
        <v>-3485.9310599999999</v>
      </c>
      <c r="K178" s="56">
        <f t="shared" si="289"/>
        <v>-4926.4860499999995</v>
      </c>
      <c r="L178" s="56">
        <f t="shared" si="289"/>
        <v>-3972.1943200000001</v>
      </c>
      <c r="M178" s="56">
        <f t="shared" si="289"/>
        <v>-5050</v>
      </c>
      <c r="N178" s="56">
        <f t="shared" si="289"/>
        <v>-3545</v>
      </c>
      <c r="O178" s="56">
        <f t="shared" si="289"/>
        <v>-5800</v>
      </c>
      <c r="P178" s="56">
        <f t="shared" si="289"/>
        <v>-1330</v>
      </c>
      <c r="Q178" s="56">
        <f t="shared" ref="Q178:R178" si="290">SUM(Q179:Q181)</f>
        <v>-1598</v>
      </c>
      <c r="R178" s="56">
        <f t="shared" si="290"/>
        <v>-3292</v>
      </c>
      <c r="S178" s="56">
        <f t="shared" ref="S178:T178" si="291">SUM(S179:S181)</f>
        <v>-4267</v>
      </c>
      <c r="T178" s="56">
        <f t="shared" si="291"/>
        <v>-1643</v>
      </c>
      <c r="U178" s="56">
        <f t="shared" ref="U178" si="292">SUM(U179:U181)</f>
        <v>-1505</v>
      </c>
      <c r="V178" s="56">
        <f t="shared" ref="V178:W178" si="293">SUM(V179:V181)</f>
        <v>-3018</v>
      </c>
      <c r="W178" s="56">
        <f t="shared" si="293"/>
        <v>-2031</v>
      </c>
      <c r="X178" s="56">
        <f t="shared" ref="X178:Y178" si="294">SUM(X179:X181)</f>
        <v>-1696</v>
      </c>
      <c r="Y178" s="56">
        <f t="shared" si="294"/>
        <v>-1846</v>
      </c>
      <c r="Z178" s="56">
        <f t="shared" ref="Z178:AA178" si="295">SUM(Z179:Z181)</f>
        <v>-2114</v>
      </c>
      <c r="AA178" s="56">
        <f t="shared" si="295"/>
        <v>-2391</v>
      </c>
      <c r="AC178" s="56">
        <f t="shared" si="254"/>
        <v>-1687.9582499999997</v>
      </c>
      <c r="AD178" s="56">
        <f t="shared" si="255"/>
        <v>-12432.650409999998</v>
      </c>
      <c r="AE178" s="56">
        <f t="shared" si="256"/>
        <v>-17434.611429999997</v>
      </c>
      <c r="AF178" s="56">
        <f t="shared" si="278"/>
        <v>-12273</v>
      </c>
      <c r="AG178" s="56">
        <f t="shared" si="279"/>
        <v>-10707</v>
      </c>
      <c r="AH178" s="56">
        <f t="shared" si="245"/>
        <v>-8591</v>
      </c>
      <c r="AI178" s="56">
        <f t="shared" si="246"/>
        <v>-4505</v>
      </c>
      <c r="AJ178" s="45" t="s">
        <v>9</v>
      </c>
      <c r="AK178" s="34"/>
    </row>
    <row r="179" spans="1:37" ht="15.95" hidden="1" customHeight="1" outlineLevel="1" x14ac:dyDescent="0.2">
      <c r="A179" s="57" t="s">
        <v>118</v>
      </c>
      <c r="B179" s="58">
        <v>-0.92829000000000006</v>
      </c>
      <c r="C179" s="58">
        <v>-5.83995</v>
      </c>
      <c r="D179" s="58">
        <v>-371.53115000000003</v>
      </c>
      <c r="E179" s="58">
        <v>-1309.6588599999995</v>
      </c>
      <c r="F179" s="58">
        <v>-2665.7706200000002</v>
      </c>
      <c r="G179" s="58">
        <v>-3123.0388799999992</v>
      </c>
      <c r="H179" s="58">
        <v>-1638.5588500000006</v>
      </c>
      <c r="I179" s="58">
        <v>-5005.2820599999995</v>
      </c>
      <c r="J179" s="58">
        <v>-3274.4404399999999</v>
      </c>
      <c r="K179" s="58">
        <v>-3173.9067</v>
      </c>
      <c r="L179" s="58">
        <v>-3953.2260499999998</v>
      </c>
      <c r="M179" s="58">
        <v>-4885</v>
      </c>
      <c r="N179" s="58">
        <v>-3440</v>
      </c>
      <c r="O179" s="58">
        <v>-4791</v>
      </c>
      <c r="P179" s="58">
        <v>-732</v>
      </c>
      <c r="Q179" s="58">
        <v>-1073</v>
      </c>
      <c r="R179" s="58">
        <v>-2668</v>
      </c>
      <c r="S179" s="58">
        <v>-2642</v>
      </c>
      <c r="T179" s="58">
        <v>-886</v>
      </c>
      <c r="U179" s="58">
        <v>-1350</v>
      </c>
      <c r="V179" s="58">
        <v>-2164</v>
      </c>
      <c r="W179" s="58">
        <v>-1784</v>
      </c>
      <c r="X179" s="58">
        <v>-1380</v>
      </c>
      <c r="Y179" s="58">
        <v>-1718</v>
      </c>
      <c r="Z179" s="58">
        <v>-1985</v>
      </c>
      <c r="AA179" s="58">
        <v>-2247</v>
      </c>
      <c r="AC179" s="58">
        <f t="shared" si="254"/>
        <v>-1687.9582499999997</v>
      </c>
      <c r="AD179" s="58">
        <f t="shared" si="255"/>
        <v>-12432.650409999998</v>
      </c>
      <c r="AE179" s="58">
        <f t="shared" si="256"/>
        <v>-15286.573189999999</v>
      </c>
      <c r="AF179" s="58">
        <f t="shared" si="278"/>
        <v>-10036</v>
      </c>
      <c r="AG179" s="58">
        <f t="shared" si="279"/>
        <v>-7546</v>
      </c>
      <c r="AH179" s="58">
        <f t="shared" si="245"/>
        <v>-7046</v>
      </c>
      <c r="AI179" s="58">
        <f t="shared" si="246"/>
        <v>-4232</v>
      </c>
      <c r="AJ179" s="45" t="s">
        <v>9</v>
      </c>
      <c r="AK179" s="34"/>
    </row>
    <row r="180" spans="1:37" ht="15.95" hidden="1" customHeight="1" outlineLevel="1" x14ac:dyDescent="0.2">
      <c r="A180" s="57" t="s">
        <v>119</v>
      </c>
      <c r="B180" s="58">
        <v>0</v>
      </c>
      <c r="C180" s="58">
        <v>0</v>
      </c>
      <c r="D180" s="58">
        <v>0</v>
      </c>
      <c r="E180" s="58">
        <v>0</v>
      </c>
      <c r="F180" s="58">
        <v>0</v>
      </c>
      <c r="G180" s="58">
        <v>0</v>
      </c>
      <c r="H180" s="58">
        <v>0</v>
      </c>
      <c r="I180" s="58">
        <v>0</v>
      </c>
      <c r="J180" s="58">
        <v>-133.37034</v>
      </c>
      <c r="K180" s="58">
        <v>-0.84845999999998867</v>
      </c>
      <c r="L180" s="58">
        <v>-1.8560000000000001</v>
      </c>
      <c r="M180" s="58">
        <v>-50</v>
      </c>
      <c r="N180" s="58">
        <v>-5</v>
      </c>
      <c r="O180" s="58">
        <v>-146</v>
      </c>
      <c r="P180" s="58">
        <v>-141</v>
      </c>
      <c r="Q180" s="58">
        <v>-102</v>
      </c>
      <c r="R180" s="58">
        <v>0</v>
      </c>
      <c r="S180" s="58">
        <v>0</v>
      </c>
      <c r="T180" s="58">
        <v>0</v>
      </c>
      <c r="U180" s="58">
        <v>-1</v>
      </c>
      <c r="V180" s="58">
        <v>0</v>
      </c>
      <c r="W180" s="58">
        <v>0</v>
      </c>
      <c r="X180" s="58">
        <v>-1</v>
      </c>
      <c r="Y180" s="58">
        <v>-1</v>
      </c>
      <c r="Z180" s="58">
        <v>0</v>
      </c>
      <c r="AA180" s="58">
        <v>0</v>
      </c>
      <c r="AC180" s="58">
        <f t="shared" si="254"/>
        <v>0</v>
      </c>
      <c r="AD180" s="58">
        <f t="shared" si="255"/>
        <v>0</v>
      </c>
      <c r="AE180" s="58">
        <f t="shared" si="256"/>
        <v>-186.07479999999998</v>
      </c>
      <c r="AF180" s="58">
        <f t="shared" si="278"/>
        <v>-394</v>
      </c>
      <c r="AG180" s="58">
        <f t="shared" si="279"/>
        <v>-1</v>
      </c>
      <c r="AH180" s="58">
        <f t="shared" si="245"/>
        <v>-2</v>
      </c>
      <c r="AI180" s="58">
        <f t="shared" si="246"/>
        <v>0</v>
      </c>
      <c r="AJ180" s="45" t="s">
        <v>9</v>
      </c>
      <c r="AK180" s="34"/>
    </row>
    <row r="181" spans="1:37" ht="15.95" hidden="1" customHeight="1" outlineLevel="1" x14ac:dyDescent="0.2">
      <c r="A181" s="57" t="s">
        <v>120</v>
      </c>
      <c r="B181" s="58">
        <v>0</v>
      </c>
      <c r="C181" s="58">
        <v>0</v>
      </c>
      <c r="D181" s="58">
        <v>0</v>
      </c>
      <c r="E181" s="58">
        <v>0</v>
      </c>
      <c r="F181" s="58">
        <v>0</v>
      </c>
      <c r="G181" s="58">
        <v>0</v>
      </c>
      <c r="H181" s="58">
        <v>0</v>
      </c>
      <c r="I181" s="58">
        <v>0</v>
      </c>
      <c r="J181" s="58">
        <v>-78.120279999999994</v>
      </c>
      <c r="K181" s="58">
        <v>-1751.7308899999998</v>
      </c>
      <c r="L181" s="58">
        <v>-17.112270000000002</v>
      </c>
      <c r="M181" s="58">
        <v>-115</v>
      </c>
      <c r="N181" s="58">
        <v>-100</v>
      </c>
      <c r="O181" s="58">
        <v>-863</v>
      </c>
      <c r="P181" s="58">
        <v>-457</v>
      </c>
      <c r="Q181" s="58">
        <v>-423</v>
      </c>
      <c r="R181" s="58">
        <v>-624</v>
      </c>
      <c r="S181" s="58">
        <v>-1625</v>
      </c>
      <c r="T181" s="58">
        <v>-757</v>
      </c>
      <c r="U181" s="58">
        <v>-154</v>
      </c>
      <c r="V181" s="58">
        <v>-854</v>
      </c>
      <c r="W181" s="58">
        <v>-247</v>
      </c>
      <c r="X181" s="58">
        <v>-315</v>
      </c>
      <c r="Y181" s="58">
        <v>-127</v>
      </c>
      <c r="Z181" s="58">
        <v>-129</v>
      </c>
      <c r="AA181" s="58">
        <v>-144</v>
      </c>
      <c r="AC181" s="58">
        <f t="shared" si="254"/>
        <v>0</v>
      </c>
      <c r="AD181" s="58">
        <f t="shared" si="255"/>
        <v>0</v>
      </c>
      <c r="AE181" s="58">
        <f t="shared" si="256"/>
        <v>-1961.96344</v>
      </c>
      <c r="AF181" s="58">
        <f t="shared" si="278"/>
        <v>-1843</v>
      </c>
      <c r="AG181" s="58">
        <f t="shared" si="279"/>
        <v>-3160</v>
      </c>
      <c r="AH181" s="58">
        <f t="shared" si="245"/>
        <v>-1543</v>
      </c>
      <c r="AI181" s="58">
        <f t="shared" si="246"/>
        <v>-273</v>
      </c>
      <c r="AJ181" s="45" t="s">
        <v>9</v>
      </c>
      <c r="AK181" s="34"/>
    </row>
    <row r="182" spans="1:37" ht="15.95" hidden="1" customHeight="1" outlineLevel="1" x14ac:dyDescent="0.2">
      <c r="A182" s="60" t="s">
        <v>121</v>
      </c>
      <c r="B182" s="56">
        <f t="shared" ref="B182:P182" si="296">SUM(B183:B184)</f>
        <v>1.8654900000000001</v>
      </c>
      <c r="C182" s="56">
        <f t="shared" si="296"/>
        <v>0.93957000000000046</v>
      </c>
      <c r="D182" s="56">
        <f t="shared" si="296"/>
        <v>12.255079999999998</v>
      </c>
      <c r="E182" s="56">
        <f t="shared" si="296"/>
        <v>98.406130000000005</v>
      </c>
      <c r="F182" s="56">
        <f t="shared" si="296"/>
        <v>133.49809999999999</v>
      </c>
      <c r="G182" s="56">
        <f t="shared" si="296"/>
        <v>151.62791999999996</v>
      </c>
      <c r="H182" s="56">
        <f t="shared" si="296"/>
        <v>384.86721</v>
      </c>
      <c r="I182" s="56">
        <f t="shared" si="296"/>
        <v>974.82904000000008</v>
      </c>
      <c r="J182" s="56">
        <f t="shared" si="296"/>
        <v>252.23079000000001</v>
      </c>
      <c r="K182" s="56">
        <f t="shared" si="296"/>
        <v>42.624569999999949</v>
      </c>
      <c r="L182" s="56">
        <f t="shared" si="296"/>
        <v>69.170450000000002</v>
      </c>
      <c r="M182" s="56">
        <f t="shared" si="296"/>
        <v>101</v>
      </c>
      <c r="N182" s="56">
        <f t="shared" si="296"/>
        <v>128</v>
      </c>
      <c r="O182" s="56">
        <f t="shared" si="296"/>
        <v>282</v>
      </c>
      <c r="P182" s="56">
        <f t="shared" si="296"/>
        <v>291</v>
      </c>
      <c r="Q182" s="56">
        <f t="shared" ref="Q182" si="297">SUM(Q183:Q184)</f>
        <v>294</v>
      </c>
      <c r="R182" s="56">
        <f>SUM(R183:R184)</f>
        <v>451</v>
      </c>
      <c r="S182" s="56">
        <f>SUM(S183:S184)</f>
        <v>366</v>
      </c>
      <c r="T182" s="56">
        <f>SUM(T183:T184)</f>
        <v>393</v>
      </c>
      <c r="U182" s="56">
        <f>SUM(U183:U184)</f>
        <v>339</v>
      </c>
      <c r="V182" s="56">
        <f t="shared" ref="V182:W182" si="298">SUM(V183:V184)</f>
        <v>334</v>
      </c>
      <c r="W182" s="56">
        <f t="shared" si="298"/>
        <v>235</v>
      </c>
      <c r="X182" s="56">
        <f t="shared" ref="X182:Y182" si="299">SUM(X183:X184)</f>
        <v>288</v>
      </c>
      <c r="Y182" s="56">
        <f t="shared" si="299"/>
        <v>228</v>
      </c>
      <c r="Z182" s="56">
        <f t="shared" ref="Z182:AA182" si="300">SUM(Z183:Z184)</f>
        <v>251</v>
      </c>
      <c r="AA182" s="56">
        <f t="shared" si="300"/>
        <v>344</v>
      </c>
      <c r="AC182" s="56">
        <f t="shared" si="254"/>
        <v>113.46627000000001</v>
      </c>
      <c r="AD182" s="56">
        <f t="shared" si="255"/>
        <v>1644.8222700000001</v>
      </c>
      <c r="AE182" s="56">
        <f t="shared" si="256"/>
        <v>465.02580999999998</v>
      </c>
      <c r="AF182" s="56">
        <f t="shared" si="278"/>
        <v>995</v>
      </c>
      <c r="AG182" s="56">
        <f t="shared" si="279"/>
        <v>1549</v>
      </c>
      <c r="AH182" s="56">
        <f t="shared" si="245"/>
        <v>1085</v>
      </c>
      <c r="AI182" s="56">
        <f t="shared" si="246"/>
        <v>595</v>
      </c>
      <c r="AJ182" s="45" t="s">
        <v>9</v>
      </c>
      <c r="AK182" s="34"/>
    </row>
    <row r="183" spans="1:37" ht="15.95" hidden="1" customHeight="1" outlineLevel="1" x14ac:dyDescent="0.2">
      <c r="A183" s="57" t="s">
        <v>122</v>
      </c>
      <c r="B183" s="58">
        <v>1.8654900000000001</v>
      </c>
      <c r="C183" s="58">
        <v>0.93957000000000046</v>
      </c>
      <c r="D183" s="58">
        <v>12.255079999999998</v>
      </c>
      <c r="E183" s="58">
        <v>98.406130000000005</v>
      </c>
      <c r="F183" s="58">
        <v>133.49809999999999</v>
      </c>
      <c r="G183" s="58">
        <v>151.62791999999996</v>
      </c>
      <c r="H183" s="58">
        <v>384.86721</v>
      </c>
      <c r="I183" s="58">
        <v>974.82904000000008</v>
      </c>
      <c r="J183" s="58">
        <v>252.23079000000001</v>
      </c>
      <c r="K183" s="58">
        <v>42.624569999999949</v>
      </c>
      <c r="L183" s="58">
        <v>69.170450000000002</v>
      </c>
      <c r="M183" s="58">
        <v>98</v>
      </c>
      <c r="N183" s="58">
        <v>128</v>
      </c>
      <c r="O183" s="58">
        <v>222</v>
      </c>
      <c r="P183" s="58">
        <v>290</v>
      </c>
      <c r="Q183" s="58">
        <v>293</v>
      </c>
      <c r="R183" s="58">
        <v>448</v>
      </c>
      <c r="S183" s="58">
        <v>365</v>
      </c>
      <c r="T183" s="58">
        <v>392</v>
      </c>
      <c r="U183" s="58">
        <v>339</v>
      </c>
      <c r="V183" s="58">
        <v>262</v>
      </c>
      <c r="W183" s="58">
        <v>166</v>
      </c>
      <c r="X183" s="58">
        <v>422</v>
      </c>
      <c r="Y183" s="58">
        <v>231</v>
      </c>
      <c r="Z183" s="58">
        <v>251</v>
      </c>
      <c r="AA183" s="58">
        <v>341</v>
      </c>
      <c r="AC183" s="58">
        <f t="shared" si="254"/>
        <v>113.46627000000001</v>
      </c>
      <c r="AD183" s="58">
        <f t="shared" si="255"/>
        <v>1644.8222700000001</v>
      </c>
      <c r="AE183" s="58">
        <f t="shared" si="256"/>
        <v>462.02580999999998</v>
      </c>
      <c r="AF183" s="58">
        <f t="shared" si="278"/>
        <v>933</v>
      </c>
      <c r="AG183" s="58">
        <f t="shared" si="279"/>
        <v>1544</v>
      </c>
      <c r="AH183" s="58">
        <f t="shared" si="245"/>
        <v>1081</v>
      </c>
      <c r="AI183" s="58">
        <f t="shared" si="246"/>
        <v>592</v>
      </c>
      <c r="AJ183" s="45" t="s">
        <v>9</v>
      </c>
      <c r="AK183" s="34"/>
    </row>
    <row r="184" spans="1:37" ht="15.95" hidden="1" customHeight="1" outlineLevel="1" x14ac:dyDescent="0.2">
      <c r="A184" s="57" t="s">
        <v>120</v>
      </c>
      <c r="B184" s="56">
        <v>0</v>
      </c>
      <c r="C184" s="56">
        <v>0</v>
      </c>
      <c r="D184" s="56">
        <v>0</v>
      </c>
      <c r="E184" s="56">
        <v>0</v>
      </c>
      <c r="F184" s="56">
        <v>0</v>
      </c>
      <c r="G184" s="56">
        <v>0</v>
      </c>
      <c r="H184" s="56">
        <v>0</v>
      </c>
      <c r="I184" s="56">
        <v>0</v>
      </c>
      <c r="J184" s="56">
        <v>0</v>
      </c>
      <c r="K184" s="56">
        <v>0</v>
      </c>
      <c r="L184" s="58">
        <v>0</v>
      </c>
      <c r="M184" s="58">
        <v>3</v>
      </c>
      <c r="N184" s="58">
        <v>0</v>
      </c>
      <c r="O184" s="58">
        <v>60</v>
      </c>
      <c r="P184" s="58">
        <v>1</v>
      </c>
      <c r="Q184" s="58">
        <v>1</v>
      </c>
      <c r="R184" s="58">
        <v>3</v>
      </c>
      <c r="S184" s="58">
        <v>1</v>
      </c>
      <c r="T184" s="58">
        <v>1</v>
      </c>
      <c r="U184" s="58">
        <v>0</v>
      </c>
      <c r="V184" s="58">
        <v>72</v>
      </c>
      <c r="W184" s="58">
        <v>69</v>
      </c>
      <c r="X184" s="58">
        <v>-134</v>
      </c>
      <c r="Y184" s="58">
        <v>-3</v>
      </c>
      <c r="Z184" s="58">
        <v>0</v>
      </c>
      <c r="AA184" s="58">
        <v>3</v>
      </c>
      <c r="AC184" s="56">
        <f t="shared" si="254"/>
        <v>0</v>
      </c>
      <c r="AD184" s="56">
        <f t="shared" si="255"/>
        <v>0</v>
      </c>
      <c r="AE184" s="56">
        <f t="shared" si="256"/>
        <v>3</v>
      </c>
      <c r="AF184" s="56">
        <f t="shared" si="278"/>
        <v>62</v>
      </c>
      <c r="AG184" s="56">
        <f t="shared" si="279"/>
        <v>5</v>
      </c>
      <c r="AH184" s="56">
        <f t="shared" si="245"/>
        <v>4</v>
      </c>
      <c r="AI184" s="56">
        <f t="shared" si="246"/>
        <v>3</v>
      </c>
      <c r="AJ184" s="45" t="s">
        <v>9</v>
      </c>
      <c r="AK184" s="34"/>
    </row>
    <row r="185" spans="1:37" ht="15.95" hidden="1" customHeight="1" outlineLevel="1" x14ac:dyDescent="0.2">
      <c r="A185" s="55" t="s">
        <v>123</v>
      </c>
      <c r="B185" s="56">
        <f t="shared" ref="B185:G185" si="301">+B182+B178+B177</f>
        <v>0.93720000000000003</v>
      </c>
      <c r="C185" s="56">
        <f t="shared" si="301"/>
        <v>1168.7728799999995</v>
      </c>
      <c r="D185" s="56">
        <f t="shared" si="301"/>
        <v>-237.90175000000124</v>
      </c>
      <c r="E185" s="56">
        <f t="shared" si="301"/>
        <v>14838.459349999968</v>
      </c>
      <c r="F185" s="56">
        <f t="shared" si="301"/>
        <v>9707.1409499999991</v>
      </c>
      <c r="G185" s="56">
        <f t="shared" si="301"/>
        <v>6569.4599506995528</v>
      </c>
      <c r="H185" s="56">
        <f t="shared" ref="H185:P185" si="302">+H182+H178+H177</f>
        <v>5717.9454729183981</v>
      </c>
      <c r="I185" s="56">
        <f t="shared" si="302"/>
        <v>8838.7107322664015</v>
      </c>
      <c r="J185" s="56">
        <f t="shared" si="302"/>
        <v>11125.651890000003</v>
      </c>
      <c r="K185" s="56">
        <f t="shared" si="302"/>
        <v>4512.6828200000018</v>
      </c>
      <c r="L185" s="56">
        <f t="shared" si="302"/>
        <v>15026.223729999994</v>
      </c>
      <c r="M185" s="56">
        <f t="shared" si="302"/>
        <v>12519</v>
      </c>
      <c r="N185" s="56">
        <f t="shared" si="302"/>
        <v>9970</v>
      </c>
      <c r="O185" s="56">
        <f t="shared" si="302"/>
        <v>12932</v>
      </c>
      <c r="P185" s="56">
        <f t="shared" si="302"/>
        <v>7755</v>
      </c>
      <c r="Q185" s="56">
        <f t="shared" ref="Q185:R185" si="303">+Q182+Q178+Q177</f>
        <v>5522</v>
      </c>
      <c r="R185" s="56">
        <f t="shared" si="303"/>
        <v>9260</v>
      </c>
      <c r="S185" s="56">
        <f t="shared" ref="S185:T185" si="304">+S182+S178+S177</f>
        <v>9315</v>
      </c>
      <c r="T185" s="56">
        <f t="shared" si="304"/>
        <v>7692</v>
      </c>
      <c r="U185" s="56">
        <f t="shared" ref="U185" si="305">+U182+U178+U177</f>
        <v>8284</v>
      </c>
      <c r="V185" s="56">
        <f t="shared" ref="V185:W185" si="306">+V182+V178+V177</f>
        <v>8996</v>
      </c>
      <c r="W185" s="56">
        <f t="shared" si="306"/>
        <v>10645</v>
      </c>
      <c r="X185" s="56">
        <f t="shared" ref="X185:Y185" si="307">+X182+X178+X177</f>
        <v>-1205</v>
      </c>
      <c r="Y185" s="56">
        <f t="shared" si="307"/>
        <v>8385</v>
      </c>
      <c r="Z185" s="56">
        <f t="shared" ref="Z185:AA185" si="308">+Z182+Z178+Z177</f>
        <v>8967</v>
      </c>
      <c r="AA185" s="56">
        <f t="shared" si="308"/>
        <v>12969</v>
      </c>
      <c r="AB185" s="56"/>
      <c r="AC185" s="56">
        <f t="shared" si="254"/>
        <v>15770.267679999966</v>
      </c>
      <c r="AD185" s="56">
        <f t="shared" si="255"/>
        <v>30833.257105884353</v>
      </c>
      <c r="AE185" s="56">
        <f t="shared" si="256"/>
        <v>43183.558440000001</v>
      </c>
      <c r="AF185" s="56">
        <f t="shared" si="278"/>
        <v>36179</v>
      </c>
      <c r="AG185" s="56">
        <f t="shared" si="279"/>
        <v>34551</v>
      </c>
      <c r="AH185" s="56">
        <f t="shared" si="245"/>
        <v>26821</v>
      </c>
      <c r="AI185" s="56">
        <f t="shared" si="246"/>
        <v>21936</v>
      </c>
      <c r="AJ185" s="45" t="s">
        <v>9</v>
      </c>
      <c r="AK185" s="34"/>
    </row>
    <row r="186" spans="1:37" ht="15.95" hidden="1" customHeight="1" outlineLevel="1" x14ac:dyDescent="0.2">
      <c r="A186" s="55" t="s">
        <v>124</v>
      </c>
      <c r="B186" s="56">
        <f t="shared" ref="B186:G186" si="309">SUM(B187:B190)</f>
        <v>0</v>
      </c>
      <c r="C186" s="56">
        <f t="shared" si="309"/>
        <v>-933.57064999999989</v>
      </c>
      <c r="D186" s="56">
        <f t="shared" si="309"/>
        <v>-59.471960000000081</v>
      </c>
      <c r="E186" s="56">
        <f t="shared" si="309"/>
        <v>-5426.6196399999999</v>
      </c>
      <c r="F186" s="56">
        <f t="shared" si="309"/>
        <v>-3939.2497199999998</v>
      </c>
      <c r="G186" s="56">
        <f t="shared" si="309"/>
        <v>2814.0039299999999</v>
      </c>
      <c r="H186" s="56">
        <f t="shared" ref="H186:P186" si="310">SUM(H187:H190)</f>
        <v>-225.33586000000008</v>
      </c>
      <c r="I186" s="56">
        <f t="shared" si="310"/>
        <v>-573.16460000000006</v>
      </c>
      <c r="J186" s="56">
        <f t="shared" si="310"/>
        <v>-1205.0877599999999</v>
      </c>
      <c r="K186" s="56">
        <f t="shared" si="310"/>
        <v>-336.91448000000003</v>
      </c>
      <c r="L186" s="56">
        <f t="shared" si="310"/>
        <v>-699.18268</v>
      </c>
      <c r="M186" s="56">
        <f t="shared" si="310"/>
        <v>57</v>
      </c>
      <c r="N186" s="56">
        <f t="shared" si="310"/>
        <v>-554</v>
      </c>
      <c r="O186" s="56">
        <f t="shared" si="310"/>
        <v>-732</v>
      </c>
      <c r="P186" s="56">
        <f t="shared" si="310"/>
        <v>-417</v>
      </c>
      <c r="Q186" s="56">
        <f t="shared" ref="Q186:R186" si="311">SUM(Q187:Q190)</f>
        <v>-336</v>
      </c>
      <c r="R186" s="56">
        <f t="shared" si="311"/>
        <v>-570</v>
      </c>
      <c r="S186" s="56">
        <f t="shared" ref="S186:T186" si="312">SUM(S187:S190)</f>
        <v>-621</v>
      </c>
      <c r="T186" s="56">
        <f t="shared" si="312"/>
        <v>-449</v>
      </c>
      <c r="U186" s="56">
        <f t="shared" ref="U186" si="313">SUM(U187:U190)</f>
        <v>-447</v>
      </c>
      <c r="V186" s="56">
        <f t="shared" ref="V186:W186" si="314">SUM(V187:V190)</f>
        <v>-516</v>
      </c>
      <c r="W186" s="56">
        <f t="shared" si="314"/>
        <v>-501</v>
      </c>
      <c r="X186" s="56">
        <f t="shared" ref="X186:Y186" si="315">SUM(X187:X190)</f>
        <v>-141</v>
      </c>
      <c r="Y186" s="56">
        <f t="shared" si="315"/>
        <v>-439</v>
      </c>
      <c r="Z186" s="56">
        <f t="shared" ref="Z186:AA186" si="316">SUM(Z187:Z190)</f>
        <v>-464</v>
      </c>
      <c r="AA186" s="56">
        <f t="shared" si="316"/>
        <v>-628</v>
      </c>
      <c r="AB186" s="56"/>
      <c r="AC186" s="56">
        <f t="shared" si="254"/>
        <v>-6419.6622499999994</v>
      </c>
      <c r="AD186" s="56">
        <f t="shared" si="255"/>
        <v>-1923.7462500000001</v>
      </c>
      <c r="AE186" s="56">
        <f t="shared" si="256"/>
        <v>-2184.1849199999997</v>
      </c>
      <c r="AF186" s="56">
        <f t="shared" si="278"/>
        <v>-2039</v>
      </c>
      <c r="AG186" s="56">
        <f t="shared" si="279"/>
        <v>-2087</v>
      </c>
      <c r="AH186" s="56">
        <f t="shared" si="245"/>
        <v>-1597</v>
      </c>
      <c r="AI186" s="56">
        <f t="shared" si="246"/>
        <v>-1092</v>
      </c>
      <c r="AJ186" s="45" t="s">
        <v>9</v>
      </c>
      <c r="AK186" s="34"/>
    </row>
    <row r="187" spans="1:37" ht="15.95" hidden="1" customHeight="1" outlineLevel="1" x14ac:dyDescent="0.2">
      <c r="A187" s="57" t="s">
        <v>125</v>
      </c>
      <c r="B187" s="58">
        <v>0</v>
      </c>
      <c r="C187" s="58">
        <v>0</v>
      </c>
      <c r="D187" s="58">
        <v>0</v>
      </c>
      <c r="E187" s="58">
        <v>0</v>
      </c>
      <c r="F187" s="58">
        <v>0</v>
      </c>
      <c r="G187" s="58">
        <v>-177.17173</v>
      </c>
      <c r="H187" s="58">
        <v>-153.92627999999999</v>
      </c>
      <c r="I187" s="58">
        <v>-161.97001</v>
      </c>
      <c r="J187" s="58">
        <v>-702.40695000000005</v>
      </c>
      <c r="K187" s="58">
        <v>-153.11572999999999</v>
      </c>
      <c r="L187" s="58">
        <v>-203.40588</v>
      </c>
      <c r="M187" s="58">
        <v>291</v>
      </c>
      <c r="N187" s="58">
        <v>-184</v>
      </c>
      <c r="O187" s="58">
        <v>-252</v>
      </c>
      <c r="P187" s="58">
        <v>-258</v>
      </c>
      <c r="Q187" s="58">
        <v>-238</v>
      </c>
      <c r="R187" s="58">
        <v>-298</v>
      </c>
      <c r="S187" s="58">
        <v>-282</v>
      </c>
      <c r="T187" s="58">
        <v>-293</v>
      </c>
      <c r="U187" s="58">
        <v>-279</v>
      </c>
      <c r="V187" s="58">
        <v>-272</v>
      </c>
      <c r="W187" s="58">
        <v>-248</v>
      </c>
      <c r="X187" s="58">
        <v>-264</v>
      </c>
      <c r="Y187" s="58">
        <v>-236</v>
      </c>
      <c r="Z187" s="58">
        <v>-247</v>
      </c>
      <c r="AA187" s="58">
        <v>-269</v>
      </c>
      <c r="AC187" s="58">
        <f t="shared" si="254"/>
        <v>0</v>
      </c>
      <c r="AD187" s="58">
        <f t="shared" si="255"/>
        <v>-493.06801999999999</v>
      </c>
      <c r="AE187" s="58">
        <f t="shared" si="256"/>
        <v>-767.92856000000006</v>
      </c>
      <c r="AF187" s="58">
        <f t="shared" si="278"/>
        <v>-932</v>
      </c>
      <c r="AG187" s="58">
        <f t="shared" si="279"/>
        <v>-1152</v>
      </c>
      <c r="AH187" s="58">
        <f t="shared" si="245"/>
        <v>-1020</v>
      </c>
      <c r="AI187" s="58">
        <f t="shared" si="246"/>
        <v>-516</v>
      </c>
      <c r="AJ187" s="45" t="s">
        <v>9</v>
      </c>
      <c r="AK187" s="34"/>
    </row>
    <row r="188" spans="1:37" ht="15.95" hidden="1" customHeight="1" outlineLevel="1" x14ac:dyDescent="0.2">
      <c r="A188" s="57" t="s">
        <v>126</v>
      </c>
      <c r="B188" s="58">
        <v>0</v>
      </c>
      <c r="C188" s="58">
        <v>0</v>
      </c>
      <c r="D188" s="58">
        <v>0</v>
      </c>
      <c r="E188" s="58">
        <v>0</v>
      </c>
      <c r="F188" s="58">
        <v>0</v>
      </c>
      <c r="G188" s="58">
        <v>-88.110799999999998</v>
      </c>
      <c r="H188" s="58">
        <v>-86.35978999999999</v>
      </c>
      <c r="I188" s="58">
        <v>-90.698909999999998</v>
      </c>
      <c r="J188" s="58">
        <v>-255.0265</v>
      </c>
      <c r="K188" s="58">
        <v>-86.472669999999994</v>
      </c>
      <c r="L188" s="58">
        <v>-109.96651</v>
      </c>
      <c r="M188" s="58">
        <v>42</v>
      </c>
      <c r="N188" s="58">
        <v>-89</v>
      </c>
      <c r="O188" s="58">
        <v>-123</v>
      </c>
      <c r="P188" s="58">
        <v>-126</v>
      </c>
      <c r="Q188" s="58">
        <v>-125</v>
      </c>
      <c r="R188" s="58">
        <v>-144</v>
      </c>
      <c r="S188" s="58">
        <v>-139</v>
      </c>
      <c r="T188" s="58">
        <v>-144</v>
      </c>
      <c r="U188" s="58">
        <v>-139</v>
      </c>
      <c r="V188" s="58">
        <v>-135</v>
      </c>
      <c r="W188" s="58">
        <v>-126</v>
      </c>
      <c r="X188" s="58">
        <v>-133</v>
      </c>
      <c r="Y188" s="58">
        <v>-120</v>
      </c>
      <c r="Z188" s="58">
        <v>-125</v>
      </c>
      <c r="AA188" s="58">
        <v>-133</v>
      </c>
      <c r="AC188" s="58">
        <f t="shared" si="254"/>
        <v>0</v>
      </c>
      <c r="AD188" s="58">
        <f t="shared" si="255"/>
        <v>-265.16949999999997</v>
      </c>
      <c r="AE188" s="58">
        <f t="shared" si="256"/>
        <v>-409.46568000000002</v>
      </c>
      <c r="AF188" s="58">
        <f t="shared" si="278"/>
        <v>-463</v>
      </c>
      <c r="AG188" s="58">
        <f t="shared" si="279"/>
        <v>-566</v>
      </c>
      <c r="AH188" s="58">
        <f t="shared" si="245"/>
        <v>-514</v>
      </c>
      <c r="AI188" s="58">
        <f t="shared" si="246"/>
        <v>-258</v>
      </c>
      <c r="AJ188" s="45" t="s">
        <v>9</v>
      </c>
      <c r="AK188" s="34"/>
    </row>
    <row r="189" spans="1:37" ht="15.95" hidden="1" customHeight="1" outlineLevel="1" x14ac:dyDescent="0.2">
      <c r="A189" s="57" t="s">
        <v>127</v>
      </c>
      <c r="B189" s="58">
        <v>0</v>
      </c>
      <c r="C189" s="58">
        <v>-618.7041999999999</v>
      </c>
      <c r="D189" s="58">
        <v>-35.911250000000109</v>
      </c>
      <c r="E189" s="58">
        <v>-3513.9964</v>
      </c>
      <c r="F189" s="58">
        <v>-2876.6557400000002</v>
      </c>
      <c r="G189" s="58">
        <v>2318.2380400000002</v>
      </c>
      <c r="H189" s="58">
        <v>9.7079299999999193</v>
      </c>
      <c r="I189" s="58">
        <v>-208.11408</v>
      </c>
      <c r="J189" s="58">
        <v>-160.81448</v>
      </c>
      <c r="K189" s="58">
        <v>-63.198750000000018</v>
      </c>
      <c r="L189" s="58">
        <v>-250.52616</v>
      </c>
      <c r="M189" s="58">
        <v>-179</v>
      </c>
      <c r="N189" s="58">
        <v>-182</v>
      </c>
      <c r="O189" s="58">
        <v>-232</v>
      </c>
      <c r="P189" s="58">
        <v>-22</v>
      </c>
      <c r="Q189" s="58">
        <v>18</v>
      </c>
      <c r="R189" s="58">
        <v>-83</v>
      </c>
      <c r="S189" s="58">
        <v>-130</v>
      </c>
      <c r="T189" s="58">
        <v>-8</v>
      </c>
      <c r="U189" s="58">
        <v>-19</v>
      </c>
      <c r="V189" s="58">
        <v>-71</v>
      </c>
      <c r="W189" s="58">
        <v>-82</v>
      </c>
      <c r="X189" s="58">
        <v>166</v>
      </c>
      <c r="Y189" s="58">
        <v>-54</v>
      </c>
      <c r="Z189" s="58">
        <v>-60</v>
      </c>
      <c r="AA189" s="58">
        <v>-147</v>
      </c>
      <c r="AC189" s="58">
        <f t="shared" si="254"/>
        <v>-4168.6118500000002</v>
      </c>
      <c r="AD189" s="58">
        <f t="shared" si="255"/>
        <v>-756.82384999999999</v>
      </c>
      <c r="AE189" s="58">
        <f t="shared" si="256"/>
        <v>-653.53939000000003</v>
      </c>
      <c r="AF189" s="58">
        <f t="shared" si="278"/>
        <v>-418</v>
      </c>
      <c r="AG189" s="58">
        <f t="shared" si="279"/>
        <v>-240</v>
      </c>
      <c r="AH189" s="58">
        <f t="shared" si="245"/>
        <v>-41</v>
      </c>
      <c r="AI189" s="58">
        <f t="shared" si="246"/>
        <v>-207</v>
      </c>
      <c r="AJ189" s="45" t="s">
        <v>9</v>
      </c>
      <c r="AK189" s="34"/>
    </row>
    <row r="190" spans="1:37" ht="15.95" hidden="1" customHeight="1" outlineLevel="1" x14ac:dyDescent="0.2">
      <c r="A190" s="57" t="s">
        <v>128</v>
      </c>
      <c r="B190" s="58">
        <v>0</v>
      </c>
      <c r="C190" s="58">
        <v>-314.86644999999999</v>
      </c>
      <c r="D190" s="58">
        <v>-23.560709999999972</v>
      </c>
      <c r="E190" s="58">
        <v>-1912.6232400000001</v>
      </c>
      <c r="F190" s="58">
        <v>-1062.5939799999999</v>
      </c>
      <c r="G190" s="58">
        <v>761.04841999999985</v>
      </c>
      <c r="H190" s="58">
        <v>5.2422799999999938</v>
      </c>
      <c r="I190" s="58">
        <v>-112.38160000000001</v>
      </c>
      <c r="J190" s="58">
        <v>-86.839830000000006</v>
      </c>
      <c r="K190" s="58">
        <v>-34.127330000000001</v>
      </c>
      <c r="L190" s="58">
        <v>-135.28413</v>
      </c>
      <c r="M190" s="58">
        <v>-97</v>
      </c>
      <c r="N190" s="58">
        <v>-99</v>
      </c>
      <c r="O190" s="58">
        <v>-125</v>
      </c>
      <c r="P190" s="58">
        <v>-11</v>
      </c>
      <c r="Q190" s="58">
        <v>9</v>
      </c>
      <c r="R190" s="58">
        <v>-45</v>
      </c>
      <c r="S190" s="58">
        <v>-70</v>
      </c>
      <c r="T190" s="58">
        <v>-4</v>
      </c>
      <c r="U190" s="58">
        <v>-10</v>
      </c>
      <c r="V190" s="58">
        <v>-38</v>
      </c>
      <c r="W190" s="58">
        <v>-45</v>
      </c>
      <c r="X190" s="58">
        <v>90</v>
      </c>
      <c r="Y190" s="58">
        <v>-29</v>
      </c>
      <c r="Z190" s="58">
        <v>-32</v>
      </c>
      <c r="AA190" s="58">
        <v>-79</v>
      </c>
      <c r="AC190" s="58">
        <f t="shared" si="254"/>
        <v>-2251.0504000000001</v>
      </c>
      <c r="AD190" s="58">
        <f t="shared" si="255"/>
        <v>-408.68488000000002</v>
      </c>
      <c r="AE190" s="58">
        <f t="shared" si="256"/>
        <v>-353.25129000000004</v>
      </c>
      <c r="AF190" s="58">
        <f t="shared" si="278"/>
        <v>-226</v>
      </c>
      <c r="AG190" s="58">
        <f t="shared" si="279"/>
        <v>-129</v>
      </c>
      <c r="AH190" s="58">
        <f t="shared" si="245"/>
        <v>-22</v>
      </c>
      <c r="AI190" s="58">
        <f t="shared" si="246"/>
        <v>-111</v>
      </c>
      <c r="AJ190" s="45" t="s">
        <v>9</v>
      </c>
      <c r="AK190" s="34"/>
    </row>
    <row r="191" spans="1:37" ht="15.95" hidden="1" customHeight="1" outlineLevel="1" x14ac:dyDescent="0.2">
      <c r="A191" s="55" t="s">
        <v>78</v>
      </c>
      <c r="B191" s="56">
        <f t="shared" ref="B191:P191" si="317">+B186+B185</f>
        <v>0.93720000000000003</v>
      </c>
      <c r="C191" s="56">
        <f t="shared" si="317"/>
        <v>235.20222999999964</v>
      </c>
      <c r="D191" s="56">
        <f t="shared" si="317"/>
        <v>-297.37371000000132</v>
      </c>
      <c r="E191" s="56">
        <f t="shared" si="317"/>
        <v>9411.8397099999675</v>
      </c>
      <c r="F191" s="56">
        <f t="shared" si="317"/>
        <v>5767.8912299999993</v>
      </c>
      <c r="G191" s="56">
        <f t="shared" si="317"/>
        <v>9383.4638806995536</v>
      </c>
      <c r="H191" s="56">
        <f t="shared" si="317"/>
        <v>5492.6096129183979</v>
      </c>
      <c r="I191" s="56">
        <f t="shared" si="317"/>
        <v>8265.5461322664014</v>
      </c>
      <c r="J191" s="56">
        <f t="shared" si="317"/>
        <v>9920.5641300000025</v>
      </c>
      <c r="K191" s="56">
        <f t="shared" si="317"/>
        <v>4175.7683400000014</v>
      </c>
      <c r="L191" s="56">
        <f t="shared" si="317"/>
        <v>14327.041049999994</v>
      </c>
      <c r="M191" s="56">
        <f t="shared" si="317"/>
        <v>12576</v>
      </c>
      <c r="N191" s="56">
        <f t="shared" si="317"/>
        <v>9416</v>
      </c>
      <c r="O191" s="56">
        <f t="shared" si="317"/>
        <v>12200</v>
      </c>
      <c r="P191" s="56">
        <f t="shared" si="317"/>
        <v>7338</v>
      </c>
      <c r="Q191" s="56">
        <f t="shared" ref="Q191:R191" si="318">+Q186+Q185</f>
        <v>5186</v>
      </c>
      <c r="R191" s="56">
        <f t="shared" si="318"/>
        <v>8690</v>
      </c>
      <c r="S191" s="56">
        <f t="shared" ref="S191:T191" si="319">+S186+S185</f>
        <v>8694</v>
      </c>
      <c r="T191" s="56">
        <f t="shared" si="319"/>
        <v>7243</v>
      </c>
      <c r="U191" s="56">
        <f t="shared" ref="U191" si="320">+U186+U185</f>
        <v>7837</v>
      </c>
      <c r="V191" s="56">
        <f t="shared" ref="V191:W191" si="321">+V186+V185</f>
        <v>8480</v>
      </c>
      <c r="W191" s="56">
        <f t="shared" si="321"/>
        <v>10144</v>
      </c>
      <c r="X191" s="56">
        <f t="shared" ref="X191:Y191" si="322">+X186+X185</f>
        <v>-1346</v>
      </c>
      <c r="Y191" s="56">
        <f t="shared" si="322"/>
        <v>7946</v>
      </c>
      <c r="Z191" s="56">
        <f t="shared" ref="Z191:AA191" si="323">+Z186+Z185</f>
        <v>8503</v>
      </c>
      <c r="AA191" s="56">
        <f t="shared" si="323"/>
        <v>12341</v>
      </c>
      <c r="AC191" s="56">
        <f t="shared" si="254"/>
        <v>9350.6054299999651</v>
      </c>
      <c r="AD191" s="56">
        <f t="shared" si="255"/>
        <v>28909.510855884353</v>
      </c>
      <c r="AE191" s="56">
        <f t="shared" si="256"/>
        <v>40999.373520000001</v>
      </c>
      <c r="AF191" s="56">
        <f t="shared" si="278"/>
        <v>34140</v>
      </c>
      <c r="AG191" s="56">
        <f t="shared" si="279"/>
        <v>32464</v>
      </c>
      <c r="AH191" s="56">
        <f t="shared" si="245"/>
        <v>25224</v>
      </c>
      <c r="AI191" s="56">
        <f t="shared" si="246"/>
        <v>20844</v>
      </c>
      <c r="AJ191" s="45" t="s">
        <v>9</v>
      </c>
    </row>
    <row r="192" spans="1:37" ht="15.95" customHeight="1" collapsed="1" x14ac:dyDescent="0.2">
      <c r="P192" s="58"/>
      <c r="Q192" s="58"/>
      <c r="AJ192" s="45" t="s">
        <v>9</v>
      </c>
    </row>
    <row r="193" spans="1:36" s="42" customFormat="1" ht="15.95" customHeight="1" x14ac:dyDescent="0.2">
      <c r="A193" s="39" t="s">
        <v>179</v>
      </c>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C193" s="40"/>
      <c r="AD193" s="40"/>
      <c r="AE193" s="40"/>
      <c r="AF193" s="40"/>
      <c r="AG193" s="40">
        <f t="shared" ref="AG193" si="324">SUM(AB193)</f>
        <v>0</v>
      </c>
      <c r="AH193" s="40">
        <f t="shared" ref="AH193" si="325">SUM(AC193)</f>
        <v>0</v>
      </c>
      <c r="AI193" s="40"/>
      <c r="AJ193" s="41" t="s">
        <v>9</v>
      </c>
    </row>
    <row r="194" spans="1:36" ht="15.95" customHeight="1" collapsed="1" x14ac:dyDescent="0.2">
      <c r="A194" s="43" t="s">
        <v>130</v>
      </c>
      <c r="B194" s="137">
        <f t="shared" ref="B194:G194" si="326">+B195+B210</f>
        <v>7348.8808999999983</v>
      </c>
      <c r="C194" s="137">
        <f t="shared" si="326"/>
        <v>39312.143120000001</v>
      </c>
      <c r="D194" s="137">
        <f t="shared" si="326"/>
        <v>117456.77139000001</v>
      </c>
      <c r="E194" s="137">
        <f t="shared" si="326"/>
        <v>235903.96685000011</v>
      </c>
      <c r="F194" s="137">
        <f t="shared" si="326"/>
        <v>272711.28874999995</v>
      </c>
      <c r="G194" s="137">
        <f t="shared" si="326"/>
        <v>275706.37536999997</v>
      </c>
      <c r="H194" s="137">
        <f t="shared" ref="H194:P194" si="327">+H195+H210</f>
        <v>251961.28182999993</v>
      </c>
      <c r="I194" s="137">
        <f t="shared" si="327"/>
        <v>295243.81375999999</v>
      </c>
      <c r="J194" s="137">
        <f t="shared" si="327"/>
        <v>303145.71906000003</v>
      </c>
      <c r="K194" s="137">
        <f t="shared" si="327"/>
        <v>305181.24148999999</v>
      </c>
      <c r="L194" s="137">
        <f t="shared" si="327"/>
        <v>317197.46060000011</v>
      </c>
      <c r="M194" s="137">
        <f t="shared" si="327"/>
        <v>328143</v>
      </c>
      <c r="N194" s="137">
        <f t="shared" si="327"/>
        <v>336445</v>
      </c>
      <c r="O194" s="137">
        <f t="shared" si="327"/>
        <v>351606</v>
      </c>
      <c r="P194" s="137">
        <f t="shared" si="327"/>
        <v>355680</v>
      </c>
      <c r="Q194" s="137">
        <f t="shared" ref="Q194:R194" si="328">+Q195+Q210</f>
        <v>356358</v>
      </c>
      <c r="R194" s="137">
        <f t="shared" si="328"/>
        <v>360501</v>
      </c>
      <c r="S194" s="137">
        <f t="shared" ref="S194:T194" si="329">+S195+S210</f>
        <v>364752</v>
      </c>
      <c r="T194" s="137">
        <f t="shared" si="329"/>
        <v>365832</v>
      </c>
      <c r="U194" s="137">
        <f t="shared" ref="U194" si="330">+U195+U210</f>
        <v>367699</v>
      </c>
      <c r="V194" s="137">
        <f t="shared" ref="V194:W194" si="331">+V195+V210</f>
        <v>374446</v>
      </c>
      <c r="W194" s="137">
        <f t="shared" si="331"/>
        <v>376797</v>
      </c>
      <c r="X194" s="137">
        <f t="shared" ref="X194:Y194" si="332">+X195+X210</f>
        <v>369699</v>
      </c>
      <c r="Y194" s="137">
        <f t="shared" si="332"/>
        <v>370809</v>
      </c>
      <c r="Z194" s="137">
        <f t="shared" ref="Z194:AA194" si="333">+Z195+Z210</f>
        <v>370054</v>
      </c>
      <c r="AA194" s="137">
        <f t="shared" si="333"/>
        <v>380810</v>
      </c>
      <c r="AC194" s="137">
        <f t="shared" ref="AC194:AC233" si="334">E194</f>
        <v>235903.96685000011</v>
      </c>
      <c r="AD194" s="137">
        <f t="shared" ref="AD194:AD233" si="335">I194</f>
        <v>295243.81375999999</v>
      </c>
      <c r="AE194" s="137">
        <f t="shared" ref="AE194:AE233" si="336">M194</f>
        <v>328143</v>
      </c>
      <c r="AF194" s="137">
        <f t="shared" ref="AF194:AF225" si="337">Q194</f>
        <v>356358</v>
      </c>
      <c r="AG194" s="137">
        <f t="shared" ref="AG194:AG225" si="338">SUM(U194)</f>
        <v>367699</v>
      </c>
      <c r="AH194" s="137">
        <f ca="1">OFFSET(Z194,0,-1)</f>
        <v>370809</v>
      </c>
      <c r="AI194" s="137">
        <f t="shared" ref="AI194:AI257" ca="1" si="339">OFFSET(AB194,0,-1)</f>
        <v>380810</v>
      </c>
      <c r="AJ194" s="45" t="s">
        <v>9</v>
      </c>
    </row>
    <row r="195" spans="1:36" ht="15.95" hidden="1" customHeight="1" outlineLevel="1" x14ac:dyDescent="0.2">
      <c r="A195" s="61" t="s">
        <v>131</v>
      </c>
      <c r="B195" s="62">
        <f t="shared" ref="B195:G195" si="340">SUM(B196:B209)</f>
        <v>3270.1547500000001</v>
      </c>
      <c r="C195" s="62">
        <f t="shared" si="340"/>
        <v>8335.9924099999989</v>
      </c>
      <c r="D195" s="62">
        <f t="shared" si="340"/>
        <v>15039.024140000001</v>
      </c>
      <c r="E195" s="62">
        <f t="shared" si="340"/>
        <v>24385.644130000001</v>
      </c>
      <c r="F195" s="62">
        <f t="shared" si="340"/>
        <v>24407.280589999998</v>
      </c>
      <c r="G195" s="62">
        <f t="shared" si="340"/>
        <v>6097.1915599999993</v>
      </c>
      <c r="H195" s="62">
        <f t="shared" ref="H195:P195" si="341">SUM(H196:H209)</f>
        <v>6544.89732</v>
      </c>
      <c r="I195" s="62">
        <f t="shared" si="341"/>
        <v>7709.3082100000011</v>
      </c>
      <c r="J195" s="62">
        <f t="shared" si="341"/>
        <v>7547.791580000001</v>
      </c>
      <c r="K195" s="62">
        <f t="shared" si="341"/>
        <v>6415.1323299999995</v>
      </c>
      <c r="L195" s="62">
        <f t="shared" si="341"/>
        <v>6884.1910200000002</v>
      </c>
      <c r="M195" s="62">
        <f t="shared" si="341"/>
        <v>6921</v>
      </c>
      <c r="N195" s="62">
        <f t="shared" si="341"/>
        <v>43237</v>
      </c>
      <c r="O195" s="62">
        <f t="shared" si="341"/>
        <v>54624</v>
      </c>
      <c r="P195" s="62">
        <f t="shared" si="341"/>
        <v>57939</v>
      </c>
      <c r="Q195" s="62">
        <f t="shared" ref="Q195" si="342">SUM(Q196:Q209)</f>
        <v>54451</v>
      </c>
      <c r="R195" s="62">
        <f>SUM(R196:R209)</f>
        <v>55416</v>
      </c>
      <c r="S195" s="62">
        <f>SUM(S196:S209)</f>
        <v>53343</v>
      </c>
      <c r="T195" s="62">
        <f>SUM(T196:T209)</f>
        <v>55035</v>
      </c>
      <c r="U195" s="62">
        <f>SUM(U196:U209)</f>
        <v>57541</v>
      </c>
      <c r="V195" s="62">
        <f t="shared" ref="V195:W195" si="343">SUM(V196:V209)</f>
        <v>63517</v>
      </c>
      <c r="W195" s="62">
        <f t="shared" si="343"/>
        <v>58064</v>
      </c>
      <c r="X195" s="62">
        <f t="shared" ref="X195:Y195" si="344">SUM(X196:X209)</f>
        <v>55898</v>
      </c>
      <c r="Y195" s="62">
        <f t="shared" si="344"/>
        <v>55783</v>
      </c>
      <c r="Z195" s="62">
        <f t="shared" ref="Z195:AA195" si="345">SUM(Z196:Z209)</f>
        <v>53718</v>
      </c>
      <c r="AA195" s="62">
        <f t="shared" si="345"/>
        <v>64289</v>
      </c>
      <c r="AC195" s="62">
        <f t="shared" si="334"/>
        <v>24385.644130000001</v>
      </c>
      <c r="AD195" s="62">
        <f t="shared" si="335"/>
        <v>7709.3082100000011</v>
      </c>
      <c r="AE195" s="62">
        <f t="shared" si="336"/>
        <v>6921</v>
      </c>
      <c r="AF195" s="62">
        <f t="shared" si="337"/>
        <v>54451</v>
      </c>
      <c r="AG195" s="62">
        <f t="shared" si="338"/>
        <v>57541</v>
      </c>
      <c r="AH195" s="62">
        <f t="shared" ref="AH195:AH258" ca="1" si="346">OFFSET(Z195,0,-1)</f>
        <v>55783</v>
      </c>
      <c r="AI195" s="62">
        <f t="shared" ca="1" si="339"/>
        <v>64289</v>
      </c>
      <c r="AJ195" s="45" t="s">
        <v>9</v>
      </c>
    </row>
    <row r="196" spans="1:36" ht="15.95" hidden="1" customHeight="1" outlineLevel="1" x14ac:dyDescent="0.2">
      <c r="A196" s="63" t="s">
        <v>132</v>
      </c>
      <c r="B196" s="54">
        <v>568.85910000000001</v>
      </c>
      <c r="C196" s="54">
        <v>4049.12977</v>
      </c>
      <c r="D196" s="54">
        <v>9484.4681400000009</v>
      </c>
      <c r="E196" s="54">
        <v>20049.161820000001</v>
      </c>
      <c r="F196" s="54">
        <v>20044.214820000001</v>
      </c>
      <c r="G196" s="54">
        <v>568.51430000000005</v>
      </c>
      <c r="H196" s="54">
        <v>338.37056000000001</v>
      </c>
      <c r="I196" s="54">
        <v>4568.2064400000008</v>
      </c>
      <c r="J196" s="54">
        <v>4324.83986</v>
      </c>
      <c r="K196" s="54">
        <v>3189.23704</v>
      </c>
      <c r="L196" s="58">
        <v>3528.18442</v>
      </c>
      <c r="M196" s="58">
        <v>2655</v>
      </c>
      <c r="N196" s="58">
        <v>4024</v>
      </c>
      <c r="O196" s="58">
        <v>6116</v>
      </c>
      <c r="P196" s="58">
        <v>9087</v>
      </c>
      <c r="Q196" s="58">
        <v>10924</v>
      </c>
      <c r="R196" s="58">
        <v>10835</v>
      </c>
      <c r="S196" s="58">
        <v>8274</v>
      </c>
      <c r="T196" s="58">
        <v>9672</v>
      </c>
      <c r="U196" s="58">
        <v>12783</v>
      </c>
      <c r="V196" s="58">
        <v>17686</v>
      </c>
      <c r="W196" s="58">
        <v>10294</v>
      </c>
      <c r="X196" s="58">
        <v>10447</v>
      </c>
      <c r="Y196" s="58">
        <v>9701</v>
      </c>
      <c r="Z196" s="58">
        <v>4757</v>
      </c>
      <c r="AA196" s="58">
        <v>7908</v>
      </c>
      <c r="AC196" s="54">
        <f t="shared" si="334"/>
        <v>20049.161820000001</v>
      </c>
      <c r="AD196" s="54">
        <f t="shared" si="335"/>
        <v>4568.2064400000008</v>
      </c>
      <c r="AE196" s="54">
        <f t="shared" si="336"/>
        <v>2655</v>
      </c>
      <c r="AF196" s="54">
        <f t="shared" si="337"/>
        <v>10924</v>
      </c>
      <c r="AG196" s="54">
        <f t="shared" si="338"/>
        <v>12783</v>
      </c>
      <c r="AH196" s="54">
        <f t="shared" ca="1" si="346"/>
        <v>9701</v>
      </c>
      <c r="AI196" s="54">
        <f t="shared" ca="1" si="339"/>
        <v>7908</v>
      </c>
      <c r="AJ196" s="45" t="s">
        <v>9</v>
      </c>
    </row>
    <row r="197" spans="1:36" ht="15.95" hidden="1" customHeight="1" outlineLevel="1" x14ac:dyDescent="0.2">
      <c r="A197" s="63" t="s">
        <v>133</v>
      </c>
      <c r="B197" s="54">
        <v>0</v>
      </c>
      <c r="C197" s="54">
        <v>0</v>
      </c>
      <c r="D197" s="54">
        <v>0</v>
      </c>
      <c r="E197" s="54">
        <v>0</v>
      </c>
      <c r="F197" s="54">
        <v>0</v>
      </c>
      <c r="G197" s="54">
        <v>0</v>
      </c>
      <c r="H197" s="54">
        <v>0</v>
      </c>
      <c r="I197" s="54">
        <v>0</v>
      </c>
      <c r="J197" s="54">
        <v>0</v>
      </c>
      <c r="K197" s="54">
        <v>0</v>
      </c>
      <c r="L197" s="58">
        <v>0</v>
      </c>
      <c r="M197" s="58">
        <v>0</v>
      </c>
      <c r="N197" s="58">
        <v>0</v>
      </c>
      <c r="O197" s="58">
        <v>0</v>
      </c>
      <c r="P197" s="58">
        <v>0</v>
      </c>
      <c r="Q197" s="58">
        <v>0</v>
      </c>
      <c r="R197" s="58">
        <v>0</v>
      </c>
      <c r="S197" s="58">
        <v>0</v>
      </c>
      <c r="T197" s="58">
        <v>0</v>
      </c>
      <c r="U197" s="58">
        <v>0</v>
      </c>
      <c r="V197" s="58">
        <v>0</v>
      </c>
      <c r="W197" s="58">
        <v>0</v>
      </c>
      <c r="X197" s="58">
        <v>0</v>
      </c>
      <c r="Y197" s="58">
        <v>0</v>
      </c>
      <c r="Z197" s="58">
        <v>0</v>
      </c>
      <c r="AA197" s="58">
        <v>0</v>
      </c>
      <c r="AC197" s="54">
        <f t="shared" si="334"/>
        <v>0</v>
      </c>
      <c r="AD197" s="54">
        <f t="shared" si="335"/>
        <v>0</v>
      </c>
      <c r="AE197" s="54">
        <f t="shared" si="336"/>
        <v>0</v>
      </c>
      <c r="AF197" s="54">
        <f t="shared" si="337"/>
        <v>0</v>
      </c>
      <c r="AG197" s="54">
        <f t="shared" si="338"/>
        <v>0</v>
      </c>
      <c r="AH197" s="54">
        <f t="shared" ca="1" si="346"/>
        <v>0</v>
      </c>
      <c r="AI197" s="54">
        <f t="shared" ca="1" si="339"/>
        <v>0</v>
      </c>
      <c r="AJ197" s="45" t="s">
        <v>9</v>
      </c>
    </row>
    <row r="198" spans="1:36" ht="15.95" hidden="1" customHeight="1" outlineLevel="1" x14ac:dyDescent="0.2">
      <c r="A198" s="63" t="s">
        <v>134</v>
      </c>
      <c r="B198" s="54">
        <v>0</v>
      </c>
      <c r="C198" s="54">
        <v>0</v>
      </c>
      <c r="D198" s="54">
        <v>0</v>
      </c>
      <c r="E198" s="54">
        <v>3000</v>
      </c>
      <c r="F198" s="54">
        <v>3000</v>
      </c>
      <c r="G198" s="54">
        <v>3000</v>
      </c>
      <c r="H198" s="54">
        <v>3000</v>
      </c>
      <c r="I198" s="54">
        <v>0</v>
      </c>
      <c r="J198" s="54">
        <v>0</v>
      </c>
      <c r="K198" s="54">
        <v>0</v>
      </c>
      <c r="L198" s="58">
        <v>0</v>
      </c>
      <c r="M198" s="58">
        <v>0</v>
      </c>
      <c r="N198" s="58">
        <v>0</v>
      </c>
      <c r="O198" s="58">
        <v>0</v>
      </c>
      <c r="P198" s="58">
        <v>0</v>
      </c>
      <c r="Q198" s="58">
        <v>0</v>
      </c>
      <c r="R198" s="58">
        <v>0</v>
      </c>
      <c r="S198" s="58">
        <v>0</v>
      </c>
      <c r="T198" s="58">
        <v>0</v>
      </c>
      <c r="U198" s="58">
        <v>0</v>
      </c>
      <c r="V198" s="58">
        <v>0</v>
      </c>
      <c r="W198" s="58">
        <v>0</v>
      </c>
      <c r="X198" s="58">
        <v>0</v>
      </c>
      <c r="Y198" s="58">
        <v>0</v>
      </c>
      <c r="Z198" s="58">
        <v>0</v>
      </c>
      <c r="AA198" s="58">
        <v>0</v>
      </c>
      <c r="AC198" s="54">
        <f t="shared" si="334"/>
        <v>3000</v>
      </c>
      <c r="AD198" s="54">
        <f t="shared" si="335"/>
        <v>0</v>
      </c>
      <c r="AE198" s="54">
        <f t="shared" si="336"/>
        <v>0</v>
      </c>
      <c r="AF198" s="54">
        <f t="shared" si="337"/>
        <v>0</v>
      </c>
      <c r="AG198" s="54">
        <f t="shared" si="338"/>
        <v>0</v>
      </c>
      <c r="AH198" s="54">
        <f t="shared" ca="1" si="346"/>
        <v>0</v>
      </c>
      <c r="AI198" s="54">
        <f t="shared" ca="1" si="339"/>
        <v>0</v>
      </c>
      <c r="AJ198" s="45" t="s">
        <v>9</v>
      </c>
    </row>
    <row r="199" spans="1:36" ht="15.95" hidden="1" customHeight="1" outlineLevel="1" x14ac:dyDescent="0.2">
      <c r="A199" s="63" t="s">
        <v>135</v>
      </c>
      <c r="B199" s="54">
        <v>0</v>
      </c>
      <c r="C199" s="54">
        <v>0</v>
      </c>
      <c r="D199" s="54">
        <v>0</v>
      </c>
      <c r="E199" s="54">
        <v>0</v>
      </c>
      <c r="F199" s="54">
        <v>0</v>
      </c>
      <c r="G199" s="54">
        <v>2528.5728399999998</v>
      </c>
      <c r="H199" s="54">
        <v>2927.7191800000001</v>
      </c>
      <c r="I199" s="54">
        <v>2915.18851</v>
      </c>
      <c r="J199" s="54">
        <v>3023.0186100000001</v>
      </c>
      <c r="K199" s="54">
        <v>2841.89129</v>
      </c>
      <c r="L199" s="58">
        <v>2935.2533399999998</v>
      </c>
      <c r="M199" s="58">
        <v>3003</v>
      </c>
      <c r="N199" s="58">
        <v>3030</v>
      </c>
      <c r="O199" s="58">
        <v>3028</v>
      </c>
      <c r="P199" s="58">
        <v>3441</v>
      </c>
      <c r="Q199" s="58">
        <v>3410</v>
      </c>
      <c r="R199" s="58">
        <v>3465</v>
      </c>
      <c r="S199" s="58">
        <v>3560</v>
      </c>
      <c r="T199" s="58">
        <v>3922</v>
      </c>
      <c r="U199" s="58">
        <v>3578</v>
      </c>
      <c r="V199" s="58">
        <v>3981</v>
      </c>
      <c r="W199" s="58">
        <v>4310</v>
      </c>
      <c r="X199" s="58">
        <v>3876</v>
      </c>
      <c r="Y199" s="58">
        <v>4162</v>
      </c>
      <c r="Z199" s="58">
        <v>4283</v>
      </c>
      <c r="AA199" s="58">
        <v>4250</v>
      </c>
      <c r="AC199" s="54">
        <f t="shared" si="334"/>
        <v>0</v>
      </c>
      <c r="AD199" s="54">
        <f t="shared" si="335"/>
        <v>2915.18851</v>
      </c>
      <c r="AE199" s="54">
        <f t="shared" si="336"/>
        <v>3003</v>
      </c>
      <c r="AF199" s="54">
        <f t="shared" si="337"/>
        <v>3410</v>
      </c>
      <c r="AG199" s="54">
        <f t="shared" si="338"/>
        <v>3578</v>
      </c>
      <c r="AH199" s="54">
        <f t="shared" ca="1" si="346"/>
        <v>4162</v>
      </c>
      <c r="AI199" s="54">
        <f t="shared" ca="1" si="339"/>
        <v>4250</v>
      </c>
      <c r="AJ199" s="45" t="s">
        <v>9</v>
      </c>
    </row>
    <row r="200" spans="1:36" ht="15.95" hidden="1" customHeight="1" outlineLevel="1" x14ac:dyDescent="0.2">
      <c r="A200" s="63" t="s">
        <v>136</v>
      </c>
      <c r="B200" s="54">
        <v>0</v>
      </c>
      <c r="C200" s="54">
        <v>0</v>
      </c>
      <c r="D200" s="54">
        <v>0</v>
      </c>
      <c r="E200" s="54">
        <v>0</v>
      </c>
      <c r="F200" s="54">
        <v>0</v>
      </c>
      <c r="G200" s="54">
        <v>0</v>
      </c>
      <c r="H200" s="54">
        <v>0</v>
      </c>
      <c r="I200" s="54"/>
      <c r="J200" s="54"/>
      <c r="K200" s="54"/>
      <c r="L200" s="58">
        <v>0</v>
      </c>
      <c r="M200" s="58">
        <v>0</v>
      </c>
      <c r="N200" s="58">
        <v>0</v>
      </c>
      <c r="O200" s="58">
        <v>0</v>
      </c>
      <c r="P200" s="58">
        <v>0</v>
      </c>
      <c r="Q200" s="58">
        <v>0</v>
      </c>
      <c r="R200" s="58">
        <v>0</v>
      </c>
      <c r="S200" s="58">
        <v>0</v>
      </c>
      <c r="T200" s="58">
        <v>0</v>
      </c>
      <c r="U200" s="58">
        <v>0</v>
      </c>
      <c r="V200" s="58">
        <v>0</v>
      </c>
      <c r="W200" s="58">
        <v>0</v>
      </c>
      <c r="X200" s="58">
        <v>0</v>
      </c>
      <c r="Y200" s="58">
        <v>0</v>
      </c>
      <c r="Z200" s="58">
        <v>0</v>
      </c>
      <c r="AA200" s="58">
        <v>0</v>
      </c>
      <c r="AC200" s="54">
        <f t="shared" si="334"/>
        <v>0</v>
      </c>
      <c r="AD200" s="54">
        <f t="shared" si="335"/>
        <v>0</v>
      </c>
      <c r="AE200" s="54">
        <f t="shared" si="336"/>
        <v>0</v>
      </c>
      <c r="AF200" s="54">
        <f t="shared" si="337"/>
        <v>0</v>
      </c>
      <c r="AG200" s="54">
        <f t="shared" si="338"/>
        <v>0</v>
      </c>
      <c r="AH200" s="54">
        <f t="shared" ca="1" si="346"/>
        <v>0</v>
      </c>
      <c r="AI200" s="54">
        <f t="shared" ca="1" si="339"/>
        <v>0</v>
      </c>
      <c r="AJ200" s="45" t="s">
        <v>9</v>
      </c>
    </row>
    <row r="201" spans="1:36" ht="15.95" hidden="1" customHeight="1" outlineLevel="1" x14ac:dyDescent="0.2">
      <c r="A201" s="63" t="s">
        <v>137</v>
      </c>
      <c r="B201" s="54">
        <v>0</v>
      </c>
      <c r="C201" s="54">
        <v>0</v>
      </c>
      <c r="D201" s="54">
        <v>0.47298000000000001</v>
      </c>
      <c r="E201" s="54">
        <v>0.67616999999999994</v>
      </c>
      <c r="F201" s="54">
        <v>1.79758</v>
      </c>
      <c r="G201" s="54">
        <v>0.10442</v>
      </c>
      <c r="H201" s="54">
        <v>0.12031</v>
      </c>
      <c r="I201" s="54">
        <v>0.12031</v>
      </c>
      <c r="J201" s="54">
        <v>0.28437000000000001</v>
      </c>
      <c r="K201" s="54">
        <v>36.348910000000004</v>
      </c>
      <c r="L201" s="58">
        <v>37.545940000000002</v>
      </c>
      <c r="M201" s="58">
        <v>38</v>
      </c>
      <c r="N201" s="58">
        <v>53</v>
      </c>
      <c r="O201" s="58">
        <v>95</v>
      </c>
      <c r="P201" s="58">
        <v>54</v>
      </c>
      <c r="Q201" s="58">
        <v>98</v>
      </c>
      <c r="R201" s="58">
        <v>104</v>
      </c>
      <c r="S201" s="58">
        <v>104</v>
      </c>
      <c r="T201" s="58">
        <v>110</v>
      </c>
      <c r="U201" s="58">
        <v>53</v>
      </c>
      <c r="V201" s="58">
        <v>53</v>
      </c>
      <c r="W201" s="58">
        <v>53</v>
      </c>
      <c r="X201" s="58">
        <v>53</v>
      </c>
      <c r="Y201" s="58">
        <v>53</v>
      </c>
      <c r="Z201" s="58">
        <v>53</v>
      </c>
      <c r="AA201" s="58">
        <v>53</v>
      </c>
      <c r="AC201" s="54">
        <f t="shared" si="334"/>
        <v>0.67616999999999994</v>
      </c>
      <c r="AD201" s="54">
        <f t="shared" si="335"/>
        <v>0.12031</v>
      </c>
      <c r="AE201" s="54">
        <f t="shared" si="336"/>
        <v>38</v>
      </c>
      <c r="AF201" s="54">
        <f t="shared" si="337"/>
        <v>98</v>
      </c>
      <c r="AG201" s="54">
        <f t="shared" si="338"/>
        <v>53</v>
      </c>
      <c r="AH201" s="54">
        <f t="shared" ca="1" si="346"/>
        <v>53</v>
      </c>
      <c r="AI201" s="54">
        <f t="shared" ca="1" si="339"/>
        <v>53</v>
      </c>
      <c r="AJ201" s="45" t="s">
        <v>9</v>
      </c>
    </row>
    <row r="202" spans="1:36" ht="15.95" hidden="1" customHeight="1" outlineLevel="1" x14ac:dyDescent="0.2">
      <c r="A202" s="63" t="s">
        <v>138</v>
      </c>
      <c r="B202" s="54">
        <v>2701.29565</v>
      </c>
      <c r="C202" s="54">
        <v>4286.8626399999994</v>
      </c>
      <c r="D202" s="54">
        <v>5554.08302</v>
      </c>
      <c r="E202" s="54">
        <v>1335.8061399999999</v>
      </c>
      <c r="F202" s="54">
        <v>1361.26819</v>
      </c>
      <c r="G202" s="54">
        <v>0</v>
      </c>
      <c r="H202" s="54">
        <v>10.232959999999999</v>
      </c>
      <c r="I202" s="54">
        <v>7.72811</v>
      </c>
      <c r="J202" s="54">
        <v>52.927460000000004</v>
      </c>
      <c r="K202" s="54">
        <v>19.653110000000002</v>
      </c>
      <c r="L202" s="58">
        <v>19.55321</v>
      </c>
      <c r="M202" s="58">
        <v>20</v>
      </c>
      <c r="N202" s="58">
        <v>20</v>
      </c>
      <c r="O202" s="58">
        <v>20</v>
      </c>
      <c r="P202" s="58">
        <v>20</v>
      </c>
      <c r="Q202" s="58">
        <v>20</v>
      </c>
      <c r="R202" s="58">
        <v>20</v>
      </c>
      <c r="S202" s="58">
        <v>20</v>
      </c>
      <c r="T202" s="58">
        <v>0</v>
      </c>
      <c r="U202" s="58">
        <v>0</v>
      </c>
      <c r="V202" s="58">
        <v>42</v>
      </c>
      <c r="W202" s="58">
        <v>42</v>
      </c>
      <c r="X202" s="58">
        <v>44</v>
      </c>
      <c r="Y202" s="58">
        <v>44</v>
      </c>
      <c r="Z202" s="58">
        <v>1</v>
      </c>
      <c r="AA202" s="58">
        <v>3</v>
      </c>
      <c r="AC202" s="54">
        <f t="shared" si="334"/>
        <v>1335.8061399999999</v>
      </c>
      <c r="AD202" s="54">
        <f t="shared" si="335"/>
        <v>7.72811</v>
      </c>
      <c r="AE202" s="54">
        <f t="shared" si="336"/>
        <v>20</v>
      </c>
      <c r="AF202" s="54">
        <f t="shared" si="337"/>
        <v>20</v>
      </c>
      <c r="AG202" s="54">
        <f t="shared" si="338"/>
        <v>0</v>
      </c>
      <c r="AH202" s="54">
        <f t="shared" ca="1" si="346"/>
        <v>44</v>
      </c>
      <c r="AI202" s="54">
        <f t="shared" ca="1" si="339"/>
        <v>3</v>
      </c>
      <c r="AJ202" s="45" t="s">
        <v>9</v>
      </c>
    </row>
    <row r="203" spans="1:36" ht="15.95" hidden="1" customHeight="1" outlineLevel="1" x14ac:dyDescent="0.2">
      <c r="A203" s="63" t="s">
        <v>139</v>
      </c>
      <c r="B203" s="54">
        <v>0</v>
      </c>
      <c r="C203" s="54">
        <v>0</v>
      </c>
      <c r="D203" s="54">
        <v>0</v>
      </c>
      <c r="E203" s="54">
        <v>0</v>
      </c>
      <c r="F203" s="54">
        <v>0</v>
      </c>
      <c r="G203" s="54">
        <v>0</v>
      </c>
      <c r="H203" s="54">
        <v>117.28588000000001</v>
      </c>
      <c r="I203" s="54">
        <v>117.28588000000001</v>
      </c>
      <c r="J203" s="54">
        <v>117.28588000000001</v>
      </c>
      <c r="K203" s="54">
        <v>117.28588000000001</v>
      </c>
      <c r="L203" s="58">
        <v>207.28587999999999</v>
      </c>
      <c r="M203" s="58">
        <v>889</v>
      </c>
      <c r="N203" s="58">
        <v>1509</v>
      </c>
      <c r="O203" s="58">
        <v>2522</v>
      </c>
      <c r="P203" s="58">
        <v>2770</v>
      </c>
      <c r="Q203" s="58">
        <v>2617</v>
      </c>
      <c r="R203" s="58">
        <v>2617</v>
      </c>
      <c r="S203" s="58">
        <v>2617</v>
      </c>
      <c r="T203" s="58">
        <v>2161</v>
      </c>
      <c r="U203" s="58">
        <v>2161</v>
      </c>
      <c r="V203" s="58">
        <v>2161</v>
      </c>
      <c r="W203" s="58">
        <v>2161</v>
      </c>
      <c r="X203" s="58">
        <v>2162</v>
      </c>
      <c r="Y203" s="58">
        <v>2162</v>
      </c>
      <c r="Z203" s="58">
        <v>2162</v>
      </c>
      <c r="AA203" s="58">
        <v>2162</v>
      </c>
      <c r="AC203" s="54">
        <f t="shared" si="334"/>
        <v>0</v>
      </c>
      <c r="AD203" s="54">
        <f t="shared" si="335"/>
        <v>117.28588000000001</v>
      </c>
      <c r="AE203" s="54">
        <f t="shared" si="336"/>
        <v>889</v>
      </c>
      <c r="AF203" s="54">
        <f t="shared" si="337"/>
        <v>2617</v>
      </c>
      <c r="AG203" s="54">
        <f t="shared" si="338"/>
        <v>2161</v>
      </c>
      <c r="AH203" s="54">
        <f t="shared" ca="1" si="346"/>
        <v>2162</v>
      </c>
      <c r="AI203" s="54">
        <f t="shared" ca="1" si="339"/>
        <v>2162</v>
      </c>
      <c r="AJ203" s="45" t="s">
        <v>9</v>
      </c>
    </row>
    <row r="204" spans="1:36" ht="15.95" hidden="1" customHeight="1" outlineLevel="1" x14ac:dyDescent="0.2">
      <c r="A204" s="63" t="s">
        <v>140</v>
      </c>
      <c r="B204" s="54">
        <v>0</v>
      </c>
      <c r="C204" s="54">
        <v>0</v>
      </c>
      <c r="D204" s="54">
        <v>0</v>
      </c>
      <c r="E204" s="54">
        <v>0</v>
      </c>
      <c r="F204" s="54">
        <v>0</v>
      </c>
      <c r="G204" s="54">
        <v>0</v>
      </c>
      <c r="H204" s="54">
        <v>0</v>
      </c>
      <c r="I204" s="54">
        <v>0</v>
      </c>
      <c r="J204" s="54">
        <v>0</v>
      </c>
      <c r="K204" s="54">
        <v>0</v>
      </c>
      <c r="L204" s="58">
        <v>0</v>
      </c>
      <c r="M204" s="58">
        <v>0</v>
      </c>
      <c r="N204" s="58">
        <v>0</v>
      </c>
      <c r="O204" s="58">
        <v>0</v>
      </c>
      <c r="P204" s="58">
        <v>0</v>
      </c>
      <c r="Q204" s="58">
        <v>0</v>
      </c>
      <c r="R204" s="58">
        <v>0</v>
      </c>
      <c r="S204" s="58">
        <v>0</v>
      </c>
      <c r="T204" s="58">
        <v>0</v>
      </c>
      <c r="U204" s="58">
        <v>0</v>
      </c>
      <c r="V204" s="58">
        <v>0</v>
      </c>
      <c r="W204" s="58">
        <v>0</v>
      </c>
      <c r="X204" s="58">
        <v>0</v>
      </c>
      <c r="Y204" s="58">
        <v>0</v>
      </c>
      <c r="Z204" s="58">
        <v>0</v>
      </c>
      <c r="AA204" s="58">
        <v>0</v>
      </c>
      <c r="AC204" s="54">
        <f t="shared" si="334"/>
        <v>0</v>
      </c>
      <c r="AD204" s="54">
        <f t="shared" si="335"/>
        <v>0</v>
      </c>
      <c r="AE204" s="54">
        <f t="shared" si="336"/>
        <v>0</v>
      </c>
      <c r="AF204" s="54">
        <f t="shared" si="337"/>
        <v>0</v>
      </c>
      <c r="AG204" s="54">
        <f t="shared" si="338"/>
        <v>0</v>
      </c>
      <c r="AH204" s="54">
        <f t="shared" ca="1" si="346"/>
        <v>0</v>
      </c>
      <c r="AI204" s="54">
        <f t="shared" ca="1" si="339"/>
        <v>0</v>
      </c>
      <c r="AJ204" s="45" t="s">
        <v>9</v>
      </c>
    </row>
    <row r="205" spans="1:36" ht="15.95" hidden="1" customHeight="1" outlineLevel="1" x14ac:dyDescent="0.2">
      <c r="A205" s="63" t="s">
        <v>141</v>
      </c>
      <c r="B205" s="54">
        <v>0</v>
      </c>
      <c r="C205" s="54">
        <v>0</v>
      </c>
      <c r="D205" s="54">
        <v>0</v>
      </c>
      <c r="E205" s="54">
        <v>0</v>
      </c>
      <c r="F205" s="54">
        <v>0</v>
      </c>
      <c r="G205" s="54">
        <v>0</v>
      </c>
      <c r="H205" s="54">
        <v>151.16843</v>
      </c>
      <c r="I205" s="54">
        <v>100.77896000000001</v>
      </c>
      <c r="J205" s="54">
        <v>29.435400000000001</v>
      </c>
      <c r="K205" s="54">
        <v>210.71610000000001</v>
      </c>
      <c r="L205" s="58">
        <v>156.36823000000001</v>
      </c>
      <c r="M205" s="58">
        <v>102</v>
      </c>
      <c r="N205" s="58">
        <v>48</v>
      </c>
      <c r="O205" s="58">
        <v>175</v>
      </c>
      <c r="P205" s="58">
        <v>115</v>
      </c>
      <c r="Q205" s="58">
        <v>71</v>
      </c>
      <c r="R205" s="58">
        <v>27</v>
      </c>
      <c r="S205" s="58">
        <v>173</v>
      </c>
      <c r="T205" s="58">
        <v>123</v>
      </c>
      <c r="U205" s="58">
        <v>76</v>
      </c>
      <c r="V205" s="58">
        <v>35</v>
      </c>
      <c r="W205" s="58">
        <v>201</v>
      </c>
      <c r="X205" s="58">
        <v>145</v>
      </c>
      <c r="Y205" s="58">
        <v>90</v>
      </c>
      <c r="Z205" s="58">
        <v>34</v>
      </c>
      <c r="AA205" s="58">
        <v>158</v>
      </c>
      <c r="AC205" s="54">
        <f t="shared" si="334"/>
        <v>0</v>
      </c>
      <c r="AD205" s="54">
        <f t="shared" si="335"/>
        <v>100.77896000000001</v>
      </c>
      <c r="AE205" s="54">
        <f t="shared" si="336"/>
        <v>102</v>
      </c>
      <c r="AF205" s="54">
        <f t="shared" si="337"/>
        <v>71</v>
      </c>
      <c r="AG205" s="54">
        <f t="shared" si="338"/>
        <v>76</v>
      </c>
      <c r="AH205" s="54">
        <f t="shared" ca="1" si="346"/>
        <v>90</v>
      </c>
      <c r="AI205" s="54">
        <f t="shared" ca="1" si="339"/>
        <v>158</v>
      </c>
      <c r="AJ205" s="45" t="s">
        <v>9</v>
      </c>
    </row>
    <row r="206" spans="1:36" ht="15.95" hidden="1" customHeight="1" outlineLevel="1" x14ac:dyDescent="0.2">
      <c r="A206" s="63" t="s">
        <v>142</v>
      </c>
      <c r="B206" s="54">
        <v>0</v>
      </c>
      <c r="C206" s="54">
        <v>0</v>
      </c>
      <c r="D206" s="54">
        <v>0</v>
      </c>
      <c r="E206" s="54">
        <v>0</v>
      </c>
      <c r="F206" s="54">
        <v>0</v>
      </c>
      <c r="G206" s="54">
        <v>0</v>
      </c>
      <c r="H206" s="54">
        <v>0</v>
      </c>
      <c r="I206" s="54">
        <v>0</v>
      </c>
      <c r="J206" s="54">
        <v>0</v>
      </c>
      <c r="K206" s="54">
        <v>0</v>
      </c>
      <c r="L206" s="58">
        <v>0</v>
      </c>
      <c r="M206" s="58">
        <v>0</v>
      </c>
      <c r="N206" s="58">
        <v>0</v>
      </c>
      <c r="O206" s="58">
        <v>0</v>
      </c>
      <c r="P206" s="58">
        <v>0</v>
      </c>
      <c r="Q206" s="58">
        <v>0</v>
      </c>
      <c r="R206" s="58">
        <v>0</v>
      </c>
      <c r="S206" s="58">
        <v>0</v>
      </c>
      <c r="T206" s="58">
        <v>0</v>
      </c>
      <c r="U206" s="58">
        <v>0</v>
      </c>
      <c r="V206" s="58">
        <v>0</v>
      </c>
      <c r="W206" s="58">
        <v>0</v>
      </c>
      <c r="X206" s="58">
        <v>0</v>
      </c>
      <c r="Y206" s="58">
        <v>0</v>
      </c>
      <c r="Z206" s="58">
        <v>0</v>
      </c>
      <c r="AA206" s="58">
        <v>0</v>
      </c>
      <c r="AC206" s="54">
        <f t="shared" si="334"/>
        <v>0</v>
      </c>
      <c r="AD206" s="54">
        <f t="shared" si="335"/>
        <v>0</v>
      </c>
      <c r="AE206" s="54">
        <f t="shared" si="336"/>
        <v>0</v>
      </c>
      <c r="AF206" s="54">
        <f t="shared" si="337"/>
        <v>0</v>
      </c>
      <c r="AG206" s="54">
        <f t="shared" si="338"/>
        <v>0</v>
      </c>
      <c r="AH206" s="54">
        <f t="shared" ca="1" si="346"/>
        <v>0</v>
      </c>
      <c r="AI206" s="54">
        <f t="shared" ca="1" si="339"/>
        <v>0</v>
      </c>
      <c r="AJ206" s="45" t="s">
        <v>9</v>
      </c>
    </row>
    <row r="207" spans="1:36" ht="15.95" hidden="1" customHeight="1" outlineLevel="1" x14ac:dyDescent="0.2">
      <c r="A207" s="63" t="s">
        <v>180</v>
      </c>
      <c r="B207" s="54">
        <v>0</v>
      </c>
      <c r="C207" s="54">
        <v>0</v>
      </c>
      <c r="D207" s="54">
        <v>0</v>
      </c>
      <c r="E207" s="54">
        <v>0</v>
      </c>
      <c r="F207" s="54">
        <v>0</v>
      </c>
      <c r="G207" s="54">
        <v>0</v>
      </c>
      <c r="H207" s="54">
        <v>0</v>
      </c>
      <c r="I207" s="54">
        <v>0</v>
      </c>
      <c r="J207" s="54">
        <v>0</v>
      </c>
      <c r="K207" s="54">
        <v>0</v>
      </c>
      <c r="L207" s="58">
        <v>0</v>
      </c>
      <c r="M207" s="58">
        <v>0</v>
      </c>
      <c r="N207" s="58">
        <v>0</v>
      </c>
      <c r="O207" s="58">
        <v>42452</v>
      </c>
      <c r="P207" s="58">
        <v>42452</v>
      </c>
      <c r="Q207" s="58">
        <v>37311</v>
      </c>
      <c r="R207" s="58">
        <v>38348</v>
      </c>
      <c r="S207" s="58">
        <v>38595</v>
      </c>
      <c r="T207" s="58">
        <v>39047</v>
      </c>
      <c r="U207" s="58">
        <v>38890</v>
      </c>
      <c r="V207" s="58">
        <v>39559</v>
      </c>
      <c r="W207" s="58">
        <v>41003</v>
      </c>
      <c r="X207" s="58">
        <v>39171</v>
      </c>
      <c r="Y207" s="58">
        <v>39571</v>
      </c>
      <c r="Z207" s="58">
        <v>42428</v>
      </c>
      <c r="AA207" s="58">
        <v>49755</v>
      </c>
      <c r="AC207" s="54">
        <f t="shared" si="334"/>
        <v>0</v>
      </c>
      <c r="AD207" s="54">
        <f t="shared" si="335"/>
        <v>0</v>
      </c>
      <c r="AE207" s="54">
        <f t="shared" si="336"/>
        <v>0</v>
      </c>
      <c r="AF207" s="54">
        <f t="shared" si="337"/>
        <v>37311</v>
      </c>
      <c r="AG207" s="54">
        <f t="shared" si="338"/>
        <v>38890</v>
      </c>
      <c r="AH207" s="54">
        <f t="shared" ca="1" si="346"/>
        <v>39571</v>
      </c>
      <c r="AI207" s="54">
        <f t="shared" ca="1" si="339"/>
        <v>49755</v>
      </c>
      <c r="AJ207" s="45" t="s">
        <v>9</v>
      </c>
    </row>
    <row r="208" spans="1:36" ht="15.95" hidden="1" customHeight="1" outlineLevel="1" x14ac:dyDescent="0.2">
      <c r="A208" s="63" t="s">
        <v>181</v>
      </c>
      <c r="B208" s="54">
        <v>0</v>
      </c>
      <c r="C208" s="54">
        <v>0</v>
      </c>
      <c r="D208" s="54">
        <v>0</v>
      </c>
      <c r="E208" s="54">
        <v>0</v>
      </c>
      <c r="F208" s="54">
        <v>0</v>
      </c>
      <c r="G208" s="54">
        <v>0</v>
      </c>
      <c r="H208" s="54">
        <v>0</v>
      </c>
      <c r="I208" s="54">
        <v>0</v>
      </c>
      <c r="J208" s="54">
        <v>0</v>
      </c>
      <c r="K208" s="54">
        <v>0</v>
      </c>
      <c r="L208" s="58">
        <v>0</v>
      </c>
      <c r="M208" s="58">
        <v>0</v>
      </c>
      <c r="N208" s="58">
        <v>0</v>
      </c>
      <c r="O208" s="58">
        <v>0</v>
      </c>
      <c r="P208" s="58">
        <v>0</v>
      </c>
      <c r="Q208" s="58">
        <v>0</v>
      </c>
      <c r="R208" s="58">
        <v>0</v>
      </c>
      <c r="S208" s="58">
        <v>0</v>
      </c>
      <c r="T208" s="58">
        <v>0</v>
      </c>
      <c r="U208" s="58">
        <v>0</v>
      </c>
      <c r="V208" s="58">
        <v>0</v>
      </c>
      <c r="W208" s="58">
        <v>0</v>
      </c>
      <c r="X208" s="58">
        <v>0</v>
      </c>
      <c r="Y208" s="58">
        <v>0</v>
      </c>
      <c r="Z208" s="58">
        <v>0</v>
      </c>
      <c r="AA208" s="58">
        <v>0</v>
      </c>
      <c r="AC208" s="54">
        <f t="shared" si="334"/>
        <v>0</v>
      </c>
      <c r="AD208" s="54">
        <f t="shared" si="335"/>
        <v>0</v>
      </c>
      <c r="AE208" s="54">
        <f t="shared" si="336"/>
        <v>0</v>
      </c>
      <c r="AF208" s="54">
        <f t="shared" si="337"/>
        <v>0</v>
      </c>
      <c r="AG208" s="54">
        <f t="shared" si="338"/>
        <v>0</v>
      </c>
      <c r="AH208" s="54">
        <f t="shared" ca="1" si="346"/>
        <v>0</v>
      </c>
      <c r="AI208" s="54">
        <f t="shared" ca="1" si="339"/>
        <v>0</v>
      </c>
      <c r="AJ208" s="45" t="s">
        <v>9</v>
      </c>
    </row>
    <row r="209" spans="1:36" ht="15.95" hidden="1" customHeight="1" outlineLevel="1" x14ac:dyDescent="0.2">
      <c r="A209" s="63" t="s">
        <v>143</v>
      </c>
      <c r="B209" s="54">
        <v>0</v>
      </c>
      <c r="C209" s="54">
        <v>0</v>
      </c>
      <c r="D209" s="54">
        <v>0</v>
      </c>
      <c r="E209" s="54">
        <v>0</v>
      </c>
      <c r="F209" s="54">
        <v>0</v>
      </c>
      <c r="G209" s="54">
        <v>0</v>
      </c>
      <c r="H209" s="54">
        <v>0</v>
      </c>
      <c r="I209" s="54">
        <v>0</v>
      </c>
      <c r="J209" s="54">
        <v>0</v>
      </c>
      <c r="K209" s="54">
        <v>0</v>
      </c>
      <c r="L209" s="58">
        <v>0</v>
      </c>
      <c r="M209" s="58">
        <v>214</v>
      </c>
      <c r="N209" s="58">
        <v>34553</v>
      </c>
      <c r="O209" s="58">
        <v>216</v>
      </c>
      <c r="P209" s="58">
        <v>0</v>
      </c>
      <c r="Q209" s="58">
        <v>0</v>
      </c>
      <c r="R209" s="58">
        <v>0</v>
      </c>
      <c r="S209" s="58">
        <v>0</v>
      </c>
      <c r="T209" s="58">
        <v>0</v>
      </c>
      <c r="U209" s="58">
        <v>0</v>
      </c>
      <c r="V209" s="58">
        <v>0</v>
      </c>
      <c r="W209" s="58">
        <v>0</v>
      </c>
      <c r="X209" s="58">
        <v>0</v>
      </c>
      <c r="Y209" s="58">
        <v>0</v>
      </c>
      <c r="Z209" s="58">
        <v>0</v>
      </c>
      <c r="AA209" s="58">
        <v>0</v>
      </c>
      <c r="AC209" s="54">
        <f t="shared" si="334"/>
        <v>0</v>
      </c>
      <c r="AD209" s="54">
        <f t="shared" si="335"/>
        <v>0</v>
      </c>
      <c r="AE209" s="54">
        <f t="shared" si="336"/>
        <v>214</v>
      </c>
      <c r="AF209" s="54">
        <f t="shared" si="337"/>
        <v>0</v>
      </c>
      <c r="AG209" s="54">
        <f t="shared" si="338"/>
        <v>0</v>
      </c>
      <c r="AH209" s="54">
        <f t="shared" ca="1" si="346"/>
        <v>0</v>
      </c>
      <c r="AI209" s="54">
        <f t="shared" ca="1" si="339"/>
        <v>0</v>
      </c>
      <c r="AJ209" s="45" t="s">
        <v>9</v>
      </c>
    </row>
    <row r="210" spans="1:36" ht="15.95" hidden="1" customHeight="1" outlineLevel="1" x14ac:dyDescent="0.2">
      <c r="A210" s="61" t="s">
        <v>144</v>
      </c>
      <c r="B210" s="62">
        <f t="shared" ref="B210:P210" si="347">SUM(B211:B225)</f>
        <v>4078.7261499999986</v>
      </c>
      <c r="C210" s="62">
        <f t="shared" si="347"/>
        <v>30976.150710000002</v>
      </c>
      <c r="D210" s="62">
        <f t="shared" si="347"/>
        <v>102417.74725</v>
      </c>
      <c r="E210" s="62">
        <f t="shared" si="347"/>
        <v>211518.32272000011</v>
      </c>
      <c r="F210" s="62">
        <f t="shared" si="347"/>
        <v>248304.00815999997</v>
      </c>
      <c r="G210" s="62">
        <f t="shared" si="347"/>
        <v>269609.18380999996</v>
      </c>
      <c r="H210" s="62">
        <f t="shared" si="347"/>
        <v>245416.38450999995</v>
      </c>
      <c r="I210" s="62">
        <f t="shared" si="347"/>
        <v>287534.50555</v>
      </c>
      <c r="J210" s="62">
        <f t="shared" si="347"/>
        <v>295597.92748000001</v>
      </c>
      <c r="K210" s="62">
        <f t="shared" si="347"/>
        <v>298766.10915999999</v>
      </c>
      <c r="L210" s="62">
        <f t="shared" si="347"/>
        <v>310313.26958000008</v>
      </c>
      <c r="M210" s="62">
        <f t="shared" si="347"/>
        <v>321222</v>
      </c>
      <c r="N210" s="62">
        <f t="shared" si="347"/>
        <v>293208</v>
      </c>
      <c r="O210" s="62">
        <f t="shared" si="347"/>
        <v>296982</v>
      </c>
      <c r="P210" s="62">
        <f t="shared" si="347"/>
        <v>297741</v>
      </c>
      <c r="Q210" s="62">
        <f t="shared" ref="Q210:R210" si="348">SUM(Q211:Q225)</f>
        <v>301907</v>
      </c>
      <c r="R210" s="62">
        <f t="shared" si="348"/>
        <v>305085</v>
      </c>
      <c r="S210" s="62">
        <f t="shared" ref="S210:T210" si="349">SUM(S211:S225)</f>
        <v>311409</v>
      </c>
      <c r="T210" s="62">
        <f t="shared" si="349"/>
        <v>310797</v>
      </c>
      <c r="U210" s="62">
        <f t="shared" ref="U210:W210" si="350">SUM(U211:U225)</f>
        <v>310158</v>
      </c>
      <c r="V210" s="62">
        <f t="shared" si="350"/>
        <v>310929</v>
      </c>
      <c r="W210" s="62">
        <f t="shared" si="350"/>
        <v>318733</v>
      </c>
      <c r="X210" s="62">
        <f t="shared" ref="X210:Y210" si="351">SUM(X211:X225)</f>
        <v>313801</v>
      </c>
      <c r="Y210" s="62">
        <f t="shared" si="351"/>
        <v>315026</v>
      </c>
      <c r="Z210" s="62">
        <f t="shared" ref="Z210:AA210" si="352">SUM(Z211:Z225)</f>
        <v>316336</v>
      </c>
      <c r="AA210" s="62">
        <f t="shared" si="352"/>
        <v>316521</v>
      </c>
      <c r="AC210" s="62">
        <f t="shared" si="334"/>
        <v>211518.32272000011</v>
      </c>
      <c r="AD210" s="62">
        <f t="shared" si="335"/>
        <v>287534.50555</v>
      </c>
      <c r="AE210" s="62">
        <f t="shared" si="336"/>
        <v>321222</v>
      </c>
      <c r="AF210" s="62">
        <f t="shared" si="337"/>
        <v>301907</v>
      </c>
      <c r="AG210" s="62">
        <f t="shared" si="338"/>
        <v>310158</v>
      </c>
      <c r="AH210" s="62">
        <f t="shared" ca="1" si="346"/>
        <v>315026</v>
      </c>
      <c r="AI210" s="62">
        <f t="shared" ca="1" si="339"/>
        <v>316521</v>
      </c>
      <c r="AJ210" s="45" t="s">
        <v>9</v>
      </c>
    </row>
    <row r="211" spans="1:36" ht="15.95" hidden="1" customHeight="1" outlineLevel="1" x14ac:dyDescent="0.2">
      <c r="A211" s="63" t="s">
        <v>135</v>
      </c>
      <c r="B211" s="58">
        <v>0</v>
      </c>
      <c r="C211" s="58">
        <v>0</v>
      </c>
      <c r="D211" s="58">
        <v>0</v>
      </c>
      <c r="E211" s="58">
        <v>0</v>
      </c>
      <c r="F211" s="58">
        <v>0</v>
      </c>
      <c r="G211" s="58">
        <v>0</v>
      </c>
      <c r="H211" s="58">
        <v>0</v>
      </c>
      <c r="I211" s="58">
        <v>0</v>
      </c>
      <c r="J211" s="58">
        <v>0</v>
      </c>
      <c r="K211" s="58">
        <v>0</v>
      </c>
      <c r="L211" s="58">
        <v>0</v>
      </c>
      <c r="M211" s="58">
        <v>0</v>
      </c>
      <c r="N211" s="58">
        <v>0</v>
      </c>
      <c r="O211" s="58">
        <v>0</v>
      </c>
      <c r="P211" s="58">
        <v>0</v>
      </c>
      <c r="Q211" s="58">
        <v>0</v>
      </c>
      <c r="R211" s="58">
        <v>0</v>
      </c>
      <c r="S211" s="58">
        <v>0</v>
      </c>
      <c r="T211" s="58">
        <v>0</v>
      </c>
      <c r="U211" s="58">
        <v>0</v>
      </c>
      <c r="V211" s="58">
        <v>0</v>
      </c>
      <c r="W211" s="58">
        <v>0</v>
      </c>
      <c r="X211" s="58">
        <v>0</v>
      </c>
      <c r="Y211" s="58">
        <v>0</v>
      </c>
      <c r="Z211" s="58">
        <v>0</v>
      </c>
      <c r="AA211" s="58">
        <v>0</v>
      </c>
      <c r="AC211" s="58">
        <f t="shared" si="334"/>
        <v>0</v>
      </c>
      <c r="AD211" s="58">
        <f t="shared" si="335"/>
        <v>0</v>
      </c>
      <c r="AE211" s="58">
        <f t="shared" si="336"/>
        <v>0</v>
      </c>
      <c r="AF211" s="58">
        <f t="shared" si="337"/>
        <v>0</v>
      </c>
      <c r="AG211" s="54">
        <f t="shared" si="338"/>
        <v>0</v>
      </c>
      <c r="AH211" s="54">
        <f t="shared" ca="1" si="346"/>
        <v>0</v>
      </c>
      <c r="AI211" s="54">
        <f t="shared" ca="1" si="339"/>
        <v>0</v>
      </c>
      <c r="AJ211" s="45" t="s">
        <v>9</v>
      </c>
    </row>
    <row r="212" spans="1:36" ht="15.95" hidden="1" customHeight="1" outlineLevel="1" x14ac:dyDescent="0.2">
      <c r="A212" s="63" t="s">
        <v>136</v>
      </c>
      <c r="B212" s="54">
        <v>105.822</v>
      </c>
      <c r="C212" s="54">
        <v>0.1</v>
      </c>
      <c r="D212" s="54">
        <v>12313.19917</v>
      </c>
      <c r="E212" s="54">
        <v>0</v>
      </c>
      <c r="F212" s="54">
        <v>6108.7653100000007</v>
      </c>
      <c r="G212" s="54">
        <v>28320.281480000005</v>
      </c>
      <c r="H212" s="54">
        <v>4422</v>
      </c>
      <c r="I212" s="54">
        <v>0.9425</v>
      </c>
      <c r="J212" s="54">
        <v>0</v>
      </c>
      <c r="K212" s="54">
        <v>0</v>
      </c>
      <c r="L212" s="58">
        <v>0</v>
      </c>
      <c r="M212" s="58">
        <v>0</v>
      </c>
      <c r="N212" s="58">
        <v>0</v>
      </c>
      <c r="O212" s="58">
        <v>0</v>
      </c>
      <c r="P212" s="58">
        <v>0</v>
      </c>
      <c r="Q212" s="58">
        <v>0</v>
      </c>
      <c r="R212" s="58">
        <v>0</v>
      </c>
      <c r="S212" s="58">
        <v>0</v>
      </c>
      <c r="T212" s="58">
        <v>0</v>
      </c>
      <c r="U212" s="58">
        <v>0</v>
      </c>
      <c r="V212" s="58">
        <v>0</v>
      </c>
      <c r="W212" s="58">
        <v>0</v>
      </c>
      <c r="X212" s="58">
        <v>0</v>
      </c>
      <c r="Y212" s="58">
        <v>0</v>
      </c>
      <c r="Z212" s="58">
        <v>0</v>
      </c>
      <c r="AA212" s="58">
        <v>0</v>
      </c>
      <c r="AC212" s="54">
        <f t="shared" si="334"/>
        <v>0</v>
      </c>
      <c r="AD212" s="54">
        <f t="shared" si="335"/>
        <v>0.9425</v>
      </c>
      <c r="AE212" s="54">
        <f t="shared" si="336"/>
        <v>0</v>
      </c>
      <c r="AF212" s="54">
        <f t="shared" si="337"/>
        <v>0</v>
      </c>
      <c r="AG212" s="54">
        <f t="shared" si="338"/>
        <v>0</v>
      </c>
      <c r="AH212" s="54">
        <f t="shared" ca="1" si="346"/>
        <v>0</v>
      </c>
      <c r="AI212" s="54">
        <f t="shared" ca="1" si="339"/>
        <v>0</v>
      </c>
      <c r="AJ212" s="45" t="s">
        <v>9</v>
      </c>
    </row>
    <row r="213" spans="1:36" ht="15.95" hidden="1" customHeight="1" outlineLevel="1" x14ac:dyDescent="0.2">
      <c r="A213" s="63" t="s">
        <v>145</v>
      </c>
      <c r="B213" s="54">
        <v>0</v>
      </c>
      <c r="C213" s="54">
        <v>0</v>
      </c>
      <c r="D213" s="54">
        <v>0</v>
      </c>
      <c r="E213" s="54">
        <v>0</v>
      </c>
      <c r="F213" s="54">
        <v>0</v>
      </c>
      <c r="G213" s="54">
        <v>0</v>
      </c>
      <c r="H213" s="54">
        <v>0</v>
      </c>
      <c r="I213" s="54">
        <v>0</v>
      </c>
      <c r="J213" s="54">
        <v>0</v>
      </c>
      <c r="K213" s="54">
        <v>0</v>
      </c>
      <c r="L213" s="58">
        <v>0</v>
      </c>
      <c r="M213" s="58">
        <v>0</v>
      </c>
      <c r="N213" s="58">
        <v>0</v>
      </c>
      <c r="O213" s="58">
        <v>0</v>
      </c>
      <c r="P213" s="58">
        <v>0</v>
      </c>
      <c r="Q213" s="58">
        <v>0</v>
      </c>
      <c r="R213" s="58">
        <v>0</v>
      </c>
      <c r="S213" s="58">
        <v>0</v>
      </c>
      <c r="T213" s="58">
        <v>0</v>
      </c>
      <c r="U213" s="58">
        <v>0</v>
      </c>
      <c r="V213" s="58">
        <v>0</v>
      </c>
      <c r="W213" s="58">
        <v>0</v>
      </c>
      <c r="X213" s="58">
        <v>0</v>
      </c>
      <c r="Y213" s="58">
        <v>0</v>
      </c>
      <c r="Z213" s="58">
        <v>0</v>
      </c>
      <c r="AA213" s="58">
        <v>0</v>
      </c>
      <c r="AC213" s="54">
        <f t="shared" si="334"/>
        <v>0</v>
      </c>
      <c r="AD213" s="54">
        <f t="shared" si="335"/>
        <v>0</v>
      </c>
      <c r="AE213" s="54">
        <f t="shared" si="336"/>
        <v>0</v>
      </c>
      <c r="AF213" s="54">
        <f t="shared" si="337"/>
        <v>0</v>
      </c>
      <c r="AG213" s="54">
        <f t="shared" si="338"/>
        <v>0</v>
      </c>
      <c r="AH213" s="54">
        <f t="shared" ca="1" si="346"/>
        <v>0</v>
      </c>
      <c r="AI213" s="54">
        <f t="shared" ca="1" si="339"/>
        <v>0</v>
      </c>
      <c r="AJ213" s="45" t="s">
        <v>9</v>
      </c>
    </row>
    <row r="214" spans="1:36" ht="15.95" hidden="1" customHeight="1" outlineLevel="1" x14ac:dyDescent="0.2">
      <c r="A214" s="63" t="s">
        <v>134</v>
      </c>
      <c r="B214" s="54">
        <v>0</v>
      </c>
      <c r="C214" s="54">
        <v>0</v>
      </c>
      <c r="D214" s="54">
        <v>564.44875000000002</v>
      </c>
      <c r="E214" s="54">
        <v>1887.47531</v>
      </c>
      <c r="F214" s="54">
        <v>3229.4101099999998</v>
      </c>
      <c r="G214" s="54">
        <v>4137.87583</v>
      </c>
      <c r="H214" s="54">
        <v>4329.1096500000003</v>
      </c>
      <c r="I214" s="54">
        <v>4977.1057599999995</v>
      </c>
      <c r="J214" s="54">
        <v>5001.1011600000002</v>
      </c>
      <c r="K214" s="54">
        <v>5009.7005999999992</v>
      </c>
      <c r="L214" s="58">
        <v>5070.9164099999998</v>
      </c>
      <c r="M214" s="58">
        <v>5164</v>
      </c>
      <c r="N214" s="58">
        <v>5290</v>
      </c>
      <c r="O214" s="58">
        <v>5443</v>
      </c>
      <c r="P214" s="58">
        <v>5623</v>
      </c>
      <c r="Q214" s="58">
        <v>5803</v>
      </c>
      <c r="R214" s="58">
        <v>5992</v>
      </c>
      <c r="S214" s="58">
        <v>6180</v>
      </c>
      <c r="T214" s="58">
        <v>6166</v>
      </c>
      <c r="U214" s="58">
        <v>4029</v>
      </c>
      <c r="V214" s="58">
        <v>2303</v>
      </c>
      <c r="W214" s="58">
        <v>7791</v>
      </c>
      <c r="X214" s="58">
        <v>8920</v>
      </c>
      <c r="Y214" s="58">
        <v>8142</v>
      </c>
      <c r="Z214" s="58">
        <v>9456</v>
      </c>
      <c r="AA214" s="58">
        <v>9645</v>
      </c>
      <c r="AC214" s="54">
        <f t="shared" si="334"/>
        <v>1887.47531</v>
      </c>
      <c r="AD214" s="54">
        <f t="shared" si="335"/>
        <v>4977.1057599999995</v>
      </c>
      <c r="AE214" s="54">
        <f t="shared" si="336"/>
        <v>5164</v>
      </c>
      <c r="AF214" s="54">
        <f t="shared" si="337"/>
        <v>5803</v>
      </c>
      <c r="AG214" s="54">
        <f t="shared" si="338"/>
        <v>4029</v>
      </c>
      <c r="AH214" s="54">
        <f t="shared" ca="1" si="346"/>
        <v>8142</v>
      </c>
      <c r="AI214" s="54">
        <f t="shared" ca="1" si="339"/>
        <v>9645</v>
      </c>
      <c r="AJ214" s="45" t="s">
        <v>9</v>
      </c>
    </row>
    <row r="215" spans="1:36" ht="15.95" hidden="1" customHeight="1" outlineLevel="1" x14ac:dyDescent="0.2">
      <c r="A215" s="63" t="s">
        <v>137</v>
      </c>
      <c r="B215" s="54">
        <v>0</v>
      </c>
      <c r="C215" s="54">
        <v>0</v>
      </c>
      <c r="D215" s="54">
        <v>0</v>
      </c>
      <c r="E215" s="54">
        <v>0</v>
      </c>
      <c r="F215" s="54">
        <v>0</v>
      </c>
      <c r="G215" s="54">
        <v>0</v>
      </c>
      <c r="H215" s="54">
        <v>0</v>
      </c>
      <c r="I215" s="54">
        <v>0</v>
      </c>
      <c r="J215" s="54">
        <v>0</v>
      </c>
      <c r="K215" s="54">
        <v>0</v>
      </c>
      <c r="L215" s="58">
        <v>0</v>
      </c>
      <c r="M215" s="58">
        <v>631</v>
      </c>
      <c r="N215" s="58">
        <v>631</v>
      </c>
      <c r="O215" s="58">
        <v>631</v>
      </c>
      <c r="P215" s="58">
        <v>631</v>
      </c>
      <c r="Q215" s="58">
        <v>631</v>
      </c>
      <c r="R215" s="58">
        <v>582</v>
      </c>
      <c r="S215" s="58">
        <v>582</v>
      </c>
      <c r="T215" s="58">
        <v>582</v>
      </c>
      <c r="U215" s="58">
        <v>631</v>
      </c>
      <c r="V215" s="58">
        <v>631</v>
      </c>
      <c r="W215" s="58">
        <v>631</v>
      </c>
      <c r="X215" s="58">
        <v>631</v>
      </c>
      <c r="Y215" s="58">
        <v>631</v>
      </c>
      <c r="Z215" s="58">
        <v>631</v>
      </c>
      <c r="AA215" s="58">
        <v>631</v>
      </c>
      <c r="AC215" s="54">
        <f t="shared" si="334"/>
        <v>0</v>
      </c>
      <c r="AD215" s="54">
        <f t="shared" si="335"/>
        <v>0</v>
      </c>
      <c r="AE215" s="54">
        <f t="shared" si="336"/>
        <v>631</v>
      </c>
      <c r="AF215" s="54">
        <f t="shared" si="337"/>
        <v>631</v>
      </c>
      <c r="AG215" s="54">
        <f t="shared" si="338"/>
        <v>631</v>
      </c>
      <c r="AH215" s="54">
        <f t="shared" ca="1" si="346"/>
        <v>631</v>
      </c>
      <c r="AI215" s="54">
        <f t="shared" ca="1" si="339"/>
        <v>631</v>
      </c>
      <c r="AJ215" s="45" t="s">
        <v>9</v>
      </c>
    </row>
    <row r="216" spans="1:36" ht="15.95" hidden="1" customHeight="1" outlineLevel="1" x14ac:dyDescent="0.2">
      <c r="A216" s="63" t="s">
        <v>146</v>
      </c>
      <c r="B216" s="54">
        <v>0</v>
      </c>
      <c r="C216" s="54">
        <v>0</v>
      </c>
      <c r="D216" s="54">
        <v>0</v>
      </c>
      <c r="E216" s="54">
        <v>0</v>
      </c>
      <c r="F216" s="54">
        <v>0</v>
      </c>
      <c r="G216" s="54">
        <v>0</v>
      </c>
      <c r="H216" s="54">
        <v>0</v>
      </c>
      <c r="I216" s="54">
        <v>0</v>
      </c>
      <c r="J216" s="54">
        <v>0</v>
      </c>
      <c r="K216" s="54">
        <v>0</v>
      </c>
      <c r="L216" s="58">
        <v>0</v>
      </c>
      <c r="M216" s="58">
        <v>0</v>
      </c>
      <c r="N216" s="58">
        <v>0</v>
      </c>
      <c r="O216" s="58">
        <v>0</v>
      </c>
      <c r="P216" s="58">
        <v>0</v>
      </c>
      <c r="Q216" s="58">
        <v>0</v>
      </c>
      <c r="R216" s="58">
        <v>0</v>
      </c>
      <c r="S216" s="58">
        <v>0</v>
      </c>
      <c r="T216" s="58">
        <v>0</v>
      </c>
      <c r="U216" s="58">
        <v>0</v>
      </c>
      <c r="V216" s="58">
        <v>0</v>
      </c>
      <c r="W216" s="58">
        <v>0</v>
      </c>
      <c r="X216" s="58">
        <v>0</v>
      </c>
      <c r="Y216" s="58">
        <v>0</v>
      </c>
      <c r="Z216" s="58">
        <v>0</v>
      </c>
      <c r="AA216" s="58">
        <v>0</v>
      </c>
      <c r="AC216" s="54">
        <f t="shared" si="334"/>
        <v>0</v>
      </c>
      <c r="AD216" s="54">
        <f t="shared" si="335"/>
        <v>0</v>
      </c>
      <c r="AE216" s="54">
        <f t="shared" si="336"/>
        <v>0</v>
      </c>
      <c r="AF216" s="54">
        <f t="shared" si="337"/>
        <v>0</v>
      </c>
      <c r="AG216" s="54">
        <f t="shared" si="338"/>
        <v>0</v>
      </c>
      <c r="AH216" s="54">
        <f t="shared" ca="1" si="346"/>
        <v>0</v>
      </c>
      <c r="AI216" s="54">
        <f t="shared" ca="1" si="339"/>
        <v>0</v>
      </c>
      <c r="AJ216" s="45" t="s">
        <v>9</v>
      </c>
    </row>
    <row r="217" spans="1:36" ht="15.95" hidden="1" customHeight="1" outlineLevel="1" x14ac:dyDescent="0.2">
      <c r="A217" s="63" t="s">
        <v>138</v>
      </c>
      <c r="B217" s="54">
        <v>0</v>
      </c>
      <c r="C217" s="54">
        <v>0</v>
      </c>
      <c r="D217" s="54">
        <v>0</v>
      </c>
      <c r="E217" s="54">
        <v>0</v>
      </c>
      <c r="F217" s="54">
        <v>0</v>
      </c>
      <c r="G217" s="54">
        <v>0</v>
      </c>
      <c r="H217" s="54">
        <v>0</v>
      </c>
      <c r="I217" s="54">
        <v>0</v>
      </c>
      <c r="J217" s="54">
        <v>0</v>
      </c>
      <c r="K217" s="54">
        <v>0</v>
      </c>
      <c r="L217" s="58">
        <v>0</v>
      </c>
      <c r="M217" s="58">
        <v>0</v>
      </c>
      <c r="N217" s="58">
        <v>0</v>
      </c>
      <c r="O217" s="58">
        <v>0</v>
      </c>
      <c r="P217" s="58">
        <v>0</v>
      </c>
      <c r="Q217" s="58">
        <v>0</v>
      </c>
      <c r="R217" s="58">
        <v>0</v>
      </c>
      <c r="S217" s="58">
        <v>0</v>
      </c>
      <c r="T217" s="58">
        <v>0</v>
      </c>
      <c r="U217" s="58">
        <v>0</v>
      </c>
      <c r="V217" s="58">
        <v>0</v>
      </c>
      <c r="W217" s="58">
        <v>0</v>
      </c>
      <c r="X217" s="58">
        <v>0</v>
      </c>
      <c r="Y217" s="58">
        <v>0</v>
      </c>
      <c r="Z217" s="58">
        <v>0</v>
      </c>
      <c r="AA217" s="58">
        <v>0</v>
      </c>
      <c r="AC217" s="54">
        <f t="shared" si="334"/>
        <v>0</v>
      </c>
      <c r="AD217" s="54">
        <f t="shared" si="335"/>
        <v>0</v>
      </c>
      <c r="AE217" s="54">
        <f t="shared" si="336"/>
        <v>0</v>
      </c>
      <c r="AF217" s="54">
        <f t="shared" si="337"/>
        <v>0</v>
      </c>
      <c r="AG217" s="54">
        <f t="shared" si="338"/>
        <v>0</v>
      </c>
      <c r="AH217" s="54">
        <f t="shared" ca="1" si="346"/>
        <v>0</v>
      </c>
      <c r="AI217" s="54">
        <f t="shared" ca="1" si="339"/>
        <v>0</v>
      </c>
      <c r="AJ217" s="45" t="s">
        <v>9</v>
      </c>
    </row>
    <row r="218" spans="1:36" ht="15.95" hidden="1" customHeight="1" outlineLevel="1" x14ac:dyDescent="0.2">
      <c r="A218" s="63" t="s">
        <v>139</v>
      </c>
      <c r="B218" s="54">
        <v>0</v>
      </c>
      <c r="C218" s="54">
        <v>0</v>
      </c>
      <c r="D218" s="54">
        <v>0</v>
      </c>
      <c r="E218" s="54">
        <v>0</v>
      </c>
      <c r="F218" s="54">
        <v>0</v>
      </c>
      <c r="G218" s="54">
        <v>0</v>
      </c>
      <c r="H218" s="54">
        <v>0</v>
      </c>
      <c r="I218" s="54">
        <v>0</v>
      </c>
      <c r="J218" s="54">
        <v>0</v>
      </c>
      <c r="K218" s="54">
        <v>0</v>
      </c>
      <c r="L218" s="58">
        <v>0</v>
      </c>
      <c r="M218" s="58">
        <v>0</v>
      </c>
      <c r="N218" s="58">
        <v>0</v>
      </c>
      <c r="O218" s="58">
        <v>0</v>
      </c>
      <c r="P218" s="58">
        <v>0</v>
      </c>
      <c r="Q218" s="58">
        <v>0</v>
      </c>
      <c r="R218" s="58">
        <v>0</v>
      </c>
      <c r="S218" s="58">
        <v>0</v>
      </c>
      <c r="T218" s="58">
        <v>0</v>
      </c>
      <c r="U218" s="58">
        <v>0</v>
      </c>
      <c r="V218" s="58">
        <v>0</v>
      </c>
      <c r="W218" s="58">
        <v>0</v>
      </c>
      <c r="X218" s="58">
        <v>0</v>
      </c>
      <c r="Y218" s="58">
        <v>0</v>
      </c>
      <c r="Z218" s="58">
        <v>0</v>
      </c>
      <c r="AA218" s="58">
        <v>0</v>
      </c>
      <c r="AC218" s="54">
        <f t="shared" si="334"/>
        <v>0</v>
      </c>
      <c r="AD218" s="54">
        <f t="shared" si="335"/>
        <v>0</v>
      </c>
      <c r="AE218" s="54">
        <f t="shared" si="336"/>
        <v>0</v>
      </c>
      <c r="AF218" s="54">
        <f t="shared" si="337"/>
        <v>0</v>
      </c>
      <c r="AG218" s="54">
        <f t="shared" si="338"/>
        <v>0</v>
      </c>
      <c r="AH218" s="54">
        <f t="shared" ca="1" si="346"/>
        <v>0</v>
      </c>
      <c r="AI218" s="54">
        <f t="shared" ca="1" si="339"/>
        <v>0</v>
      </c>
      <c r="AJ218" s="45" t="s">
        <v>9</v>
      </c>
    </row>
    <row r="219" spans="1:36" ht="15.95" hidden="1" customHeight="1" outlineLevel="1" x14ac:dyDescent="0.2">
      <c r="A219" s="63" t="s">
        <v>140</v>
      </c>
      <c r="B219" s="54">
        <v>0</v>
      </c>
      <c r="C219" s="54">
        <v>0</v>
      </c>
      <c r="D219" s="54">
        <v>0</v>
      </c>
      <c r="E219" s="54">
        <v>0</v>
      </c>
      <c r="F219" s="54">
        <v>0</v>
      </c>
      <c r="G219" s="54">
        <v>0</v>
      </c>
      <c r="H219" s="54">
        <v>0</v>
      </c>
      <c r="I219" s="54">
        <v>0</v>
      </c>
      <c r="J219" s="54">
        <v>0</v>
      </c>
      <c r="K219" s="54">
        <v>0</v>
      </c>
      <c r="L219" s="58">
        <v>0</v>
      </c>
      <c r="M219" s="58">
        <v>0</v>
      </c>
      <c r="N219" s="58">
        <v>0</v>
      </c>
      <c r="O219" s="58">
        <v>0</v>
      </c>
      <c r="P219" s="58">
        <v>0</v>
      </c>
      <c r="Q219" s="58">
        <v>0</v>
      </c>
      <c r="R219" s="58">
        <v>0</v>
      </c>
      <c r="S219" s="58">
        <v>0</v>
      </c>
      <c r="T219" s="58">
        <v>0</v>
      </c>
      <c r="U219" s="58">
        <v>0</v>
      </c>
      <c r="V219" s="58">
        <v>0</v>
      </c>
      <c r="W219" s="58">
        <v>0</v>
      </c>
      <c r="X219" s="58">
        <v>0</v>
      </c>
      <c r="Y219" s="58">
        <v>0</v>
      </c>
      <c r="Z219" s="58">
        <v>0</v>
      </c>
      <c r="AA219" s="58">
        <v>0</v>
      </c>
      <c r="AC219" s="54">
        <f t="shared" si="334"/>
        <v>0</v>
      </c>
      <c r="AD219" s="54">
        <f t="shared" si="335"/>
        <v>0</v>
      </c>
      <c r="AE219" s="54">
        <f t="shared" si="336"/>
        <v>0</v>
      </c>
      <c r="AF219" s="54">
        <f t="shared" si="337"/>
        <v>0</v>
      </c>
      <c r="AG219" s="54">
        <f t="shared" si="338"/>
        <v>0</v>
      </c>
      <c r="AH219" s="54">
        <f t="shared" ca="1" si="346"/>
        <v>0</v>
      </c>
      <c r="AI219" s="54">
        <f t="shared" ca="1" si="339"/>
        <v>0</v>
      </c>
      <c r="AJ219" s="45" t="s">
        <v>9</v>
      </c>
    </row>
    <row r="220" spans="1:36" ht="15.95" hidden="1" customHeight="1" outlineLevel="1" x14ac:dyDescent="0.2">
      <c r="A220" s="63" t="s">
        <v>142</v>
      </c>
      <c r="B220" s="54">
        <v>0</v>
      </c>
      <c r="C220" s="54">
        <v>0</v>
      </c>
      <c r="D220" s="54">
        <v>0</v>
      </c>
      <c r="E220" s="54">
        <v>0</v>
      </c>
      <c r="F220" s="54">
        <v>0</v>
      </c>
      <c r="G220" s="54">
        <v>0</v>
      </c>
      <c r="H220" s="54">
        <v>0</v>
      </c>
      <c r="I220" s="54">
        <v>0</v>
      </c>
      <c r="J220" s="54">
        <v>0</v>
      </c>
      <c r="K220" s="54">
        <v>0</v>
      </c>
      <c r="L220" s="58">
        <v>0</v>
      </c>
      <c r="M220" s="58">
        <v>0</v>
      </c>
      <c r="N220" s="58">
        <v>0</v>
      </c>
      <c r="O220" s="58">
        <v>0</v>
      </c>
      <c r="P220" s="58">
        <v>0</v>
      </c>
      <c r="Q220" s="58">
        <v>0</v>
      </c>
      <c r="R220" s="58">
        <v>0</v>
      </c>
      <c r="S220" s="58">
        <v>0</v>
      </c>
      <c r="T220" s="58">
        <v>0</v>
      </c>
      <c r="U220" s="58">
        <v>0</v>
      </c>
      <c r="V220" s="58">
        <v>0</v>
      </c>
      <c r="W220" s="58">
        <v>0</v>
      </c>
      <c r="X220" s="58">
        <v>0</v>
      </c>
      <c r="Y220" s="58">
        <v>0</v>
      </c>
      <c r="Z220" s="58">
        <v>0</v>
      </c>
      <c r="AA220" s="58">
        <v>0</v>
      </c>
      <c r="AC220" s="54">
        <f t="shared" si="334"/>
        <v>0</v>
      </c>
      <c r="AD220" s="54">
        <f t="shared" si="335"/>
        <v>0</v>
      </c>
      <c r="AE220" s="54">
        <f t="shared" si="336"/>
        <v>0</v>
      </c>
      <c r="AF220" s="54">
        <f t="shared" si="337"/>
        <v>0</v>
      </c>
      <c r="AG220" s="54">
        <f t="shared" si="338"/>
        <v>0</v>
      </c>
      <c r="AH220" s="54">
        <f t="shared" ca="1" si="346"/>
        <v>0</v>
      </c>
      <c r="AI220" s="54">
        <f t="shared" ca="1" si="339"/>
        <v>0</v>
      </c>
      <c r="AJ220" s="45" t="s">
        <v>9</v>
      </c>
    </row>
    <row r="221" spans="1:36" ht="15.95" hidden="1" customHeight="1" outlineLevel="1" x14ac:dyDescent="0.2">
      <c r="A221" s="63" t="s">
        <v>180</v>
      </c>
      <c r="B221" s="54">
        <v>3972.9041499999985</v>
      </c>
      <c r="C221" s="54">
        <v>30976.050710000003</v>
      </c>
      <c r="D221" s="54">
        <v>89540.099329999997</v>
      </c>
      <c r="E221" s="54">
        <v>209207.9370700001</v>
      </c>
      <c r="F221" s="54">
        <v>238965.83273999998</v>
      </c>
      <c r="G221" s="54">
        <v>237151.02649999998</v>
      </c>
      <c r="H221" s="54">
        <v>236643.42542999994</v>
      </c>
      <c r="I221" s="54">
        <v>282534.96314000001</v>
      </c>
      <c r="J221" s="54">
        <v>290575.68745999999</v>
      </c>
      <c r="K221" s="54">
        <v>293735.62498999998</v>
      </c>
      <c r="L221" s="58">
        <v>306261.93266000005</v>
      </c>
      <c r="M221" s="58">
        <v>315198</v>
      </c>
      <c r="N221" s="58">
        <v>287211</v>
      </c>
      <c r="O221" s="58">
        <v>290685</v>
      </c>
      <c r="P221" s="58">
        <v>291267</v>
      </c>
      <c r="Q221" s="58">
        <v>295258</v>
      </c>
      <c r="R221" s="58">
        <v>298297</v>
      </c>
      <c r="S221" s="58">
        <v>304435</v>
      </c>
      <c r="T221" s="58">
        <v>303840</v>
      </c>
      <c r="U221" s="58">
        <v>305293</v>
      </c>
      <c r="V221" s="58">
        <v>307795</v>
      </c>
      <c r="W221" s="58">
        <v>310114</v>
      </c>
      <c r="X221" s="58">
        <v>304057</v>
      </c>
      <c r="Y221" s="58">
        <v>306063</v>
      </c>
      <c r="Z221" s="58">
        <v>306063</v>
      </c>
      <c r="AA221" s="58">
        <v>306063</v>
      </c>
      <c r="AC221" s="54">
        <f t="shared" si="334"/>
        <v>209207.9370700001</v>
      </c>
      <c r="AD221" s="54">
        <f t="shared" si="335"/>
        <v>282534.96314000001</v>
      </c>
      <c r="AE221" s="54">
        <f t="shared" si="336"/>
        <v>315198</v>
      </c>
      <c r="AF221" s="54">
        <f t="shared" si="337"/>
        <v>295258</v>
      </c>
      <c r="AG221" s="54">
        <f t="shared" si="338"/>
        <v>305293</v>
      </c>
      <c r="AH221" s="54">
        <f t="shared" ca="1" si="346"/>
        <v>306063</v>
      </c>
      <c r="AI221" s="54">
        <f t="shared" ca="1" si="339"/>
        <v>306063</v>
      </c>
      <c r="AJ221" s="45" t="s">
        <v>9</v>
      </c>
    </row>
    <row r="222" spans="1:36" ht="15.95" hidden="1" customHeight="1" outlineLevel="1" x14ac:dyDescent="0.2">
      <c r="A222" s="63" t="s">
        <v>143</v>
      </c>
      <c r="B222" s="54">
        <v>0</v>
      </c>
      <c r="C222" s="54">
        <v>0</v>
      </c>
      <c r="D222" s="54">
        <v>0</v>
      </c>
      <c r="E222" s="54">
        <v>0</v>
      </c>
      <c r="F222" s="54">
        <v>0</v>
      </c>
      <c r="G222" s="54">
        <v>0</v>
      </c>
      <c r="H222" s="54">
        <v>0</v>
      </c>
      <c r="I222" s="54">
        <v>0</v>
      </c>
      <c r="J222" s="54">
        <v>0</v>
      </c>
      <c r="K222" s="54">
        <v>0</v>
      </c>
      <c r="L222" s="58">
        <v>0</v>
      </c>
      <c r="M222" s="58">
        <v>0</v>
      </c>
      <c r="N222" s="58">
        <v>0</v>
      </c>
      <c r="O222" s="58">
        <v>0</v>
      </c>
      <c r="P222" s="58">
        <v>0</v>
      </c>
      <c r="Q222" s="58">
        <v>0</v>
      </c>
      <c r="R222" s="58">
        <v>0</v>
      </c>
      <c r="S222" s="58">
        <v>0</v>
      </c>
      <c r="T222" s="58">
        <v>0</v>
      </c>
      <c r="U222" s="58">
        <v>0</v>
      </c>
      <c r="V222" s="58">
        <v>0</v>
      </c>
      <c r="W222" s="58">
        <v>0</v>
      </c>
      <c r="X222" s="58">
        <v>0</v>
      </c>
      <c r="Y222" s="58">
        <v>0</v>
      </c>
      <c r="Z222" s="58">
        <v>0</v>
      </c>
      <c r="AA222" s="58">
        <v>0</v>
      </c>
      <c r="AC222" s="54">
        <f t="shared" si="334"/>
        <v>0</v>
      </c>
      <c r="AD222" s="54">
        <f t="shared" si="335"/>
        <v>0</v>
      </c>
      <c r="AE222" s="54">
        <f t="shared" si="336"/>
        <v>0</v>
      </c>
      <c r="AF222" s="54">
        <f t="shared" si="337"/>
        <v>0</v>
      </c>
      <c r="AG222" s="54">
        <f t="shared" si="338"/>
        <v>0</v>
      </c>
      <c r="AH222" s="54">
        <f t="shared" ca="1" si="346"/>
        <v>0</v>
      </c>
      <c r="AI222" s="54">
        <f t="shared" ca="1" si="339"/>
        <v>0</v>
      </c>
      <c r="AJ222" s="45" t="s">
        <v>9</v>
      </c>
    </row>
    <row r="223" spans="1:36" ht="15.95" hidden="1" customHeight="1" outlineLevel="1" x14ac:dyDescent="0.2">
      <c r="A223" s="63" t="s">
        <v>147</v>
      </c>
      <c r="B223" s="54">
        <v>0</v>
      </c>
      <c r="C223" s="54">
        <v>0</v>
      </c>
      <c r="D223" s="54">
        <v>0</v>
      </c>
      <c r="E223" s="54">
        <v>0</v>
      </c>
      <c r="F223" s="54">
        <v>0</v>
      </c>
      <c r="G223" s="54">
        <v>0</v>
      </c>
      <c r="H223" s="54">
        <v>0</v>
      </c>
      <c r="I223" s="54">
        <v>0</v>
      </c>
      <c r="J223" s="54">
        <v>0</v>
      </c>
      <c r="K223" s="54">
        <v>0</v>
      </c>
      <c r="L223" s="58">
        <v>0</v>
      </c>
      <c r="M223" s="58">
        <v>0</v>
      </c>
      <c r="N223" s="58">
        <v>0</v>
      </c>
      <c r="O223" s="58">
        <v>0</v>
      </c>
      <c r="P223" s="58">
        <v>0</v>
      </c>
      <c r="Q223" s="58">
        <v>0</v>
      </c>
      <c r="R223" s="58">
        <v>0</v>
      </c>
      <c r="S223" s="58">
        <v>0</v>
      </c>
      <c r="T223" s="58">
        <v>0</v>
      </c>
      <c r="U223" s="58">
        <v>0</v>
      </c>
      <c r="V223" s="58">
        <v>0</v>
      </c>
      <c r="W223" s="58">
        <v>0</v>
      </c>
      <c r="X223" s="58">
        <v>0</v>
      </c>
      <c r="Y223" s="58">
        <v>0</v>
      </c>
      <c r="Z223" s="58">
        <v>0</v>
      </c>
      <c r="AA223" s="58">
        <v>0</v>
      </c>
      <c r="AC223" s="54">
        <f t="shared" si="334"/>
        <v>0</v>
      </c>
      <c r="AD223" s="54">
        <f t="shared" si="335"/>
        <v>0</v>
      </c>
      <c r="AE223" s="54">
        <f t="shared" si="336"/>
        <v>0</v>
      </c>
      <c r="AF223" s="54">
        <f t="shared" si="337"/>
        <v>0</v>
      </c>
      <c r="AG223" s="54">
        <f t="shared" si="338"/>
        <v>0</v>
      </c>
      <c r="AH223" s="54">
        <f t="shared" ca="1" si="346"/>
        <v>0</v>
      </c>
      <c r="AI223" s="54">
        <f t="shared" ca="1" si="339"/>
        <v>0</v>
      </c>
      <c r="AJ223" s="45" t="s">
        <v>9</v>
      </c>
    </row>
    <row r="224" spans="1:36" ht="15.95" hidden="1" customHeight="1" outlineLevel="1" x14ac:dyDescent="0.2">
      <c r="A224" s="63" t="s">
        <v>148</v>
      </c>
      <c r="B224" s="54">
        <v>0</v>
      </c>
      <c r="C224" s="54">
        <v>0</v>
      </c>
      <c r="D224" s="54">
        <v>0</v>
      </c>
      <c r="E224" s="54">
        <v>422.91033999999996</v>
      </c>
      <c r="F224" s="54">
        <v>0</v>
      </c>
      <c r="G224" s="54">
        <v>0</v>
      </c>
      <c r="H224" s="54">
        <v>21.849430000000002</v>
      </c>
      <c r="I224" s="54">
        <v>21.494150000000001</v>
      </c>
      <c r="J224" s="54">
        <v>21.138860000000001</v>
      </c>
      <c r="K224" s="54">
        <v>20.783570000000001</v>
      </c>
      <c r="L224" s="58">
        <v>-1019.5794900000002</v>
      </c>
      <c r="M224" s="58">
        <v>229</v>
      </c>
      <c r="N224" s="58">
        <v>76</v>
      </c>
      <c r="O224" s="58">
        <v>223</v>
      </c>
      <c r="P224" s="58">
        <v>220</v>
      </c>
      <c r="Q224" s="58">
        <v>215</v>
      </c>
      <c r="R224" s="58">
        <v>214</v>
      </c>
      <c r="S224" s="58">
        <v>212</v>
      </c>
      <c r="T224" s="58">
        <v>209</v>
      </c>
      <c r="U224" s="58">
        <v>205</v>
      </c>
      <c r="V224" s="58">
        <v>200</v>
      </c>
      <c r="W224" s="58">
        <v>197</v>
      </c>
      <c r="X224" s="58">
        <v>193</v>
      </c>
      <c r="Y224" s="58">
        <v>190</v>
      </c>
      <c r="Z224" s="58">
        <v>186</v>
      </c>
      <c r="AA224" s="58">
        <v>182</v>
      </c>
      <c r="AC224" s="54">
        <f t="shared" si="334"/>
        <v>422.91033999999996</v>
      </c>
      <c r="AD224" s="54">
        <f t="shared" si="335"/>
        <v>21.494150000000001</v>
      </c>
      <c r="AE224" s="54">
        <f t="shared" si="336"/>
        <v>229</v>
      </c>
      <c r="AF224" s="54">
        <f t="shared" si="337"/>
        <v>215</v>
      </c>
      <c r="AG224" s="54">
        <f t="shared" si="338"/>
        <v>205</v>
      </c>
      <c r="AH224" s="54">
        <f t="shared" ca="1" si="346"/>
        <v>190</v>
      </c>
      <c r="AI224" s="54">
        <f t="shared" ca="1" si="339"/>
        <v>182</v>
      </c>
      <c r="AJ224" s="45" t="s">
        <v>9</v>
      </c>
    </row>
    <row r="225" spans="1:36" ht="15.95" hidden="1" customHeight="1" outlineLevel="1" x14ac:dyDescent="0.2">
      <c r="A225" s="63" t="s">
        <v>149</v>
      </c>
      <c r="B225" s="54">
        <v>0</v>
      </c>
      <c r="C225" s="54">
        <v>0</v>
      </c>
      <c r="D225" s="54">
        <v>0</v>
      </c>
      <c r="E225" s="54">
        <v>0</v>
      </c>
      <c r="F225" s="54">
        <v>0</v>
      </c>
      <c r="G225" s="54">
        <v>0</v>
      </c>
      <c r="H225" s="54">
        <v>0</v>
      </c>
      <c r="I225" s="54">
        <v>0</v>
      </c>
      <c r="J225" s="54">
        <v>0</v>
      </c>
      <c r="K225" s="54">
        <v>0</v>
      </c>
      <c r="L225" s="58">
        <v>0</v>
      </c>
      <c r="M225" s="58">
        <v>0</v>
      </c>
      <c r="N225" s="58">
        <v>0</v>
      </c>
      <c r="O225" s="58">
        <v>0</v>
      </c>
      <c r="P225" s="58">
        <v>0</v>
      </c>
      <c r="Q225" s="58">
        <v>0</v>
      </c>
      <c r="R225" s="58">
        <v>0</v>
      </c>
      <c r="S225" s="58">
        <v>0</v>
      </c>
      <c r="T225" s="58">
        <v>0</v>
      </c>
      <c r="U225" s="58">
        <v>0</v>
      </c>
      <c r="V225" s="58">
        <v>0</v>
      </c>
      <c r="W225" s="58">
        <v>0</v>
      </c>
      <c r="X225" s="58">
        <v>0</v>
      </c>
      <c r="Y225" s="58">
        <v>0</v>
      </c>
      <c r="Z225" s="58">
        <v>0</v>
      </c>
      <c r="AA225" s="58">
        <v>0</v>
      </c>
      <c r="AC225" s="54">
        <f t="shared" si="334"/>
        <v>0</v>
      </c>
      <c r="AD225" s="54">
        <f t="shared" si="335"/>
        <v>0</v>
      </c>
      <c r="AE225" s="54">
        <f t="shared" si="336"/>
        <v>0</v>
      </c>
      <c r="AF225" s="54">
        <f t="shared" si="337"/>
        <v>0</v>
      </c>
      <c r="AG225" s="54">
        <f t="shared" si="338"/>
        <v>0</v>
      </c>
      <c r="AH225" s="54">
        <f t="shared" ca="1" si="346"/>
        <v>0</v>
      </c>
      <c r="AI225" s="54">
        <f t="shared" ca="1" si="339"/>
        <v>0</v>
      </c>
      <c r="AJ225" s="45" t="s">
        <v>9</v>
      </c>
    </row>
    <row r="226" spans="1:36" ht="15.95" customHeight="1" collapsed="1" x14ac:dyDescent="0.2">
      <c r="A226" s="43" t="s">
        <v>150</v>
      </c>
      <c r="B226" s="44">
        <f t="shared" ref="B226:G226" si="353">+B227+B243+B260</f>
        <v>7348.880900000001</v>
      </c>
      <c r="C226" s="44">
        <f t="shared" si="353"/>
        <v>39312.144520000002</v>
      </c>
      <c r="D226" s="44">
        <f t="shared" si="353"/>
        <v>117456.77139000001</v>
      </c>
      <c r="E226" s="44">
        <f t="shared" si="353"/>
        <v>235903.96684999997</v>
      </c>
      <c r="F226" s="44">
        <f t="shared" si="353"/>
        <v>272711.28875000001</v>
      </c>
      <c r="G226" s="44">
        <f t="shared" si="353"/>
        <v>275706.37537000002</v>
      </c>
      <c r="H226" s="44">
        <f t="shared" ref="H226:R226" si="354">+H227+H243+H260</f>
        <v>251961.28182999999</v>
      </c>
      <c r="I226" s="44">
        <f t="shared" si="354"/>
        <v>295243.81375999993</v>
      </c>
      <c r="J226" s="44">
        <f t="shared" si="354"/>
        <v>303145.71906000003</v>
      </c>
      <c r="K226" s="44">
        <f t="shared" si="354"/>
        <v>305181.24149000004</v>
      </c>
      <c r="L226" s="44">
        <f t="shared" si="354"/>
        <v>317197.46059999999</v>
      </c>
      <c r="M226" s="44">
        <f t="shared" si="354"/>
        <v>328143</v>
      </c>
      <c r="N226" s="44">
        <f t="shared" si="354"/>
        <v>336445</v>
      </c>
      <c r="O226" s="44">
        <f t="shared" si="354"/>
        <v>351606</v>
      </c>
      <c r="P226" s="44">
        <f t="shared" si="354"/>
        <v>355680</v>
      </c>
      <c r="Q226" s="44">
        <f t="shared" si="354"/>
        <v>356358</v>
      </c>
      <c r="R226" s="44">
        <f t="shared" si="354"/>
        <v>360501</v>
      </c>
      <c r="S226" s="44">
        <f t="shared" ref="S226:T226" si="355">+S227+S243+S260</f>
        <v>364752</v>
      </c>
      <c r="T226" s="44">
        <f t="shared" si="355"/>
        <v>365832</v>
      </c>
      <c r="U226" s="44">
        <f t="shared" ref="U226" si="356">+U227+U243+U260</f>
        <v>367699</v>
      </c>
      <c r="V226" s="44">
        <f t="shared" ref="V226:W226" si="357">+V227+V243+V260</f>
        <v>374446</v>
      </c>
      <c r="W226" s="44">
        <f t="shared" si="357"/>
        <v>376797</v>
      </c>
      <c r="X226" s="44">
        <f t="shared" ref="X226:Y226" si="358">+X227+X243+X260</f>
        <v>369699</v>
      </c>
      <c r="Y226" s="44">
        <f t="shared" si="358"/>
        <v>370809</v>
      </c>
      <c r="Z226" s="44">
        <f t="shared" ref="Z226:AA226" si="359">+Z227+Z243+Z260</f>
        <v>370054</v>
      </c>
      <c r="AA226" s="44">
        <f t="shared" si="359"/>
        <v>380810</v>
      </c>
      <c r="AC226" s="44">
        <f t="shared" si="334"/>
        <v>235903.96684999997</v>
      </c>
      <c r="AD226" s="44">
        <f t="shared" si="335"/>
        <v>295243.81375999993</v>
      </c>
      <c r="AE226" s="44">
        <f t="shared" si="336"/>
        <v>328143</v>
      </c>
      <c r="AF226" s="44">
        <f t="shared" ref="AF226:AF257" si="360">Q226</f>
        <v>356358</v>
      </c>
      <c r="AG226" s="44">
        <f t="shared" ref="AG226:AG257" si="361">SUM(U226)</f>
        <v>367699</v>
      </c>
      <c r="AH226" s="44">
        <f t="shared" ca="1" si="346"/>
        <v>370809</v>
      </c>
      <c r="AI226" s="44">
        <f t="shared" ca="1" si="339"/>
        <v>380810</v>
      </c>
      <c r="AJ226" s="45" t="s">
        <v>9</v>
      </c>
    </row>
    <row r="227" spans="1:36" ht="15.95" hidden="1" customHeight="1" outlineLevel="1" x14ac:dyDescent="0.2">
      <c r="A227" s="61" t="s">
        <v>151</v>
      </c>
      <c r="B227" s="62">
        <f t="shared" ref="B227:G227" si="362">SUM(B228:B242)</f>
        <v>424.09410999999994</v>
      </c>
      <c r="C227" s="62">
        <f t="shared" si="362"/>
        <v>10884.17518</v>
      </c>
      <c r="D227" s="62">
        <f t="shared" si="362"/>
        <v>35829.309050000003</v>
      </c>
      <c r="E227" s="62">
        <f t="shared" si="362"/>
        <v>83482.362359999999</v>
      </c>
      <c r="F227" s="62">
        <f t="shared" si="362"/>
        <v>70198.580570000006</v>
      </c>
      <c r="G227" s="62">
        <f t="shared" si="362"/>
        <v>50753.883010000005</v>
      </c>
      <c r="H227" s="62">
        <f t="shared" ref="H227:P227" si="363">SUM(H228:H242)</f>
        <v>35391.97032</v>
      </c>
      <c r="I227" s="62">
        <f t="shared" si="363"/>
        <v>17672.927809999997</v>
      </c>
      <c r="J227" s="62">
        <f t="shared" si="363"/>
        <v>22792.499380000001</v>
      </c>
      <c r="K227" s="62">
        <f t="shared" si="363"/>
        <v>20942.865669999996</v>
      </c>
      <c r="L227" s="62">
        <f t="shared" si="363"/>
        <v>21371.361060000003</v>
      </c>
      <c r="M227" s="62">
        <f t="shared" si="363"/>
        <v>21690</v>
      </c>
      <c r="N227" s="62">
        <f t="shared" si="363"/>
        <v>23316</v>
      </c>
      <c r="O227" s="62">
        <f t="shared" si="363"/>
        <v>23049</v>
      </c>
      <c r="P227" s="62">
        <f t="shared" si="363"/>
        <v>21957</v>
      </c>
      <c r="Q227" s="62">
        <f t="shared" ref="Q227" si="364">SUM(Q228:Q242)</f>
        <v>21832</v>
      </c>
      <c r="R227" s="62">
        <f t="shared" ref="R227:S227" si="365">SUM(R228:R242)</f>
        <v>27123</v>
      </c>
      <c r="S227" s="62">
        <f t="shared" si="365"/>
        <v>25573</v>
      </c>
      <c r="T227" s="62">
        <f t="shared" ref="T227:U227" si="366">SUM(T228:T242)</f>
        <v>21256</v>
      </c>
      <c r="U227" s="62">
        <f t="shared" si="366"/>
        <v>25859</v>
      </c>
      <c r="V227" s="62">
        <f t="shared" ref="V227:W227" si="367">SUM(V228:V242)</f>
        <v>25631</v>
      </c>
      <c r="W227" s="62">
        <f t="shared" si="367"/>
        <v>19281</v>
      </c>
      <c r="X227" s="62">
        <f t="shared" ref="X227:Y227" si="368">SUM(X228:X242)</f>
        <v>15789</v>
      </c>
      <c r="Y227" s="62">
        <f t="shared" si="368"/>
        <v>25074</v>
      </c>
      <c r="Z227" s="62">
        <f t="shared" ref="Z227:AA227" si="369">SUM(Z228:Z242)</f>
        <v>19352</v>
      </c>
      <c r="AA227" s="62">
        <f t="shared" si="369"/>
        <v>18995</v>
      </c>
      <c r="AC227" s="62">
        <f t="shared" si="334"/>
        <v>83482.362359999999</v>
      </c>
      <c r="AD227" s="62">
        <f t="shared" si="335"/>
        <v>17672.927809999997</v>
      </c>
      <c r="AE227" s="62">
        <f t="shared" si="336"/>
        <v>21690</v>
      </c>
      <c r="AF227" s="62">
        <f t="shared" si="360"/>
        <v>21832</v>
      </c>
      <c r="AG227" s="62">
        <f t="shared" si="361"/>
        <v>25859</v>
      </c>
      <c r="AH227" s="62">
        <f t="shared" ca="1" si="346"/>
        <v>25074</v>
      </c>
      <c r="AI227" s="62">
        <f t="shared" ca="1" si="339"/>
        <v>18995</v>
      </c>
      <c r="AJ227" s="45" t="s">
        <v>9</v>
      </c>
    </row>
    <row r="228" spans="1:36" ht="15.95" hidden="1" customHeight="1" outlineLevel="1" x14ac:dyDescent="0.2">
      <c r="A228" s="63" t="s">
        <v>152</v>
      </c>
      <c r="B228" s="54">
        <v>0</v>
      </c>
      <c r="C228" s="54">
        <v>0</v>
      </c>
      <c r="D228" s="54">
        <v>300</v>
      </c>
      <c r="E228" s="54">
        <v>1065.82951</v>
      </c>
      <c r="F228" s="54">
        <v>6995.49586</v>
      </c>
      <c r="G228" s="54">
        <v>6938.7472199999993</v>
      </c>
      <c r="H228" s="54">
        <v>11376.56632</v>
      </c>
      <c r="I228" s="54">
        <v>6899.8845499999998</v>
      </c>
      <c r="J228" s="54">
        <v>12413.411980000001</v>
      </c>
      <c r="K228" s="54">
        <v>12687.965249999999</v>
      </c>
      <c r="L228" s="58">
        <v>12940.477279999999</v>
      </c>
      <c r="M228" s="58">
        <v>13101</v>
      </c>
      <c r="N228" s="58">
        <v>12755</v>
      </c>
      <c r="O228" s="58">
        <v>12367</v>
      </c>
      <c r="P228" s="58">
        <v>11274</v>
      </c>
      <c r="Q228" s="58">
        <v>11364</v>
      </c>
      <c r="R228" s="58">
        <v>11565</v>
      </c>
      <c r="S228" s="58">
        <v>11087</v>
      </c>
      <c r="T228" s="58">
        <v>11031</v>
      </c>
      <c r="U228" s="58">
        <v>10975</v>
      </c>
      <c r="V228" s="58">
        <v>11194</v>
      </c>
      <c r="W228" s="58">
        <v>10927</v>
      </c>
      <c r="X228" s="58">
        <v>10610</v>
      </c>
      <c r="Y228" s="58">
        <v>13802</v>
      </c>
      <c r="Z228" s="58">
        <v>14159</v>
      </c>
      <c r="AA228" s="58">
        <v>13579</v>
      </c>
      <c r="AC228" s="54">
        <f t="shared" si="334"/>
        <v>1065.82951</v>
      </c>
      <c r="AD228" s="54">
        <f t="shared" si="335"/>
        <v>6899.8845499999998</v>
      </c>
      <c r="AE228" s="54">
        <f t="shared" si="336"/>
        <v>13101</v>
      </c>
      <c r="AF228" s="54">
        <f t="shared" si="360"/>
        <v>11364</v>
      </c>
      <c r="AG228" s="54">
        <f t="shared" si="361"/>
        <v>10975</v>
      </c>
      <c r="AH228" s="54">
        <f t="shared" ca="1" si="346"/>
        <v>13802</v>
      </c>
      <c r="AI228" s="54">
        <f t="shared" ca="1" si="339"/>
        <v>13579</v>
      </c>
      <c r="AJ228" s="45" t="s">
        <v>9</v>
      </c>
    </row>
    <row r="229" spans="1:36" ht="15.95" hidden="1" customHeight="1" outlineLevel="1" x14ac:dyDescent="0.2">
      <c r="A229" s="63" t="s">
        <v>153</v>
      </c>
      <c r="B229" s="54">
        <v>0</v>
      </c>
      <c r="C229" s="54">
        <v>0</v>
      </c>
      <c r="D229" s="54">
        <v>0</v>
      </c>
      <c r="E229" s="54">
        <v>0</v>
      </c>
      <c r="F229" s="54">
        <v>0</v>
      </c>
      <c r="G229" s="54">
        <v>0</v>
      </c>
      <c r="H229" s="54">
        <v>0</v>
      </c>
      <c r="I229" s="54">
        <v>0</v>
      </c>
      <c r="J229" s="54">
        <v>0</v>
      </c>
      <c r="K229" s="54">
        <v>0</v>
      </c>
      <c r="L229" s="58">
        <v>0</v>
      </c>
      <c r="M229" s="58">
        <v>0</v>
      </c>
      <c r="N229" s="58">
        <v>0</v>
      </c>
      <c r="O229" s="58">
        <v>0</v>
      </c>
      <c r="P229" s="58">
        <v>0</v>
      </c>
      <c r="Q229" s="58">
        <v>0</v>
      </c>
      <c r="R229" s="58">
        <v>0</v>
      </c>
      <c r="S229" s="58">
        <v>0</v>
      </c>
      <c r="T229" s="58">
        <v>0</v>
      </c>
      <c r="U229" s="58">
        <v>0</v>
      </c>
      <c r="V229" s="58">
        <v>0</v>
      </c>
      <c r="W229" s="58">
        <v>0</v>
      </c>
      <c r="X229" s="58">
        <v>0</v>
      </c>
      <c r="Y229" s="58">
        <v>0</v>
      </c>
      <c r="Z229" s="58">
        <v>0</v>
      </c>
      <c r="AA229" s="58">
        <v>0</v>
      </c>
      <c r="AC229" s="54">
        <f t="shared" si="334"/>
        <v>0</v>
      </c>
      <c r="AD229" s="54">
        <f t="shared" si="335"/>
        <v>0</v>
      </c>
      <c r="AE229" s="54">
        <f t="shared" si="336"/>
        <v>0</v>
      </c>
      <c r="AF229" s="54">
        <f t="shared" si="360"/>
        <v>0</v>
      </c>
      <c r="AG229" s="54">
        <f t="shared" si="361"/>
        <v>0</v>
      </c>
      <c r="AH229" s="54">
        <f t="shared" ca="1" si="346"/>
        <v>0</v>
      </c>
      <c r="AI229" s="54">
        <f t="shared" ca="1" si="339"/>
        <v>0</v>
      </c>
      <c r="AJ229" s="45" t="s">
        <v>9</v>
      </c>
    </row>
    <row r="230" spans="1:36" ht="15.95" hidden="1" customHeight="1" outlineLevel="1" x14ac:dyDescent="0.2">
      <c r="A230" s="63" t="s">
        <v>182</v>
      </c>
      <c r="B230" s="54">
        <v>0</v>
      </c>
      <c r="C230" s="54">
        <v>0</v>
      </c>
      <c r="D230" s="54">
        <v>0</v>
      </c>
      <c r="E230" s="54">
        <v>0</v>
      </c>
      <c r="F230" s="54">
        <v>0</v>
      </c>
      <c r="G230" s="54">
        <v>0</v>
      </c>
      <c r="H230" s="54">
        <v>0</v>
      </c>
      <c r="I230" s="54">
        <v>0</v>
      </c>
      <c r="J230" s="54">
        <v>0</v>
      </c>
      <c r="K230" s="54">
        <v>0</v>
      </c>
      <c r="L230" s="58">
        <v>0</v>
      </c>
      <c r="M230" s="58">
        <v>0</v>
      </c>
      <c r="N230" s="58">
        <v>0</v>
      </c>
      <c r="O230" s="58">
        <v>0</v>
      </c>
      <c r="P230" s="58">
        <v>0</v>
      </c>
      <c r="Q230" s="58">
        <v>0</v>
      </c>
      <c r="R230" s="58">
        <v>0</v>
      </c>
      <c r="S230" s="58">
        <v>0</v>
      </c>
      <c r="T230" s="58">
        <v>0</v>
      </c>
      <c r="U230" s="58">
        <v>0</v>
      </c>
      <c r="V230" s="58">
        <v>0</v>
      </c>
      <c r="W230" s="58">
        <v>0</v>
      </c>
      <c r="X230" s="58">
        <v>0</v>
      </c>
      <c r="Y230" s="58">
        <v>0</v>
      </c>
      <c r="Z230" s="58">
        <v>0</v>
      </c>
      <c r="AA230" s="58">
        <v>0</v>
      </c>
      <c r="AC230" s="54">
        <f t="shared" si="334"/>
        <v>0</v>
      </c>
      <c r="AD230" s="54">
        <f t="shared" si="335"/>
        <v>0</v>
      </c>
      <c r="AE230" s="54">
        <f t="shared" si="336"/>
        <v>0</v>
      </c>
      <c r="AF230" s="54">
        <f t="shared" si="360"/>
        <v>0</v>
      </c>
      <c r="AG230" s="54">
        <f t="shared" si="361"/>
        <v>0</v>
      </c>
      <c r="AH230" s="54">
        <f t="shared" ca="1" si="346"/>
        <v>0</v>
      </c>
      <c r="AI230" s="54">
        <f t="shared" ca="1" si="339"/>
        <v>0</v>
      </c>
      <c r="AJ230" s="45" t="s">
        <v>9</v>
      </c>
    </row>
    <row r="231" spans="1:36" ht="15.95" hidden="1" customHeight="1" outlineLevel="1" x14ac:dyDescent="0.2">
      <c r="A231" s="63" t="s">
        <v>154</v>
      </c>
      <c r="B231" s="54">
        <v>339.82084999999995</v>
      </c>
      <c r="C231" s="54">
        <v>10796.33323</v>
      </c>
      <c r="D231" s="54">
        <v>32495.035039999999</v>
      </c>
      <c r="E231" s="54">
        <v>45915.897229999995</v>
      </c>
      <c r="F231" s="54">
        <v>29978.006850000002</v>
      </c>
      <c r="G231" s="54">
        <v>21457.722610000001</v>
      </c>
      <c r="H231" s="54">
        <v>15384.197900000001</v>
      </c>
      <c r="I231" s="54">
        <v>3027.3024799999998</v>
      </c>
      <c r="J231" s="54">
        <v>1821.8222499999999</v>
      </c>
      <c r="K231" s="54">
        <v>686.69587999999999</v>
      </c>
      <c r="L231" s="58">
        <v>1189.4860000000001</v>
      </c>
      <c r="M231" s="58">
        <v>1268</v>
      </c>
      <c r="N231" s="58">
        <v>1988</v>
      </c>
      <c r="O231" s="58">
        <v>1980</v>
      </c>
      <c r="P231" s="58">
        <v>1450</v>
      </c>
      <c r="Q231" s="58">
        <v>1701</v>
      </c>
      <c r="R231" s="58">
        <v>1780</v>
      </c>
      <c r="S231" s="58">
        <v>1813</v>
      </c>
      <c r="T231" s="58">
        <v>1214</v>
      </c>
      <c r="U231" s="58">
        <v>1206</v>
      </c>
      <c r="V231" s="58">
        <v>1137</v>
      </c>
      <c r="W231" s="58">
        <v>873</v>
      </c>
      <c r="X231" s="58">
        <v>690</v>
      </c>
      <c r="Y231" s="58">
        <v>1038</v>
      </c>
      <c r="Z231" s="58">
        <v>805</v>
      </c>
      <c r="AA231" s="58">
        <v>1000</v>
      </c>
      <c r="AC231" s="54">
        <f t="shared" si="334"/>
        <v>45915.897229999995</v>
      </c>
      <c r="AD231" s="54">
        <f t="shared" si="335"/>
        <v>3027.3024799999998</v>
      </c>
      <c r="AE231" s="54">
        <f t="shared" si="336"/>
        <v>1268</v>
      </c>
      <c r="AF231" s="54">
        <f t="shared" si="360"/>
        <v>1701</v>
      </c>
      <c r="AG231" s="54">
        <f t="shared" si="361"/>
        <v>1206</v>
      </c>
      <c r="AH231" s="54">
        <f t="shared" ca="1" si="346"/>
        <v>1038</v>
      </c>
      <c r="AI231" s="54">
        <f t="shared" ca="1" si="339"/>
        <v>1000</v>
      </c>
      <c r="AJ231" s="45" t="s">
        <v>9</v>
      </c>
    </row>
    <row r="232" spans="1:36" ht="15.95" hidden="1" customHeight="1" outlineLevel="1" x14ac:dyDescent="0.2">
      <c r="A232" s="63" t="s">
        <v>155</v>
      </c>
      <c r="B232" s="54">
        <v>8.8825200000000013</v>
      </c>
      <c r="C232" s="54">
        <v>10.62885</v>
      </c>
      <c r="D232" s="54">
        <v>0.97648999999999997</v>
      </c>
      <c r="E232" s="54">
        <v>0</v>
      </c>
      <c r="F232" s="54">
        <v>0</v>
      </c>
      <c r="G232" s="54">
        <v>67.748679999999993</v>
      </c>
      <c r="H232" s="54">
        <v>1.5747599999999999</v>
      </c>
      <c r="I232" s="54">
        <v>0</v>
      </c>
      <c r="J232" s="54">
        <v>0</v>
      </c>
      <c r="K232" s="54">
        <v>0</v>
      </c>
      <c r="L232" s="58">
        <v>0</v>
      </c>
      <c r="M232" s="58">
        <v>0</v>
      </c>
      <c r="N232" s="58">
        <v>0</v>
      </c>
      <c r="O232" s="58">
        <v>0</v>
      </c>
      <c r="P232" s="58">
        <v>0</v>
      </c>
      <c r="Q232" s="58">
        <v>0</v>
      </c>
      <c r="R232" s="58">
        <v>0</v>
      </c>
      <c r="S232" s="58">
        <v>0</v>
      </c>
      <c r="T232" s="58">
        <v>0</v>
      </c>
      <c r="U232" s="58">
        <v>0</v>
      </c>
      <c r="V232" s="58">
        <v>0</v>
      </c>
      <c r="W232" s="58">
        <v>0</v>
      </c>
      <c r="X232" s="58">
        <v>0</v>
      </c>
      <c r="Y232" s="58">
        <v>0</v>
      </c>
      <c r="Z232" s="58">
        <v>0</v>
      </c>
      <c r="AA232" s="58">
        <v>0</v>
      </c>
      <c r="AC232" s="54">
        <f t="shared" si="334"/>
        <v>0</v>
      </c>
      <c r="AD232" s="54">
        <f t="shared" si="335"/>
        <v>0</v>
      </c>
      <c r="AE232" s="54">
        <f t="shared" si="336"/>
        <v>0</v>
      </c>
      <c r="AF232" s="54">
        <f t="shared" si="360"/>
        <v>0</v>
      </c>
      <c r="AG232" s="54">
        <f t="shared" si="361"/>
        <v>0</v>
      </c>
      <c r="AH232" s="54">
        <f t="shared" ca="1" si="346"/>
        <v>0</v>
      </c>
      <c r="AI232" s="54">
        <f t="shared" ca="1" si="339"/>
        <v>0</v>
      </c>
      <c r="AJ232" s="45" t="s">
        <v>9</v>
      </c>
    </row>
    <row r="233" spans="1:36" ht="15.95" hidden="1" customHeight="1" outlineLevel="1" x14ac:dyDescent="0.2">
      <c r="A233" s="63" t="s">
        <v>156</v>
      </c>
      <c r="B233" s="54">
        <v>75.390740000000008</v>
      </c>
      <c r="C233" s="54">
        <v>77.213100000000026</v>
      </c>
      <c r="D233" s="54">
        <v>3033.2975200000001</v>
      </c>
      <c r="E233" s="54">
        <v>5473.0140700000002</v>
      </c>
      <c r="F233" s="54">
        <v>2993.69112</v>
      </c>
      <c r="G233" s="54">
        <v>3312.9077599999996</v>
      </c>
      <c r="H233" s="54">
        <v>3613.4723899999999</v>
      </c>
      <c r="I233" s="54">
        <v>3645.0431500000004</v>
      </c>
      <c r="J233" s="54">
        <v>4343.0850399999999</v>
      </c>
      <c r="K233" s="54">
        <v>3375.3189500000003</v>
      </c>
      <c r="L233" s="58">
        <v>3016.98009</v>
      </c>
      <c r="M233" s="58">
        <v>3065</v>
      </c>
      <c r="N233" s="58">
        <v>3042</v>
      </c>
      <c r="O233" s="58">
        <v>3132</v>
      </c>
      <c r="P233" s="58">
        <v>3529</v>
      </c>
      <c r="Q233" s="58">
        <v>3047</v>
      </c>
      <c r="R233" s="58">
        <v>2758</v>
      </c>
      <c r="S233" s="58">
        <v>3017</v>
      </c>
      <c r="T233" s="58">
        <v>2344</v>
      </c>
      <c r="U233" s="58">
        <v>2513</v>
      </c>
      <c r="V233" s="58">
        <v>2071</v>
      </c>
      <c r="W233" s="58">
        <v>1431</v>
      </c>
      <c r="X233" s="58">
        <v>1149</v>
      </c>
      <c r="Y233" s="58">
        <v>822</v>
      </c>
      <c r="Z233" s="58">
        <v>906</v>
      </c>
      <c r="AA233" s="58">
        <v>866</v>
      </c>
      <c r="AC233" s="54">
        <f t="shared" si="334"/>
        <v>5473.0140700000002</v>
      </c>
      <c r="AD233" s="54">
        <f t="shared" si="335"/>
        <v>3645.0431500000004</v>
      </c>
      <c r="AE233" s="54">
        <f t="shared" si="336"/>
        <v>3065</v>
      </c>
      <c r="AF233" s="54">
        <f t="shared" si="360"/>
        <v>3047</v>
      </c>
      <c r="AG233" s="54">
        <f t="shared" si="361"/>
        <v>2513</v>
      </c>
      <c r="AH233" s="54">
        <f t="shared" ca="1" si="346"/>
        <v>822</v>
      </c>
      <c r="AI233" s="54">
        <f t="shared" ca="1" si="339"/>
        <v>866</v>
      </c>
      <c r="AJ233" s="45" t="s">
        <v>9</v>
      </c>
    </row>
    <row r="234" spans="1:36" ht="15.95" hidden="1" customHeight="1" outlineLevel="1" x14ac:dyDescent="0.2">
      <c r="A234" s="63" t="s">
        <v>185</v>
      </c>
      <c r="B234" s="54">
        <v>0</v>
      </c>
      <c r="C234" s="54">
        <v>0</v>
      </c>
      <c r="D234" s="54">
        <v>0</v>
      </c>
      <c r="E234" s="54">
        <v>0</v>
      </c>
      <c r="F234" s="54">
        <v>0</v>
      </c>
      <c r="G234" s="54">
        <v>0</v>
      </c>
      <c r="H234" s="54">
        <v>0</v>
      </c>
      <c r="I234" s="54">
        <v>0</v>
      </c>
      <c r="J234" s="54">
        <v>0</v>
      </c>
      <c r="K234" s="54">
        <v>0</v>
      </c>
      <c r="L234" s="58">
        <v>0</v>
      </c>
      <c r="M234" s="58">
        <v>0</v>
      </c>
      <c r="N234" s="58">
        <v>1253</v>
      </c>
      <c r="O234" s="58">
        <v>1253</v>
      </c>
      <c r="P234" s="58">
        <v>1253</v>
      </c>
      <c r="Q234" s="58">
        <v>1253</v>
      </c>
      <c r="R234" s="58">
        <v>1362</v>
      </c>
      <c r="S234" s="58">
        <v>1362</v>
      </c>
      <c r="T234" s="58">
        <v>1362</v>
      </c>
      <c r="U234" s="58">
        <v>1420</v>
      </c>
      <c r="V234" s="58">
        <v>1420</v>
      </c>
      <c r="W234" s="58">
        <v>1420</v>
      </c>
      <c r="X234" s="58">
        <v>1420</v>
      </c>
      <c r="Y234" s="58">
        <v>1444</v>
      </c>
      <c r="Z234" s="58">
        <v>1444</v>
      </c>
      <c r="AA234" s="58">
        <v>1444</v>
      </c>
      <c r="AC234" s="54">
        <v>0</v>
      </c>
      <c r="AD234" s="54">
        <v>0</v>
      </c>
      <c r="AE234" s="54">
        <v>0</v>
      </c>
      <c r="AF234" s="54">
        <f t="shared" si="360"/>
        <v>1253</v>
      </c>
      <c r="AG234" s="54">
        <f t="shared" si="361"/>
        <v>1420</v>
      </c>
      <c r="AH234" s="54">
        <f t="shared" ca="1" si="346"/>
        <v>1444</v>
      </c>
      <c r="AI234" s="54">
        <f t="shared" ca="1" si="339"/>
        <v>1444</v>
      </c>
      <c r="AJ234" s="45"/>
    </row>
    <row r="235" spans="1:36" ht="15.95" hidden="1" customHeight="1" outlineLevel="1" x14ac:dyDescent="0.2">
      <c r="A235" s="63" t="s">
        <v>157</v>
      </c>
      <c r="B235" s="54">
        <v>0</v>
      </c>
      <c r="C235" s="54">
        <v>0</v>
      </c>
      <c r="D235" s="54">
        <v>0</v>
      </c>
      <c r="E235" s="54">
        <v>0</v>
      </c>
      <c r="F235" s="54">
        <v>0</v>
      </c>
      <c r="G235" s="54">
        <v>0</v>
      </c>
      <c r="H235" s="54">
        <v>0</v>
      </c>
      <c r="I235" s="54">
        <v>0</v>
      </c>
      <c r="J235" s="54">
        <v>0</v>
      </c>
      <c r="K235" s="54">
        <v>0</v>
      </c>
      <c r="L235" s="58">
        <v>0</v>
      </c>
      <c r="M235" s="58">
        <v>0</v>
      </c>
      <c r="N235" s="58">
        <v>0</v>
      </c>
      <c r="O235" s="58">
        <v>0</v>
      </c>
      <c r="P235" s="58">
        <v>0</v>
      </c>
      <c r="Q235" s="58">
        <v>0</v>
      </c>
      <c r="R235" s="58">
        <v>0</v>
      </c>
      <c r="S235" s="58">
        <v>0</v>
      </c>
      <c r="T235" s="58">
        <v>0</v>
      </c>
      <c r="U235" s="58">
        <v>0</v>
      </c>
      <c r="V235" s="58">
        <v>0</v>
      </c>
      <c r="W235" s="58">
        <v>0</v>
      </c>
      <c r="X235" s="58">
        <v>0</v>
      </c>
      <c r="Y235" s="58">
        <v>0</v>
      </c>
      <c r="Z235" s="58">
        <v>0</v>
      </c>
      <c r="AA235" s="58">
        <v>0</v>
      </c>
      <c r="AC235" s="54">
        <f t="shared" ref="AC235:AC267" si="370">E235</f>
        <v>0</v>
      </c>
      <c r="AD235" s="54">
        <f t="shared" ref="AD235:AD267" si="371">I235</f>
        <v>0</v>
      </c>
      <c r="AE235" s="54">
        <f t="shared" ref="AE235:AE267" si="372">M235</f>
        <v>0</v>
      </c>
      <c r="AF235" s="54">
        <f t="shared" si="360"/>
        <v>0</v>
      </c>
      <c r="AG235" s="54">
        <f t="shared" si="361"/>
        <v>0</v>
      </c>
      <c r="AH235" s="54">
        <f t="shared" ca="1" si="346"/>
        <v>0</v>
      </c>
      <c r="AI235" s="54">
        <f t="shared" ca="1" si="339"/>
        <v>0</v>
      </c>
      <c r="AJ235" s="45" t="s">
        <v>9</v>
      </c>
    </row>
    <row r="236" spans="1:36" ht="15.95" hidden="1" customHeight="1" outlineLevel="1" x14ac:dyDescent="0.2">
      <c r="A236" s="63" t="s">
        <v>158</v>
      </c>
      <c r="B236" s="54">
        <v>0</v>
      </c>
      <c r="C236" s="54">
        <v>0</v>
      </c>
      <c r="D236" s="54">
        <v>0</v>
      </c>
      <c r="E236" s="54">
        <v>2219.6350000000002</v>
      </c>
      <c r="F236" s="54">
        <v>2219.6350000000002</v>
      </c>
      <c r="G236" s="54">
        <v>978.10898999999995</v>
      </c>
      <c r="H236" s="54">
        <v>4900.2261399999998</v>
      </c>
      <c r="I236" s="54">
        <v>3967.6867400000001</v>
      </c>
      <c r="J236" s="54">
        <v>3967.6867400000001</v>
      </c>
      <c r="K236" s="54">
        <v>3967.6867400000001</v>
      </c>
      <c r="L236" s="58">
        <v>3967.6867400000001</v>
      </c>
      <c r="M236" s="58">
        <v>3968</v>
      </c>
      <c r="N236" s="58">
        <v>3968</v>
      </c>
      <c r="O236" s="58">
        <v>3968</v>
      </c>
      <c r="P236" s="58">
        <v>3968</v>
      </c>
      <c r="Q236" s="58">
        <v>3968</v>
      </c>
      <c r="R236" s="58">
        <v>9076</v>
      </c>
      <c r="S236" s="58">
        <v>6376</v>
      </c>
      <c r="T236" s="58">
        <v>3326</v>
      </c>
      <c r="U236" s="58">
        <v>7710</v>
      </c>
      <c r="V236" s="58">
        <v>7710</v>
      </c>
      <c r="W236" s="58">
        <v>2710</v>
      </c>
      <c r="X236" s="58">
        <v>0</v>
      </c>
      <c r="Y236" s="58">
        <v>5989</v>
      </c>
      <c r="Z236" s="58">
        <v>0</v>
      </c>
      <c r="AA236" s="58">
        <v>0</v>
      </c>
      <c r="AC236" s="54">
        <f t="shared" si="370"/>
        <v>2219.6350000000002</v>
      </c>
      <c r="AD236" s="54">
        <f t="shared" si="371"/>
        <v>3967.6867400000001</v>
      </c>
      <c r="AE236" s="54">
        <f t="shared" si="372"/>
        <v>3968</v>
      </c>
      <c r="AF236" s="54">
        <f t="shared" si="360"/>
        <v>3968</v>
      </c>
      <c r="AG236" s="54">
        <f t="shared" si="361"/>
        <v>7710</v>
      </c>
      <c r="AH236" s="54">
        <f t="shared" ca="1" si="346"/>
        <v>5989</v>
      </c>
      <c r="AI236" s="54">
        <f t="shared" ca="1" si="339"/>
        <v>0</v>
      </c>
      <c r="AJ236" s="45" t="s">
        <v>9</v>
      </c>
    </row>
    <row r="237" spans="1:36" ht="15.95" hidden="1" customHeight="1" outlineLevel="1" x14ac:dyDescent="0.2">
      <c r="A237" s="63" t="s">
        <v>159</v>
      </c>
      <c r="B237" s="54">
        <v>0</v>
      </c>
      <c r="C237" s="54">
        <v>0</v>
      </c>
      <c r="D237" s="54">
        <v>0</v>
      </c>
      <c r="E237" s="54">
        <v>0</v>
      </c>
      <c r="F237" s="54">
        <v>0</v>
      </c>
      <c r="G237" s="54">
        <v>0</v>
      </c>
      <c r="H237" s="54">
        <v>0</v>
      </c>
      <c r="I237" s="54">
        <v>0</v>
      </c>
      <c r="J237" s="54">
        <v>0</v>
      </c>
      <c r="K237" s="54">
        <v>0</v>
      </c>
      <c r="L237" s="58">
        <v>0</v>
      </c>
      <c r="M237" s="58">
        <v>0</v>
      </c>
      <c r="N237" s="58">
        <v>0</v>
      </c>
      <c r="O237" s="58">
        <v>0</v>
      </c>
      <c r="P237" s="58">
        <v>0</v>
      </c>
      <c r="Q237" s="58">
        <v>0</v>
      </c>
      <c r="R237" s="58">
        <v>0</v>
      </c>
      <c r="S237" s="58">
        <v>0</v>
      </c>
      <c r="T237" s="58">
        <v>0</v>
      </c>
      <c r="U237" s="58">
        <v>0</v>
      </c>
      <c r="V237" s="58">
        <v>0</v>
      </c>
      <c r="W237" s="58">
        <v>0</v>
      </c>
      <c r="X237" s="58">
        <v>0</v>
      </c>
      <c r="Y237" s="58">
        <v>0</v>
      </c>
      <c r="Z237" s="58">
        <v>0</v>
      </c>
      <c r="AA237" s="58">
        <v>0</v>
      </c>
      <c r="AC237" s="54">
        <f t="shared" si="370"/>
        <v>0</v>
      </c>
      <c r="AD237" s="54">
        <f t="shared" si="371"/>
        <v>0</v>
      </c>
      <c r="AE237" s="54">
        <f t="shared" si="372"/>
        <v>0</v>
      </c>
      <c r="AF237" s="54">
        <f t="shared" si="360"/>
        <v>0</v>
      </c>
      <c r="AG237" s="54">
        <f t="shared" si="361"/>
        <v>0</v>
      </c>
      <c r="AH237" s="54">
        <f t="shared" ca="1" si="346"/>
        <v>0</v>
      </c>
      <c r="AI237" s="54">
        <f t="shared" ca="1" si="339"/>
        <v>0</v>
      </c>
      <c r="AJ237" s="45" t="s">
        <v>9</v>
      </c>
    </row>
    <row r="238" spans="1:36" ht="15.95" hidden="1" customHeight="1" outlineLevel="1" x14ac:dyDescent="0.2">
      <c r="A238" s="63" t="s">
        <v>183</v>
      </c>
      <c r="B238" s="54">
        <v>0</v>
      </c>
      <c r="C238" s="54">
        <v>0</v>
      </c>
      <c r="D238" s="54">
        <v>0</v>
      </c>
      <c r="E238" s="54">
        <v>0</v>
      </c>
      <c r="F238" s="54">
        <v>0</v>
      </c>
      <c r="G238" s="54">
        <v>0</v>
      </c>
      <c r="H238" s="54">
        <v>0</v>
      </c>
      <c r="I238" s="54">
        <v>0</v>
      </c>
      <c r="J238" s="54">
        <v>0</v>
      </c>
      <c r="K238" s="54">
        <v>0</v>
      </c>
      <c r="L238" s="58">
        <v>0</v>
      </c>
      <c r="M238" s="58">
        <v>0</v>
      </c>
      <c r="N238" s="58">
        <v>0</v>
      </c>
      <c r="O238" s="58">
        <v>0</v>
      </c>
      <c r="P238" s="58">
        <v>0</v>
      </c>
      <c r="Q238" s="58">
        <v>0</v>
      </c>
      <c r="R238" s="58">
        <v>0</v>
      </c>
      <c r="S238" s="58">
        <v>0</v>
      </c>
      <c r="T238" s="58">
        <v>0</v>
      </c>
      <c r="U238" s="58">
        <v>0</v>
      </c>
      <c r="V238" s="58">
        <v>0</v>
      </c>
      <c r="W238" s="58">
        <v>0</v>
      </c>
      <c r="X238" s="58">
        <v>0</v>
      </c>
      <c r="Y238" s="58">
        <v>0</v>
      </c>
      <c r="Z238" s="58">
        <v>0</v>
      </c>
      <c r="AA238" s="58">
        <v>0</v>
      </c>
      <c r="AC238" s="54">
        <f t="shared" si="370"/>
        <v>0</v>
      </c>
      <c r="AD238" s="54">
        <f t="shared" si="371"/>
        <v>0</v>
      </c>
      <c r="AE238" s="54">
        <f t="shared" si="372"/>
        <v>0</v>
      </c>
      <c r="AF238" s="54">
        <f t="shared" si="360"/>
        <v>0</v>
      </c>
      <c r="AG238" s="54">
        <f t="shared" si="361"/>
        <v>0</v>
      </c>
      <c r="AH238" s="54">
        <f t="shared" ca="1" si="346"/>
        <v>0</v>
      </c>
      <c r="AI238" s="54">
        <f t="shared" ca="1" si="339"/>
        <v>0</v>
      </c>
      <c r="AJ238" s="45" t="s">
        <v>9</v>
      </c>
    </row>
    <row r="239" spans="1:36" ht="15.95" hidden="1" customHeight="1" outlineLevel="1" x14ac:dyDescent="0.2">
      <c r="A239" s="63" t="s">
        <v>184</v>
      </c>
      <c r="B239" s="54">
        <v>0</v>
      </c>
      <c r="C239" s="54">
        <v>0</v>
      </c>
      <c r="D239" s="54">
        <v>0</v>
      </c>
      <c r="E239" s="54">
        <v>0</v>
      </c>
      <c r="F239" s="54">
        <v>0</v>
      </c>
      <c r="G239" s="54">
        <v>45.973519999999994</v>
      </c>
      <c r="H239" s="54">
        <v>85.978250000000003</v>
      </c>
      <c r="I239" s="54">
        <v>103.05417999999999</v>
      </c>
      <c r="J239" s="54">
        <v>150.64124000000001</v>
      </c>
      <c r="K239" s="54">
        <v>192.45770999999999</v>
      </c>
      <c r="L239" s="58">
        <v>249.20092000000002</v>
      </c>
      <c r="M239" s="58">
        <v>280</v>
      </c>
      <c r="N239" s="58">
        <v>307</v>
      </c>
      <c r="O239" s="58">
        <v>348</v>
      </c>
      <c r="P239" s="58">
        <v>475</v>
      </c>
      <c r="Q239" s="58">
        <v>496</v>
      </c>
      <c r="R239" s="58">
        <v>582</v>
      </c>
      <c r="S239" s="58">
        <v>1918</v>
      </c>
      <c r="T239" s="58">
        <v>1972</v>
      </c>
      <c r="U239" s="58">
        <v>2028</v>
      </c>
      <c r="V239" s="58">
        <v>2098</v>
      </c>
      <c r="W239" s="58">
        <v>1920</v>
      </c>
      <c r="X239" s="58">
        <v>1920</v>
      </c>
      <c r="Y239" s="58">
        <v>1971</v>
      </c>
      <c r="Z239" s="58">
        <v>2028</v>
      </c>
      <c r="AA239" s="58">
        <v>2097</v>
      </c>
      <c r="AC239" s="54">
        <f t="shared" si="370"/>
        <v>0</v>
      </c>
      <c r="AD239" s="54">
        <f t="shared" si="371"/>
        <v>103.05417999999999</v>
      </c>
      <c r="AE239" s="54">
        <f t="shared" si="372"/>
        <v>280</v>
      </c>
      <c r="AF239" s="54">
        <f t="shared" si="360"/>
        <v>496</v>
      </c>
      <c r="AG239" s="54">
        <f t="shared" si="361"/>
        <v>2028</v>
      </c>
      <c r="AH239" s="54">
        <f t="shared" ca="1" si="346"/>
        <v>1971</v>
      </c>
      <c r="AI239" s="54">
        <f t="shared" ca="1" si="339"/>
        <v>2097</v>
      </c>
      <c r="AJ239" s="45" t="s">
        <v>9</v>
      </c>
    </row>
    <row r="240" spans="1:36" ht="15.95" hidden="1" customHeight="1" outlineLevel="1" x14ac:dyDescent="0.2">
      <c r="A240" s="63" t="s">
        <v>161</v>
      </c>
      <c r="B240" s="54">
        <v>0</v>
      </c>
      <c r="C240" s="54">
        <v>0</v>
      </c>
      <c r="D240" s="54">
        <v>0</v>
      </c>
      <c r="E240" s="54">
        <v>0</v>
      </c>
      <c r="F240" s="54">
        <v>0</v>
      </c>
      <c r="G240" s="54">
        <v>0</v>
      </c>
      <c r="H240" s="54">
        <v>0</v>
      </c>
      <c r="I240" s="54">
        <v>0</v>
      </c>
      <c r="J240" s="54">
        <v>0</v>
      </c>
      <c r="K240" s="54">
        <v>0</v>
      </c>
      <c r="L240" s="58">
        <v>0</v>
      </c>
      <c r="M240" s="58">
        <v>0</v>
      </c>
      <c r="N240" s="58">
        <v>0</v>
      </c>
      <c r="O240" s="58">
        <v>0</v>
      </c>
      <c r="P240" s="58">
        <v>0</v>
      </c>
      <c r="Q240" s="58">
        <v>0</v>
      </c>
      <c r="R240" s="58">
        <v>0</v>
      </c>
      <c r="S240" s="58">
        <v>0</v>
      </c>
      <c r="T240" s="58">
        <v>0</v>
      </c>
      <c r="U240" s="58">
        <v>0</v>
      </c>
      <c r="V240" s="58">
        <v>0</v>
      </c>
      <c r="W240" s="58">
        <v>0</v>
      </c>
      <c r="X240" s="58">
        <v>0</v>
      </c>
      <c r="Y240" s="58">
        <v>0</v>
      </c>
      <c r="Z240" s="58">
        <v>0</v>
      </c>
      <c r="AA240" s="58">
        <v>0</v>
      </c>
      <c r="AC240" s="54">
        <f t="shared" si="370"/>
        <v>0</v>
      </c>
      <c r="AD240" s="54">
        <f t="shared" si="371"/>
        <v>0</v>
      </c>
      <c r="AE240" s="54">
        <f t="shared" si="372"/>
        <v>0</v>
      </c>
      <c r="AF240" s="54">
        <f t="shared" si="360"/>
        <v>0</v>
      </c>
      <c r="AG240" s="54">
        <f t="shared" si="361"/>
        <v>0</v>
      </c>
      <c r="AH240" s="54">
        <f t="shared" ca="1" si="346"/>
        <v>0</v>
      </c>
      <c r="AI240" s="54">
        <f t="shared" ca="1" si="339"/>
        <v>0</v>
      </c>
      <c r="AJ240" s="45" t="s">
        <v>9</v>
      </c>
    </row>
    <row r="241" spans="1:36" ht="15.95" hidden="1" customHeight="1" outlineLevel="1" x14ac:dyDescent="0.2">
      <c r="A241" s="63" t="s">
        <v>162</v>
      </c>
      <c r="B241" s="54">
        <v>0</v>
      </c>
      <c r="C241" s="54">
        <v>0</v>
      </c>
      <c r="D241" s="54">
        <v>0</v>
      </c>
      <c r="E241" s="54">
        <v>0</v>
      </c>
      <c r="F241" s="54">
        <v>0</v>
      </c>
      <c r="G241" s="54">
        <v>0</v>
      </c>
      <c r="H241" s="54">
        <v>0</v>
      </c>
      <c r="I241" s="54">
        <v>0</v>
      </c>
      <c r="J241" s="54">
        <v>0</v>
      </c>
      <c r="K241" s="54">
        <v>0</v>
      </c>
      <c r="L241" s="58">
        <v>0</v>
      </c>
      <c r="M241" s="58">
        <v>0</v>
      </c>
      <c r="N241" s="58">
        <v>0</v>
      </c>
      <c r="O241" s="58">
        <v>0</v>
      </c>
      <c r="P241" s="58">
        <v>0</v>
      </c>
      <c r="Q241" s="58">
        <v>0</v>
      </c>
      <c r="R241" s="58">
        <v>0</v>
      </c>
      <c r="S241" s="58">
        <v>0</v>
      </c>
      <c r="T241" s="58">
        <v>0</v>
      </c>
      <c r="U241" s="58">
        <v>0</v>
      </c>
      <c r="V241" s="58">
        <v>0</v>
      </c>
      <c r="W241" s="58">
        <v>0</v>
      </c>
      <c r="X241" s="58">
        <v>0</v>
      </c>
      <c r="Y241" s="58">
        <v>0</v>
      </c>
      <c r="Z241" s="58">
        <v>0</v>
      </c>
      <c r="AA241" s="58">
        <v>0</v>
      </c>
      <c r="AC241" s="54">
        <f t="shared" si="370"/>
        <v>0</v>
      </c>
      <c r="AD241" s="54">
        <f t="shared" si="371"/>
        <v>0</v>
      </c>
      <c r="AE241" s="54">
        <f t="shared" si="372"/>
        <v>0</v>
      </c>
      <c r="AF241" s="54">
        <f t="shared" si="360"/>
        <v>0</v>
      </c>
      <c r="AG241" s="54">
        <f t="shared" si="361"/>
        <v>0</v>
      </c>
      <c r="AH241" s="54">
        <f t="shared" ca="1" si="346"/>
        <v>0</v>
      </c>
      <c r="AI241" s="54">
        <f t="shared" ca="1" si="339"/>
        <v>0</v>
      </c>
      <c r="AJ241" s="45" t="s">
        <v>9</v>
      </c>
    </row>
    <row r="242" spans="1:36" ht="15.95" hidden="1" customHeight="1" outlineLevel="1" x14ac:dyDescent="0.2">
      <c r="A242" s="63" t="s">
        <v>163</v>
      </c>
      <c r="B242" s="54">
        <v>0</v>
      </c>
      <c r="C242" s="54">
        <v>0</v>
      </c>
      <c r="D242" s="54">
        <v>0</v>
      </c>
      <c r="E242" s="54">
        <v>28807.986550000001</v>
      </c>
      <c r="F242" s="54">
        <v>28011.75174</v>
      </c>
      <c r="G242" s="54">
        <v>17952.674230000001</v>
      </c>
      <c r="H242" s="54">
        <v>29.954560000000001</v>
      </c>
      <c r="I242" s="54">
        <v>29.956709999999998</v>
      </c>
      <c r="J242" s="54">
        <v>95.852130000000002</v>
      </c>
      <c r="K242" s="54">
        <v>32.741140000000001</v>
      </c>
      <c r="L242" s="58">
        <v>7.53003</v>
      </c>
      <c r="M242" s="58">
        <v>8</v>
      </c>
      <c r="N242" s="58">
        <v>3</v>
      </c>
      <c r="O242" s="58">
        <v>1</v>
      </c>
      <c r="P242" s="58">
        <v>8</v>
      </c>
      <c r="Q242" s="58">
        <v>3</v>
      </c>
      <c r="R242" s="58">
        <v>0</v>
      </c>
      <c r="S242" s="58">
        <v>0</v>
      </c>
      <c r="T242" s="58">
        <v>7</v>
      </c>
      <c r="U242" s="58">
        <v>7</v>
      </c>
      <c r="V242" s="58">
        <v>1</v>
      </c>
      <c r="W242" s="58">
        <v>0</v>
      </c>
      <c r="X242" s="58">
        <v>0</v>
      </c>
      <c r="Y242" s="58">
        <v>8</v>
      </c>
      <c r="Z242" s="58">
        <v>10</v>
      </c>
      <c r="AA242" s="58">
        <v>9</v>
      </c>
      <c r="AC242" s="54">
        <f t="shared" si="370"/>
        <v>28807.986550000001</v>
      </c>
      <c r="AD242" s="54">
        <f t="shared" si="371"/>
        <v>29.956709999999998</v>
      </c>
      <c r="AE242" s="54">
        <f t="shared" si="372"/>
        <v>8</v>
      </c>
      <c r="AF242" s="54">
        <f t="shared" si="360"/>
        <v>3</v>
      </c>
      <c r="AG242" s="54">
        <f t="shared" si="361"/>
        <v>7</v>
      </c>
      <c r="AH242" s="54">
        <f t="shared" ca="1" si="346"/>
        <v>8</v>
      </c>
      <c r="AI242" s="54">
        <f t="shared" ca="1" si="339"/>
        <v>9</v>
      </c>
      <c r="AJ242" s="45" t="s">
        <v>9</v>
      </c>
    </row>
    <row r="243" spans="1:36" ht="15.95" hidden="1" customHeight="1" outlineLevel="1" x14ac:dyDescent="0.2">
      <c r="A243" s="61" t="s">
        <v>164</v>
      </c>
      <c r="B243" s="62">
        <f t="shared" ref="B243:P243" si="373">SUM(B244:B259)</f>
        <v>194.93046999999999</v>
      </c>
      <c r="C243" s="62">
        <f t="shared" si="373"/>
        <v>2165.1307900000002</v>
      </c>
      <c r="D243" s="62">
        <f t="shared" si="373"/>
        <v>25180.913260000001</v>
      </c>
      <c r="E243" s="62">
        <f t="shared" si="373"/>
        <v>68328.221720000001</v>
      </c>
      <c r="F243" s="62">
        <f t="shared" si="373"/>
        <v>111871.59386000001</v>
      </c>
      <c r="G243" s="62">
        <f t="shared" si="373"/>
        <v>129963.71717</v>
      </c>
      <c r="H243" s="62">
        <f t="shared" si="373"/>
        <v>119934.48561999999</v>
      </c>
      <c r="I243" s="62">
        <f t="shared" si="373"/>
        <v>145671.97392999998</v>
      </c>
      <c r="J243" s="62">
        <f t="shared" si="373"/>
        <v>138533.31312000001</v>
      </c>
      <c r="K243" s="62">
        <f t="shared" si="373"/>
        <v>137243.13133</v>
      </c>
      <c r="L243" s="62">
        <f t="shared" si="373"/>
        <v>134846.68682999999</v>
      </c>
      <c r="M243" s="62">
        <f t="shared" si="373"/>
        <v>132896</v>
      </c>
      <c r="N243" s="62">
        <f t="shared" si="373"/>
        <v>130156</v>
      </c>
      <c r="O243" s="62">
        <f t="shared" si="373"/>
        <v>128984</v>
      </c>
      <c r="P243" s="62">
        <f t="shared" si="373"/>
        <v>126962</v>
      </c>
      <c r="Q243" s="62">
        <f t="shared" ref="Q243:R243" si="374">SUM(Q244:Q259)</f>
        <v>124929</v>
      </c>
      <c r="R243" s="62">
        <f t="shared" si="374"/>
        <v>123350</v>
      </c>
      <c r="S243" s="62">
        <f t="shared" ref="S243:T243" si="375">SUM(S244:S259)</f>
        <v>120457</v>
      </c>
      <c r="T243" s="62">
        <f t="shared" si="375"/>
        <v>118611</v>
      </c>
      <c r="U243" s="62">
        <f t="shared" ref="U243:W243" si="376">SUM(U244:U259)</f>
        <v>115749</v>
      </c>
      <c r="V243" s="62">
        <f t="shared" si="376"/>
        <v>114244</v>
      </c>
      <c r="W243" s="62">
        <f t="shared" si="376"/>
        <v>112801</v>
      </c>
      <c r="X243" s="62">
        <f t="shared" ref="X243:Y243" si="377">SUM(X244:X259)</f>
        <v>110541</v>
      </c>
      <c r="Y243" s="62">
        <f t="shared" si="377"/>
        <v>105917</v>
      </c>
      <c r="Z243" s="62">
        <f t="shared" ref="Z243:AA243" si="378">SUM(Z244:Z259)</f>
        <v>104391</v>
      </c>
      <c r="AA243" s="62">
        <f t="shared" si="378"/>
        <v>103163</v>
      </c>
      <c r="AC243" s="62">
        <f t="shared" si="370"/>
        <v>68328.221720000001</v>
      </c>
      <c r="AD243" s="62">
        <f t="shared" si="371"/>
        <v>145671.97392999998</v>
      </c>
      <c r="AE243" s="62">
        <f t="shared" si="372"/>
        <v>132896</v>
      </c>
      <c r="AF243" s="62">
        <f t="shared" si="360"/>
        <v>124929</v>
      </c>
      <c r="AG243" s="62">
        <f t="shared" si="361"/>
        <v>115749</v>
      </c>
      <c r="AH243" s="62">
        <f t="shared" ca="1" si="346"/>
        <v>105917</v>
      </c>
      <c r="AI243" s="62">
        <f t="shared" ca="1" si="339"/>
        <v>103163</v>
      </c>
      <c r="AJ243" s="45" t="s">
        <v>9</v>
      </c>
    </row>
    <row r="244" spans="1:36" ht="15.95" hidden="1" customHeight="1" outlineLevel="1" x14ac:dyDescent="0.2">
      <c r="A244" s="63" t="s">
        <v>152</v>
      </c>
      <c r="B244" s="54">
        <v>0</v>
      </c>
      <c r="C244" s="54">
        <v>0</v>
      </c>
      <c r="D244" s="54">
        <v>15000</v>
      </c>
      <c r="E244" s="54">
        <v>47228.37616</v>
      </c>
      <c r="F244" s="54">
        <v>76575.086290000007</v>
      </c>
      <c r="G244" s="54">
        <v>99343.611139999994</v>
      </c>
      <c r="H244" s="54">
        <v>99842.024449999983</v>
      </c>
      <c r="I244" s="54">
        <v>122843.41471</v>
      </c>
      <c r="J244" s="54">
        <v>115494.01553999999</v>
      </c>
      <c r="K244" s="54">
        <v>114321.57234</v>
      </c>
      <c r="L244" s="58">
        <v>111412.50971</v>
      </c>
      <c r="M244" s="58">
        <v>109191</v>
      </c>
      <c r="N244" s="58">
        <v>107372</v>
      </c>
      <c r="O244" s="58">
        <v>105900</v>
      </c>
      <c r="P244" s="58">
        <v>104155</v>
      </c>
      <c r="Q244" s="58">
        <v>102410</v>
      </c>
      <c r="R244" s="58">
        <v>100664</v>
      </c>
      <c r="S244" s="58">
        <v>97344</v>
      </c>
      <c r="T244" s="58">
        <v>95624</v>
      </c>
      <c r="U244" s="58">
        <v>93904</v>
      </c>
      <c r="V244" s="58">
        <v>92184</v>
      </c>
      <c r="W244" s="58">
        <v>90463</v>
      </c>
      <c r="X244" s="58">
        <v>88745</v>
      </c>
      <c r="Y244" s="58">
        <v>83975</v>
      </c>
      <c r="Z244" s="58">
        <v>82254</v>
      </c>
      <c r="AA244" s="58">
        <v>80534</v>
      </c>
      <c r="AC244" s="54">
        <f t="shared" si="370"/>
        <v>47228.37616</v>
      </c>
      <c r="AD244" s="54">
        <f t="shared" si="371"/>
        <v>122843.41471</v>
      </c>
      <c r="AE244" s="54">
        <f t="shared" si="372"/>
        <v>109191</v>
      </c>
      <c r="AF244" s="54">
        <f t="shared" si="360"/>
        <v>102410</v>
      </c>
      <c r="AG244" s="54">
        <f t="shared" si="361"/>
        <v>93904</v>
      </c>
      <c r="AH244" s="54">
        <f t="shared" ca="1" si="346"/>
        <v>83975</v>
      </c>
      <c r="AI244" s="54">
        <f t="shared" ca="1" si="339"/>
        <v>80534</v>
      </c>
      <c r="AJ244" s="45" t="s">
        <v>9</v>
      </c>
    </row>
    <row r="245" spans="1:36" ht="15.95" hidden="1" customHeight="1" outlineLevel="1" x14ac:dyDescent="0.2">
      <c r="A245" s="63" t="s">
        <v>153</v>
      </c>
      <c r="B245" s="54">
        <v>0</v>
      </c>
      <c r="C245" s="54">
        <v>0</v>
      </c>
      <c r="D245" s="54">
        <v>0</v>
      </c>
      <c r="E245" s="54">
        <v>0</v>
      </c>
      <c r="F245" s="54">
        <v>0</v>
      </c>
      <c r="G245" s="54">
        <v>0</v>
      </c>
      <c r="H245" s="54">
        <v>0</v>
      </c>
      <c r="I245" s="54">
        <v>0</v>
      </c>
      <c r="J245" s="54">
        <v>0</v>
      </c>
      <c r="K245" s="54">
        <v>0</v>
      </c>
      <c r="L245" s="58">
        <v>0</v>
      </c>
      <c r="M245" s="58">
        <v>0</v>
      </c>
      <c r="N245" s="58">
        <v>0</v>
      </c>
      <c r="O245" s="58">
        <v>0</v>
      </c>
      <c r="P245" s="58">
        <v>0</v>
      </c>
      <c r="Q245" s="58">
        <v>0</v>
      </c>
      <c r="R245" s="58">
        <v>0</v>
      </c>
      <c r="S245" s="58">
        <v>0</v>
      </c>
      <c r="T245" s="58">
        <v>0</v>
      </c>
      <c r="U245" s="58">
        <v>0</v>
      </c>
      <c r="V245" s="58">
        <v>0</v>
      </c>
      <c r="W245" s="58">
        <v>0</v>
      </c>
      <c r="X245" s="58">
        <v>0</v>
      </c>
      <c r="Y245" s="58">
        <v>0</v>
      </c>
      <c r="Z245" s="58">
        <v>0</v>
      </c>
      <c r="AA245" s="58">
        <v>0</v>
      </c>
      <c r="AC245" s="54">
        <f t="shared" si="370"/>
        <v>0</v>
      </c>
      <c r="AD245" s="54">
        <f t="shared" si="371"/>
        <v>0</v>
      </c>
      <c r="AE245" s="54">
        <f t="shared" si="372"/>
        <v>0</v>
      </c>
      <c r="AF245" s="54">
        <f t="shared" si="360"/>
        <v>0</v>
      </c>
      <c r="AG245" s="54">
        <f t="shared" si="361"/>
        <v>0</v>
      </c>
      <c r="AH245" s="54">
        <f t="shared" ca="1" si="346"/>
        <v>0</v>
      </c>
      <c r="AI245" s="54">
        <f t="shared" ca="1" si="339"/>
        <v>0</v>
      </c>
      <c r="AJ245" s="45" t="s">
        <v>9</v>
      </c>
    </row>
    <row r="246" spans="1:36" ht="15.95" hidden="1" customHeight="1" outlineLevel="1" x14ac:dyDescent="0.2">
      <c r="A246" s="63" t="s">
        <v>196</v>
      </c>
      <c r="B246" s="54">
        <v>8.5959999999999995E-2</v>
      </c>
      <c r="C246" s="54">
        <v>42.202839999999995</v>
      </c>
      <c r="D246" s="54">
        <v>8057.98531</v>
      </c>
      <c r="E246" s="54">
        <v>4591.277</v>
      </c>
      <c r="F246" s="54">
        <v>10310.16582</v>
      </c>
      <c r="G246" s="54">
        <v>10197.62846</v>
      </c>
      <c r="H246" s="54">
        <v>33.053179999999998</v>
      </c>
      <c r="I246" s="54">
        <v>11.053180000000001</v>
      </c>
      <c r="J246" s="54">
        <v>11.053180000000001</v>
      </c>
      <c r="K246" s="54">
        <v>11.053180000000001</v>
      </c>
      <c r="L246" s="58">
        <v>11.053180000000001</v>
      </c>
      <c r="M246" s="58">
        <v>11</v>
      </c>
      <c r="N246" s="58">
        <v>11</v>
      </c>
      <c r="O246" s="58">
        <v>11</v>
      </c>
      <c r="P246" s="58">
        <v>11</v>
      </c>
      <c r="Q246" s="58">
        <v>11</v>
      </c>
      <c r="R246" s="58">
        <v>11</v>
      </c>
      <c r="S246" s="58">
        <v>11</v>
      </c>
      <c r="T246" s="58">
        <v>11</v>
      </c>
      <c r="U246" s="58">
        <v>11</v>
      </c>
      <c r="V246" s="58">
        <v>0</v>
      </c>
      <c r="W246" s="58">
        <v>0</v>
      </c>
      <c r="X246" s="58">
        <v>0</v>
      </c>
      <c r="Y246" s="58">
        <v>0</v>
      </c>
      <c r="Z246" s="58">
        <v>0</v>
      </c>
      <c r="AA246" s="58">
        <v>0</v>
      </c>
      <c r="AC246" s="54">
        <f t="shared" si="370"/>
        <v>4591.277</v>
      </c>
      <c r="AD246" s="54">
        <f t="shared" si="371"/>
        <v>11.053180000000001</v>
      </c>
      <c r="AE246" s="54">
        <f t="shared" si="372"/>
        <v>11</v>
      </c>
      <c r="AF246" s="54">
        <f t="shared" si="360"/>
        <v>11</v>
      </c>
      <c r="AG246" s="54">
        <f t="shared" si="361"/>
        <v>11</v>
      </c>
      <c r="AH246" s="54">
        <f t="shared" ca="1" si="346"/>
        <v>0</v>
      </c>
      <c r="AI246" s="54">
        <f t="shared" ca="1" si="339"/>
        <v>0</v>
      </c>
      <c r="AJ246" s="45" t="s">
        <v>9</v>
      </c>
    </row>
    <row r="247" spans="1:36" ht="15.95" hidden="1" customHeight="1" outlineLevel="1" x14ac:dyDescent="0.2">
      <c r="A247" s="63" t="s">
        <v>182</v>
      </c>
      <c r="B247" s="54">
        <v>0</v>
      </c>
      <c r="C247" s="54">
        <v>0</v>
      </c>
      <c r="D247" s="54">
        <v>0</v>
      </c>
      <c r="E247" s="54">
        <v>0</v>
      </c>
      <c r="F247" s="54">
        <v>0</v>
      </c>
      <c r="G247" s="54">
        <v>0</v>
      </c>
      <c r="H247" s="54">
        <v>0</v>
      </c>
      <c r="I247" s="54">
        <v>0</v>
      </c>
      <c r="J247" s="54">
        <v>0</v>
      </c>
      <c r="K247" s="54">
        <v>0</v>
      </c>
      <c r="L247" s="58">
        <v>0</v>
      </c>
      <c r="M247" s="58">
        <v>0</v>
      </c>
      <c r="N247" s="58">
        <v>0</v>
      </c>
      <c r="O247" s="58">
        <v>0</v>
      </c>
      <c r="P247" s="58">
        <v>0</v>
      </c>
      <c r="Q247" s="58">
        <v>0</v>
      </c>
      <c r="R247" s="58">
        <v>0</v>
      </c>
      <c r="S247" s="58">
        <v>0</v>
      </c>
      <c r="T247" s="58">
        <v>0</v>
      </c>
      <c r="U247" s="58">
        <v>0</v>
      </c>
      <c r="V247" s="58">
        <v>0</v>
      </c>
      <c r="W247" s="58">
        <v>0</v>
      </c>
      <c r="X247" s="58">
        <v>0</v>
      </c>
      <c r="Y247" s="58">
        <v>0</v>
      </c>
      <c r="Z247" s="58">
        <v>0</v>
      </c>
      <c r="AA247" s="58">
        <v>0</v>
      </c>
      <c r="AC247" s="54">
        <f t="shared" si="370"/>
        <v>0</v>
      </c>
      <c r="AD247" s="54">
        <f t="shared" si="371"/>
        <v>0</v>
      </c>
      <c r="AE247" s="54">
        <f t="shared" si="372"/>
        <v>0</v>
      </c>
      <c r="AF247" s="54">
        <f t="shared" si="360"/>
        <v>0</v>
      </c>
      <c r="AG247" s="54">
        <f t="shared" si="361"/>
        <v>0</v>
      </c>
      <c r="AH247" s="54">
        <f t="shared" ca="1" si="346"/>
        <v>0</v>
      </c>
      <c r="AI247" s="54">
        <f t="shared" ca="1" si="339"/>
        <v>0</v>
      </c>
      <c r="AJ247" s="45" t="s">
        <v>9</v>
      </c>
    </row>
    <row r="248" spans="1:36" ht="15.95" hidden="1" customHeight="1" outlineLevel="1" x14ac:dyDescent="0.2">
      <c r="A248" s="63" t="s">
        <v>154</v>
      </c>
      <c r="B248" s="54">
        <v>0</v>
      </c>
      <c r="C248" s="54">
        <v>0</v>
      </c>
      <c r="D248" s="54">
        <v>0</v>
      </c>
      <c r="E248" s="54">
        <v>0</v>
      </c>
      <c r="F248" s="54">
        <v>0</v>
      </c>
      <c r="G248" s="54">
        <v>0</v>
      </c>
      <c r="H248" s="54">
        <v>0</v>
      </c>
      <c r="I248" s="54">
        <v>0</v>
      </c>
      <c r="J248" s="54">
        <v>0</v>
      </c>
      <c r="K248" s="54">
        <v>0</v>
      </c>
      <c r="L248" s="58">
        <v>0</v>
      </c>
      <c r="M248" s="58">
        <v>0</v>
      </c>
      <c r="N248" s="58">
        <v>0</v>
      </c>
      <c r="O248" s="58">
        <v>0</v>
      </c>
      <c r="P248" s="58">
        <v>0</v>
      </c>
      <c r="Q248" s="58">
        <v>0</v>
      </c>
      <c r="R248" s="58">
        <v>0</v>
      </c>
      <c r="S248" s="58">
        <v>0</v>
      </c>
      <c r="T248" s="58">
        <v>0</v>
      </c>
      <c r="U248" s="58">
        <v>0</v>
      </c>
      <c r="V248" s="58">
        <v>0</v>
      </c>
      <c r="W248" s="58">
        <v>0</v>
      </c>
      <c r="X248" s="58">
        <v>0</v>
      </c>
      <c r="Y248" s="58">
        <v>0</v>
      </c>
      <c r="Z248" s="58">
        <v>0</v>
      </c>
      <c r="AA248" s="58">
        <v>0</v>
      </c>
      <c r="AC248" s="54">
        <f t="shared" si="370"/>
        <v>0</v>
      </c>
      <c r="AD248" s="54">
        <f t="shared" si="371"/>
        <v>0</v>
      </c>
      <c r="AE248" s="54">
        <f t="shared" si="372"/>
        <v>0</v>
      </c>
      <c r="AF248" s="54">
        <f t="shared" si="360"/>
        <v>0</v>
      </c>
      <c r="AG248" s="54">
        <f t="shared" si="361"/>
        <v>0</v>
      </c>
      <c r="AH248" s="54">
        <f t="shared" ca="1" si="346"/>
        <v>0</v>
      </c>
      <c r="AI248" s="54">
        <f t="shared" ca="1" si="339"/>
        <v>0</v>
      </c>
      <c r="AJ248" s="45" t="s">
        <v>9</v>
      </c>
    </row>
    <row r="249" spans="1:36" ht="15.95" hidden="1" customHeight="1" outlineLevel="1" x14ac:dyDescent="0.2">
      <c r="A249" s="63" t="s">
        <v>145</v>
      </c>
      <c r="B249" s="54">
        <v>0</v>
      </c>
      <c r="C249" s="54">
        <v>0</v>
      </c>
      <c r="D249" s="54">
        <v>0</v>
      </c>
      <c r="E249" s="54">
        <v>0</v>
      </c>
      <c r="F249" s="54">
        <v>0</v>
      </c>
      <c r="G249" s="54">
        <v>0</v>
      </c>
      <c r="H249" s="54">
        <v>0</v>
      </c>
      <c r="I249" s="54">
        <v>0</v>
      </c>
      <c r="J249" s="54">
        <v>0</v>
      </c>
      <c r="K249" s="54">
        <v>0</v>
      </c>
      <c r="L249" s="58">
        <v>0</v>
      </c>
      <c r="M249" s="58">
        <v>0</v>
      </c>
      <c r="N249" s="58">
        <v>0</v>
      </c>
      <c r="O249" s="58">
        <v>0</v>
      </c>
      <c r="P249" s="58">
        <v>0</v>
      </c>
      <c r="Q249" s="58">
        <v>0</v>
      </c>
      <c r="R249" s="58">
        <v>0</v>
      </c>
      <c r="S249" s="58">
        <v>0</v>
      </c>
      <c r="T249" s="58">
        <v>0</v>
      </c>
      <c r="U249" s="58">
        <v>0</v>
      </c>
      <c r="V249" s="58">
        <v>0</v>
      </c>
      <c r="W249" s="58">
        <v>0</v>
      </c>
      <c r="X249" s="58">
        <v>0</v>
      </c>
      <c r="Y249" s="58">
        <v>0</v>
      </c>
      <c r="Z249" s="58">
        <v>0</v>
      </c>
      <c r="AA249" s="58">
        <v>0</v>
      </c>
      <c r="AC249" s="54">
        <f t="shared" si="370"/>
        <v>0</v>
      </c>
      <c r="AD249" s="54">
        <f t="shared" si="371"/>
        <v>0</v>
      </c>
      <c r="AE249" s="54">
        <f t="shared" si="372"/>
        <v>0</v>
      </c>
      <c r="AF249" s="54">
        <f t="shared" si="360"/>
        <v>0</v>
      </c>
      <c r="AG249" s="54">
        <f t="shared" si="361"/>
        <v>0</v>
      </c>
      <c r="AH249" s="54">
        <f t="shared" ca="1" si="346"/>
        <v>0</v>
      </c>
      <c r="AI249" s="54">
        <f t="shared" ca="1" si="339"/>
        <v>0</v>
      </c>
      <c r="AJ249" s="45" t="s">
        <v>9</v>
      </c>
    </row>
    <row r="250" spans="1:36" ht="15.95" hidden="1" customHeight="1" outlineLevel="1" x14ac:dyDescent="0.2">
      <c r="A250" s="63" t="s">
        <v>156</v>
      </c>
      <c r="B250" s="54">
        <v>0</v>
      </c>
      <c r="C250" s="54">
        <v>0</v>
      </c>
      <c r="D250" s="54">
        <v>0</v>
      </c>
      <c r="E250" s="54">
        <v>2428.8743899999999</v>
      </c>
      <c r="F250" s="54">
        <v>4904.2443700000003</v>
      </c>
      <c r="G250" s="54">
        <v>4463.7078499999998</v>
      </c>
      <c r="H250" s="54">
        <v>4133.3054499999998</v>
      </c>
      <c r="I250" s="54">
        <v>3802.9030499999999</v>
      </c>
      <c r="J250" s="54">
        <v>3472.5006600000002</v>
      </c>
      <c r="K250" s="54">
        <v>3142.09827</v>
      </c>
      <c r="L250" s="58">
        <v>2811.6958799999998</v>
      </c>
      <c r="M250" s="58">
        <v>2481</v>
      </c>
      <c r="N250" s="58">
        <v>2300</v>
      </c>
      <c r="O250" s="58">
        <v>1820</v>
      </c>
      <c r="P250" s="58">
        <v>1490</v>
      </c>
      <c r="Q250" s="58">
        <v>1270</v>
      </c>
      <c r="R250" s="58">
        <v>1270</v>
      </c>
      <c r="S250" s="58">
        <v>1263</v>
      </c>
      <c r="T250" s="58">
        <v>1132</v>
      </c>
      <c r="U250" s="58">
        <v>0</v>
      </c>
      <c r="V250" s="58">
        <v>0</v>
      </c>
      <c r="W250" s="58">
        <v>0</v>
      </c>
      <c r="X250" s="58">
        <v>0</v>
      </c>
      <c r="Y250" s="58">
        <v>0</v>
      </c>
      <c r="Z250" s="58">
        <v>0</v>
      </c>
      <c r="AA250" s="58">
        <v>0</v>
      </c>
      <c r="AC250" s="54">
        <f t="shared" si="370"/>
        <v>2428.8743899999999</v>
      </c>
      <c r="AD250" s="54">
        <f t="shared" si="371"/>
        <v>3802.9030499999999</v>
      </c>
      <c r="AE250" s="54">
        <f t="shared" si="372"/>
        <v>2481</v>
      </c>
      <c r="AF250" s="54">
        <f t="shared" si="360"/>
        <v>1270</v>
      </c>
      <c r="AG250" s="54">
        <f t="shared" si="361"/>
        <v>0</v>
      </c>
      <c r="AH250" s="54">
        <f t="shared" ca="1" si="346"/>
        <v>0</v>
      </c>
      <c r="AI250" s="54">
        <f t="shared" ca="1" si="339"/>
        <v>0</v>
      </c>
      <c r="AJ250" s="45" t="s">
        <v>9</v>
      </c>
    </row>
    <row r="251" spans="1:36" ht="15.95" hidden="1" customHeight="1" outlineLevel="1" x14ac:dyDescent="0.2">
      <c r="A251" s="63" t="s">
        <v>146</v>
      </c>
      <c r="B251" s="54">
        <v>194.84450999999999</v>
      </c>
      <c r="C251" s="54">
        <v>2122.9279500000002</v>
      </c>
      <c r="D251" s="54">
        <v>2122.9279500000002</v>
      </c>
      <c r="E251" s="54">
        <v>14079.694170000002</v>
      </c>
      <c r="F251" s="54">
        <v>20082.097380000003</v>
      </c>
      <c r="G251" s="54">
        <v>15958.769719999998</v>
      </c>
      <c r="H251" s="54">
        <v>15926.10254</v>
      </c>
      <c r="I251" s="54">
        <v>19014.602989999999</v>
      </c>
      <c r="J251" s="54">
        <v>19555.743740000002</v>
      </c>
      <c r="K251" s="54">
        <v>19768.40754</v>
      </c>
      <c r="L251" s="58">
        <v>20611.428059999998</v>
      </c>
      <c r="M251" s="58">
        <v>21213</v>
      </c>
      <c r="N251" s="58">
        <v>9990</v>
      </c>
      <c r="O251" s="58">
        <v>10347</v>
      </c>
      <c r="P251" s="58">
        <v>10379</v>
      </c>
      <c r="Q251" s="58">
        <v>10352</v>
      </c>
      <c r="R251" s="58">
        <v>10479</v>
      </c>
      <c r="S251" s="58">
        <v>10680</v>
      </c>
      <c r="T251" s="58">
        <v>10691</v>
      </c>
      <c r="U251" s="58">
        <v>10691</v>
      </c>
      <c r="V251" s="58">
        <v>10801</v>
      </c>
      <c r="W251" s="58">
        <v>10927</v>
      </c>
      <c r="X251" s="58">
        <v>10673</v>
      </c>
      <c r="Y251" s="58">
        <v>10756</v>
      </c>
      <c r="Z251" s="58">
        <v>10847</v>
      </c>
      <c r="AA251" s="58">
        <v>11072</v>
      </c>
      <c r="AC251" s="54">
        <f t="shared" si="370"/>
        <v>14079.694170000002</v>
      </c>
      <c r="AD251" s="54">
        <f t="shared" si="371"/>
        <v>19014.602989999999</v>
      </c>
      <c r="AE251" s="54">
        <f t="shared" si="372"/>
        <v>21213</v>
      </c>
      <c r="AF251" s="54">
        <f t="shared" si="360"/>
        <v>10352</v>
      </c>
      <c r="AG251" s="54">
        <f t="shared" si="361"/>
        <v>10691</v>
      </c>
      <c r="AH251" s="54">
        <f t="shared" ca="1" si="346"/>
        <v>10756</v>
      </c>
      <c r="AI251" s="54">
        <f t="shared" ca="1" si="339"/>
        <v>11072</v>
      </c>
      <c r="AJ251" s="45" t="s">
        <v>9</v>
      </c>
    </row>
    <row r="252" spans="1:36" ht="15.95" hidden="1" customHeight="1" outlineLevel="1" x14ac:dyDescent="0.2">
      <c r="A252" s="63" t="s">
        <v>185</v>
      </c>
      <c r="B252" s="54">
        <v>0</v>
      </c>
      <c r="C252" s="54">
        <v>0</v>
      </c>
      <c r="D252" s="54">
        <v>0</v>
      </c>
      <c r="E252" s="54">
        <v>0</v>
      </c>
      <c r="F252" s="54">
        <v>0</v>
      </c>
      <c r="G252" s="54">
        <v>0</v>
      </c>
      <c r="H252" s="54">
        <v>0</v>
      </c>
      <c r="I252" s="54">
        <v>0</v>
      </c>
      <c r="J252" s="54">
        <v>0</v>
      </c>
      <c r="K252" s="54">
        <v>0</v>
      </c>
      <c r="L252" s="58">
        <v>0</v>
      </c>
      <c r="M252" s="58">
        <v>0</v>
      </c>
      <c r="N252" s="58">
        <v>10483</v>
      </c>
      <c r="O252" s="58">
        <v>10906</v>
      </c>
      <c r="P252" s="58">
        <v>10927</v>
      </c>
      <c r="Q252" s="58">
        <v>10886</v>
      </c>
      <c r="R252" s="58">
        <v>10926</v>
      </c>
      <c r="S252" s="58">
        <v>11159</v>
      </c>
      <c r="T252" s="58">
        <v>11153</v>
      </c>
      <c r="U252" s="58">
        <v>11143</v>
      </c>
      <c r="V252" s="58">
        <v>11259</v>
      </c>
      <c r="W252" s="58">
        <v>11411</v>
      </c>
      <c r="X252" s="58">
        <v>11123</v>
      </c>
      <c r="Y252" s="58">
        <v>11186</v>
      </c>
      <c r="Z252" s="58">
        <v>11290</v>
      </c>
      <c r="AA252" s="58">
        <v>11557</v>
      </c>
      <c r="AC252" s="54">
        <f t="shared" si="370"/>
        <v>0</v>
      </c>
      <c r="AD252" s="54">
        <f t="shared" si="371"/>
        <v>0</v>
      </c>
      <c r="AE252" s="54">
        <f t="shared" si="372"/>
        <v>0</v>
      </c>
      <c r="AF252" s="54">
        <f t="shared" si="360"/>
        <v>10886</v>
      </c>
      <c r="AG252" s="54">
        <f t="shared" si="361"/>
        <v>11143</v>
      </c>
      <c r="AH252" s="54">
        <f t="shared" ca="1" si="346"/>
        <v>11186</v>
      </c>
      <c r="AI252" s="54">
        <f t="shared" ca="1" si="339"/>
        <v>11557</v>
      </c>
      <c r="AJ252" s="45" t="s">
        <v>9</v>
      </c>
    </row>
    <row r="253" spans="1:36" ht="15.95" hidden="1" customHeight="1" outlineLevel="1" x14ac:dyDescent="0.2">
      <c r="A253" s="63" t="s">
        <v>186</v>
      </c>
      <c r="B253" s="54">
        <v>0</v>
      </c>
      <c r="C253" s="54">
        <v>0</v>
      </c>
      <c r="D253" s="54">
        <v>0</v>
      </c>
      <c r="E253" s="54">
        <v>0</v>
      </c>
      <c r="F253" s="54">
        <v>0</v>
      </c>
      <c r="G253" s="54">
        <v>0</v>
      </c>
      <c r="H253" s="54">
        <v>0</v>
      </c>
      <c r="I253" s="54">
        <v>0</v>
      </c>
      <c r="J253" s="54">
        <v>0</v>
      </c>
      <c r="K253" s="54">
        <v>0</v>
      </c>
      <c r="L253" s="58">
        <v>0</v>
      </c>
      <c r="M253" s="58">
        <v>0</v>
      </c>
      <c r="N253" s="58">
        <v>0</v>
      </c>
      <c r="O253" s="58">
        <v>0</v>
      </c>
      <c r="P253" s="58">
        <v>0</v>
      </c>
      <c r="Q253" s="58">
        <v>0</v>
      </c>
      <c r="R253" s="58">
        <v>0</v>
      </c>
      <c r="S253" s="58">
        <v>0</v>
      </c>
      <c r="T253" s="58">
        <v>0</v>
      </c>
      <c r="U253" s="58">
        <v>0</v>
      </c>
      <c r="V253" s="58">
        <v>0</v>
      </c>
      <c r="W253" s="58">
        <v>0</v>
      </c>
      <c r="X253" s="58">
        <v>0</v>
      </c>
      <c r="Y253" s="58">
        <v>0</v>
      </c>
      <c r="Z253" s="58">
        <v>0</v>
      </c>
      <c r="AA253" s="58">
        <v>0</v>
      </c>
      <c r="AC253" s="54">
        <f t="shared" si="370"/>
        <v>0</v>
      </c>
      <c r="AD253" s="54">
        <f t="shared" si="371"/>
        <v>0</v>
      </c>
      <c r="AE253" s="54">
        <f t="shared" si="372"/>
        <v>0</v>
      </c>
      <c r="AF253" s="54">
        <f t="shared" si="360"/>
        <v>0</v>
      </c>
      <c r="AG253" s="54">
        <f t="shared" si="361"/>
        <v>0</v>
      </c>
      <c r="AH253" s="54">
        <f t="shared" ca="1" si="346"/>
        <v>0</v>
      </c>
      <c r="AI253" s="54">
        <f t="shared" ca="1" si="339"/>
        <v>0</v>
      </c>
      <c r="AJ253" s="45" t="s">
        <v>9</v>
      </c>
    </row>
    <row r="254" spans="1:36" ht="15.95" hidden="1" customHeight="1" outlineLevel="1" x14ac:dyDescent="0.2">
      <c r="A254" s="63" t="s">
        <v>161</v>
      </c>
      <c r="B254" s="54">
        <v>0</v>
      </c>
      <c r="C254" s="54">
        <v>0</v>
      </c>
      <c r="D254" s="54">
        <v>0</v>
      </c>
      <c r="E254" s="54">
        <v>0</v>
      </c>
      <c r="F254" s="54">
        <v>0</v>
      </c>
      <c r="G254" s="54">
        <v>0</v>
      </c>
      <c r="H254" s="54">
        <v>0</v>
      </c>
      <c r="I254" s="54">
        <v>0</v>
      </c>
      <c r="J254" s="54">
        <v>0</v>
      </c>
      <c r="K254" s="54">
        <v>0</v>
      </c>
      <c r="L254" s="58">
        <v>0</v>
      </c>
      <c r="M254" s="58">
        <v>0</v>
      </c>
      <c r="N254" s="58">
        <v>0</v>
      </c>
      <c r="O254" s="58">
        <v>0</v>
      </c>
      <c r="P254" s="58">
        <v>0</v>
      </c>
      <c r="Q254" s="58">
        <v>0</v>
      </c>
      <c r="R254" s="58">
        <v>0</v>
      </c>
      <c r="S254" s="58">
        <v>0</v>
      </c>
      <c r="T254" s="58">
        <v>0</v>
      </c>
      <c r="U254" s="58">
        <v>0</v>
      </c>
      <c r="V254" s="58">
        <v>0</v>
      </c>
      <c r="W254" s="58">
        <v>0</v>
      </c>
      <c r="X254" s="58">
        <v>0</v>
      </c>
      <c r="Y254" s="58">
        <v>0</v>
      </c>
      <c r="Z254" s="58">
        <v>0</v>
      </c>
      <c r="AA254" s="58">
        <v>0</v>
      </c>
      <c r="AC254" s="54">
        <f t="shared" si="370"/>
        <v>0</v>
      </c>
      <c r="AD254" s="54">
        <f t="shared" si="371"/>
        <v>0</v>
      </c>
      <c r="AE254" s="54">
        <f t="shared" si="372"/>
        <v>0</v>
      </c>
      <c r="AF254" s="54">
        <f t="shared" si="360"/>
        <v>0</v>
      </c>
      <c r="AG254" s="54">
        <f t="shared" si="361"/>
        <v>0</v>
      </c>
      <c r="AH254" s="54">
        <f t="shared" ca="1" si="346"/>
        <v>0</v>
      </c>
      <c r="AI254" s="54">
        <f t="shared" ca="1" si="339"/>
        <v>0</v>
      </c>
      <c r="AJ254" s="45" t="s">
        <v>9</v>
      </c>
    </row>
    <row r="255" spans="1:36" ht="15.95" hidden="1" customHeight="1" outlineLevel="1" x14ac:dyDescent="0.2">
      <c r="A255" s="63" t="s">
        <v>162</v>
      </c>
      <c r="B255" s="54">
        <v>0</v>
      </c>
      <c r="C255" s="54">
        <v>0</v>
      </c>
      <c r="D255" s="54">
        <v>0</v>
      </c>
      <c r="E255" s="54">
        <v>0</v>
      </c>
      <c r="F255" s="54">
        <v>0</v>
      </c>
      <c r="G255" s="54">
        <v>0</v>
      </c>
      <c r="H255" s="54">
        <v>0</v>
      </c>
      <c r="I255" s="54">
        <v>0</v>
      </c>
      <c r="J255" s="54">
        <v>0</v>
      </c>
      <c r="K255" s="54">
        <v>0</v>
      </c>
      <c r="L255" s="58">
        <v>0</v>
      </c>
      <c r="M255" s="58">
        <v>0</v>
      </c>
      <c r="N255" s="58">
        <v>0</v>
      </c>
      <c r="O255" s="58">
        <v>0</v>
      </c>
      <c r="P255" s="58">
        <v>0</v>
      </c>
      <c r="Q255" s="58">
        <v>0</v>
      </c>
      <c r="R255" s="58">
        <v>0</v>
      </c>
      <c r="S255" s="58">
        <v>0</v>
      </c>
      <c r="T255" s="58">
        <v>0</v>
      </c>
      <c r="U255" s="58">
        <v>0</v>
      </c>
      <c r="V255" s="58">
        <v>0</v>
      </c>
      <c r="W255" s="58">
        <v>0</v>
      </c>
      <c r="X255" s="58">
        <v>0</v>
      </c>
      <c r="Y255" s="58">
        <v>0</v>
      </c>
      <c r="Z255" s="58">
        <v>0</v>
      </c>
      <c r="AA255" s="58">
        <v>0</v>
      </c>
      <c r="AC255" s="54">
        <f t="shared" si="370"/>
        <v>0</v>
      </c>
      <c r="AD255" s="54">
        <f t="shared" si="371"/>
        <v>0</v>
      </c>
      <c r="AE255" s="54">
        <f t="shared" si="372"/>
        <v>0</v>
      </c>
      <c r="AF255" s="54">
        <f t="shared" si="360"/>
        <v>0</v>
      </c>
      <c r="AG255" s="54">
        <f t="shared" si="361"/>
        <v>0</v>
      </c>
      <c r="AH255" s="54">
        <f t="shared" ca="1" si="346"/>
        <v>0</v>
      </c>
      <c r="AI255" s="54">
        <f t="shared" ca="1" si="339"/>
        <v>0</v>
      </c>
      <c r="AJ255" s="45" t="s">
        <v>9</v>
      </c>
    </row>
    <row r="256" spans="1:36" ht="15.95" hidden="1" customHeight="1" outlineLevel="1" x14ac:dyDescent="0.2">
      <c r="A256" s="63" t="s">
        <v>159</v>
      </c>
      <c r="B256" s="54">
        <v>0</v>
      </c>
      <c r="C256" s="54">
        <v>0</v>
      </c>
      <c r="D256" s="54">
        <v>0</v>
      </c>
      <c r="E256" s="54">
        <v>0</v>
      </c>
      <c r="F256" s="54">
        <v>0</v>
      </c>
      <c r="G256" s="54">
        <v>0</v>
      </c>
      <c r="H256" s="54">
        <v>0</v>
      </c>
      <c r="I256" s="54">
        <v>0</v>
      </c>
      <c r="J256" s="54">
        <v>0</v>
      </c>
      <c r="K256" s="54">
        <v>0</v>
      </c>
      <c r="L256" s="58">
        <v>0</v>
      </c>
      <c r="M256" s="58">
        <v>0</v>
      </c>
      <c r="N256" s="58">
        <v>0</v>
      </c>
      <c r="O256" s="58">
        <v>0</v>
      </c>
      <c r="P256" s="58">
        <v>0</v>
      </c>
      <c r="Q256" s="58">
        <v>0</v>
      </c>
      <c r="R256" s="58">
        <v>0</v>
      </c>
      <c r="S256" s="58">
        <v>0</v>
      </c>
      <c r="T256" s="58">
        <v>0</v>
      </c>
      <c r="U256" s="58">
        <v>0</v>
      </c>
      <c r="V256" s="58">
        <v>0</v>
      </c>
      <c r="W256" s="58">
        <v>0</v>
      </c>
      <c r="X256" s="58">
        <v>0</v>
      </c>
      <c r="Y256" s="58">
        <v>0</v>
      </c>
      <c r="Z256" s="58">
        <v>0</v>
      </c>
      <c r="AA256" s="58">
        <v>0</v>
      </c>
      <c r="AC256" s="54">
        <f t="shared" si="370"/>
        <v>0</v>
      </c>
      <c r="AD256" s="54">
        <f t="shared" si="371"/>
        <v>0</v>
      </c>
      <c r="AE256" s="54">
        <f t="shared" si="372"/>
        <v>0</v>
      </c>
      <c r="AF256" s="54">
        <f t="shared" si="360"/>
        <v>0</v>
      </c>
      <c r="AG256" s="54">
        <f t="shared" si="361"/>
        <v>0</v>
      </c>
      <c r="AH256" s="54">
        <f t="shared" ca="1" si="346"/>
        <v>0</v>
      </c>
      <c r="AI256" s="54">
        <f t="shared" ca="1" si="339"/>
        <v>0</v>
      </c>
      <c r="AJ256" s="45" t="s">
        <v>9</v>
      </c>
    </row>
    <row r="257" spans="1:36" ht="15.95" hidden="1" customHeight="1" outlineLevel="1" x14ac:dyDescent="0.2">
      <c r="A257" s="63" t="s">
        <v>160</v>
      </c>
      <c r="B257" s="54">
        <v>0</v>
      </c>
      <c r="C257" s="54">
        <v>0</v>
      </c>
      <c r="D257" s="54">
        <v>0</v>
      </c>
      <c r="E257" s="54">
        <v>0</v>
      </c>
      <c r="F257" s="54">
        <v>0</v>
      </c>
      <c r="G257" s="54">
        <v>0</v>
      </c>
      <c r="H257" s="54">
        <v>0</v>
      </c>
      <c r="I257" s="54">
        <v>0</v>
      </c>
      <c r="J257" s="54">
        <v>0</v>
      </c>
      <c r="K257" s="54">
        <v>0</v>
      </c>
      <c r="L257" s="58">
        <v>0</v>
      </c>
      <c r="M257" s="58">
        <v>0</v>
      </c>
      <c r="N257" s="58">
        <v>0</v>
      </c>
      <c r="O257" s="58">
        <v>0</v>
      </c>
      <c r="P257" s="58">
        <v>0</v>
      </c>
      <c r="Q257" s="58">
        <v>0</v>
      </c>
      <c r="R257" s="58">
        <v>0</v>
      </c>
      <c r="S257" s="58">
        <v>0</v>
      </c>
      <c r="T257" s="58">
        <v>0</v>
      </c>
      <c r="U257" s="58">
        <v>0</v>
      </c>
      <c r="V257" s="58">
        <v>0</v>
      </c>
      <c r="W257" s="58">
        <v>0</v>
      </c>
      <c r="X257" s="58">
        <v>0</v>
      </c>
      <c r="Y257" s="58">
        <v>0</v>
      </c>
      <c r="Z257" s="58">
        <v>0</v>
      </c>
      <c r="AA257" s="58">
        <v>0</v>
      </c>
      <c r="AC257" s="54">
        <f t="shared" si="370"/>
        <v>0</v>
      </c>
      <c r="AD257" s="54">
        <f t="shared" si="371"/>
        <v>0</v>
      </c>
      <c r="AE257" s="54">
        <f t="shared" si="372"/>
        <v>0</v>
      </c>
      <c r="AF257" s="54">
        <f t="shared" si="360"/>
        <v>0</v>
      </c>
      <c r="AG257" s="54">
        <f t="shared" si="361"/>
        <v>0</v>
      </c>
      <c r="AH257" s="54">
        <f t="shared" ca="1" si="346"/>
        <v>0</v>
      </c>
      <c r="AI257" s="54">
        <f t="shared" ca="1" si="339"/>
        <v>0</v>
      </c>
      <c r="AJ257" s="45" t="s">
        <v>9</v>
      </c>
    </row>
    <row r="258" spans="1:36" ht="15.95" hidden="1" customHeight="1" outlineLevel="1" x14ac:dyDescent="0.2">
      <c r="A258" s="63" t="s">
        <v>157</v>
      </c>
      <c r="B258" s="54">
        <v>0</v>
      </c>
      <c r="C258" s="54">
        <v>0</v>
      </c>
      <c r="D258" s="54">
        <v>0</v>
      </c>
      <c r="E258" s="54">
        <v>0</v>
      </c>
      <c r="F258" s="54">
        <v>0</v>
      </c>
      <c r="G258" s="54">
        <v>0</v>
      </c>
      <c r="H258" s="54">
        <v>0</v>
      </c>
      <c r="I258" s="54">
        <v>0</v>
      </c>
      <c r="J258" s="54">
        <v>0</v>
      </c>
      <c r="K258" s="54">
        <v>0</v>
      </c>
      <c r="L258" s="58">
        <v>0</v>
      </c>
      <c r="M258" s="58">
        <v>0</v>
      </c>
      <c r="N258" s="58">
        <v>0</v>
      </c>
      <c r="O258" s="58">
        <v>0</v>
      </c>
      <c r="P258" s="58">
        <v>0</v>
      </c>
      <c r="Q258" s="58">
        <v>0</v>
      </c>
      <c r="R258" s="58">
        <v>0</v>
      </c>
      <c r="S258" s="58">
        <v>0</v>
      </c>
      <c r="T258" s="58">
        <v>0</v>
      </c>
      <c r="U258" s="58">
        <v>0</v>
      </c>
      <c r="V258" s="58">
        <v>0</v>
      </c>
      <c r="W258" s="58">
        <v>0</v>
      </c>
      <c r="X258" s="58">
        <v>0</v>
      </c>
      <c r="Y258" s="58">
        <v>0</v>
      </c>
      <c r="Z258" s="58">
        <v>0</v>
      </c>
      <c r="AA258" s="58">
        <v>0</v>
      </c>
      <c r="AC258" s="54">
        <f t="shared" si="370"/>
        <v>0</v>
      </c>
      <c r="AD258" s="54">
        <f t="shared" si="371"/>
        <v>0</v>
      </c>
      <c r="AE258" s="54">
        <f t="shared" si="372"/>
        <v>0</v>
      </c>
      <c r="AF258" s="54">
        <f t="shared" ref="AF258:AF267" si="379">Q258</f>
        <v>0</v>
      </c>
      <c r="AG258" s="54">
        <f t="shared" ref="AG258:AG267" si="380">SUM(U258)</f>
        <v>0</v>
      </c>
      <c r="AH258" s="54">
        <f t="shared" ca="1" si="346"/>
        <v>0</v>
      </c>
      <c r="AI258" s="54">
        <f t="shared" ref="AI258:AI268" ca="1" si="381">OFFSET(AB258,0,-1)</f>
        <v>0</v>
      </c>
      <c r="AJ258" s="45" t="s">
        <v>9</v>
      </c>
    </row>
    <row r="259" spans="1:36" ht="15.95" hidden="1" customHeight="1" outlineLevel="1" x14ac:dyDescent="0.2">
      <c r="A259" s="63" t="s">
        <v>163</v>
      </c>
      <c r="B259" s="54">
        <v>0</v>
      </c>
      <c r="C259" s="54">
        <v>0</v>
      </c>
      <c r="D259" s="54">
        <v>0</v>
      </c>
      <c r="E259" s="54">
        <v>0</v>
      </c>
      <c r="F259" s="54">
        <v>0</v>
      </c>
      <c r="G259" s="54">
        <v>0</v>
      </c>
      <c r="H259" s="54">
        <v>0</v>
      </c>
      <c r="I259" s="54">
        <v>0</v>
      </c>
      <c r="J259" s="54">
        <v>0</v>
      </c>
      <c r="K259" s="54">
        <v>0</v>
      </c>
      <c r="L259" s="58">
        <v>0</v>
      </c>
      <c r="M259" s="58">
        <v>0</v>
      </c>
      <c r="N259" s="58">
        <v>0</v>
      </c>
      <c r="O259" s="58">
        <v>0</v>
      </c>
      <c r="P259" s="58">
        <v>0</v>
      </c>
      <c r="Q259" s="58">
        <v>0</v>
      </c>
      <c r="R259" s="58">
        <v>0</v>
      </c>
      <c r="S259" s="58">
        <v>0</v>
      </c>
      <c r="T259" s="58">
        <v>0</v>
      </c>
      <c r="U259" s="58">
        <v>0</v>
      </c>
      <c r="V259" s="58">
        <v>0</v>
      </c>
      <c r="W259" s="58">
        <v>0</v>
      </c>
      <c r="X259" s="58">
        <v>0</v>
      </c>
      <c r="Y259" s="58">
        <v>0</v>
      </c>
      <c r="Z259" s="58">
        <v>0</v>
      </c>
      <c r="AA259" s="58">
        <v>0</v>
      </c>
      <c r="AC259" s="54">
        <f t="shared" si="370"/>
        <v>0</v>
      </c>
      <c r="AD259" s="54">
        <f t="shared" si="371"/>
        <v>0</v>
      </c>
      <c r="AE259" s="54">
        <f t="shared" si="372"/>
        <v>0</v>
      </c>
      <c r="AF259" s="54">
        <f t="shared" si="379"/>
        <v>0</v>
      </c>
      <c r="AG259" s="54">
        <f t="shared" si="380"/>
        <v>0</v>
      </c>
      <c r="AH259" s="54">
        <f t="shared" ref="AH259:AH268" ca="1" si="382">OFFSET(Z259,0,-1)</f>
        <v>0</v>
      </c>
      <c r="AI259" s="54">
        <f t="shared" ca="1" si="381"/>
        <v>0</v>
      </c>
      <c r="AJ259" s="45" t="s">
        <v>9</v>
      </c>
    </row>
    <row r="260" spans="1:36" ht="15.95" hidden="1" customHeight="1" outlineLevel="1" x14ac:dyDescent="0.2">
      <c r="A260" s="61" t="s">
        <v>165</v>
      </c>
      <c r="B260" s="62">
        <f t="shared" ref="B260:P260" si="383">SUM(B261:B267)</f>
        <v>6729.8563200000008</v>
      </c>
      <c r="C260" s="62">
        <f t="shared" si="383"/>
        <v>26262.83855</v>
      </c>
      <c r="D260" s="62">
        <f t="shared" si="383"/>
        <v>56446.549079999997</v>
      </c>
      <c r="E260" s="62">
        <f t="shared" si="383"/>
        <v>84093.382769999953</v>
      </c>
      <c r="F260" s="62">
        <f t="shared" si="383"/>
        <v>90641.114320000008</v>
      </c>
      <c r="G260" s="62">
        <f t="shared" si="383"/>
        <v>94988.77519</v>
      </c>
      <c r="H260" s="62">
        <f t="shared" si="383"/>
        <v>96634.825890000007</v>
      </c>
      <c r="I260" s="62">
        <f t="shared" si="383"/>
        <v>131898.91201999999</v>
      </c>
      <c r="J260" s="62">
        <f t="shared" si="383"/>
        <v>141819.90656</v>
      </c>
      <c r="K260" s="62">
        <f t="shared" si="383"/>
        <v>146995.24449000001</v>
      </c>
      <c r="L260" s="62">
        <f t="shared" si="383"/>
        <v>160979.41271</v>
      </c>
      <c r="M260" s="62">
        <f t="shared" si="383"/>
        <v>173557</v>
      </c>
      <c r="N260" s="62">
        <f t="shared" si="383"/>
        <v>182973</v>
      </c>
      <c r="O260" s="62">
        <f t="shared" si="383"/>
        <v>199573</v>
      </c>
      <c r="P260" s="62">
        <f t="shared" si="383"/>
        <v>206761</v>
      </c>
      <c r="Q260" s="62">
        <f t="shared" ref="Q260:R260" si="384">SUM(Q261:Q267)</f>
        <v>209597</v>
      </c>
      <c r="R260" s="62">
        <f t="shared" si="384"/>
        <v>210028</v>
      </c>
      <c r="S260" s="62">
        <f t="shared" ref="S260:T260" si="385">SUM(S261:S267)</f>
        <v>218722</v>
      </c>
      <c r="T260" s="62">
        <f t="shared" si="385"/>
        <v>225965</v>
      </c>
      <c r="U260" s="62">
        <f t="shared" ref="U260:W260" si="386">SUM(U261:U267)</f>
        <v>226091</v>
      </c>
      <c r="V260" s="62">
        <f t="shared" si="386"/>
        <v>234571</v>
      </c>
      <c r="W260" s="62">
        <f t="shared" si="386"/>
        <v>244715</v>
      </c>
      <c r="X260" s="62">
        <f t="shared" ref="X260:Y260" si="387">SUM(X261:X267)</f>
        <v>243369</v>
      </c>
      <c r="Y260" s="62">
        <f t="shared" si="387"/>
        <v>239818</v>
      </c>
      <c r="Z260" s="62">
        <f t="shared" ref="Z260:AA260" si="388">SUM(Z261:Z267)</f>
        <v>246311</v>
      </c>
      <c r="AA260" s="62">
        <f t="shared" si="388"/>
        <v>258652</v>
      </c>
      <c r="AC260" s="62">
        <f t="shared" si="370"/>
        <v>84093.382769999953</v>
      </c>
      <c r="AD260" s="62">
        <f t="shared" si="371"/>
        <v>131898.91201999999</v>
      </c>
      <c r="AE260" s="62">
        <f t="shared" si="372"/>
        <v>173557</v>
      </c>
      <c r="AF260" s="62">
        <f t="shared" si="379"/>
        <v>209597</v>
      </c>
      <c r="AG260" s="62">
        <f t="shared" si="380"/>
        <v>226091</v>
      </c>
      <c r="AH260" s="62">
        <f t="shared" ca="1" si="382"/>
        <v>239818</v>
      </c>
      <c r="AI260" s="62">
        <f t="shared" ca="1" si="381"/>
        <v>258652</v>
      </c>
      <c r="AJ260" s="45" t="s">
        <v>9</v>
      </c>
    </row>
    <row r="261" spans="1:36" ht="15.95" hidden="1" customHeight="1" outlineLevel="1" x14ac:dyDescent="0.2">
      <c r="A261" s="63" t="s">
        <v>166</v>
      </c>
      <c r="B261" s="54">
        <v>4904.9070000000002</v>
      </c>
      <c r="C261" s="54">
        <v>4904.9070000000002</v>
      </c>
      <c r="D261" s="54">
        <v>38411.337</v>
      </c>
      <c r="E261" s="54">
        <v>73689.337</v>
      </c>
      <c r="F261" s="54">
        <v>73689.337</v>
      </c>
      <c r="G261" s="54">
        <v>73689.337</v>
      </c>
      <c r="H261" s="54">
        <v>73689.337</v>
      </c>
      <c r="I261" s="54">
        <v>73689.337</v>
      </c>
      <c r="J261" s="54">
        <v>73689.337</v>
      </c>
      <c r="K261" s="54">
        <v>74689.337</v>
      </c>
      <c r="L261" s="58">
        <v>74689.337</v>
      </c>
      <c r="M261" s="58">
        <v>74689</v>
      </c>
      <c r="N261" s="58">
        <v>74689</v>
      </c>
      <c r="O261" s="58">
        <v>79189</v>
      </c>
      <c r="P261" s="58">
        <v>79189</v>
      </c>
      <c r="Q261" s="58">
        <v>79189</v>
      </c>
      <c r="R261" s="58">
        <v>79189</v>
      </c>
      <c r="S261" s="58">
        <v>79189</v>
      </c>
      <c r="T261" s="58">
        <v>79189</v>
      </c>
      <c r="U261" s="58">
        <v>79189</v>
      </c>
      <c r="V261" s="58">
        <v>79189</v>
      </c>
      <c r="W261" s="58">
        <v>79189</v>
      </c>
      <c r="X261" s="58">
        <v>79189</v>
      </c>
      <c r="Y261" s="58">
        <v>79189</v>
      </c>
      <c r="Z261" s="58">
        <v>79189</v>
      </c>
      <c r="AA261" s="58">
        <v>79189</v>
      </c>
      <c r="AC261" s="54">
        <f t="shared" si="370"/>
        <v>73689.337</v>
      </c>
      <c r="AD261" s="54">
        <f t="shared" si="371"/>
        <v>73689.337</v>
      </c>
      <c r="AE261" s="54">
        <f t="shared" si="372"/>
        <v>74689</v>
      </c>
      <c r="AF261" s="54">
        <f t="shared" si="379"/>
        <v>79189</v>
      </c>
      <c r="AG261" s="54">
        <f t="shared" si="380"/>
        <v>79189</v>
      </c>
      <c r="AH261" s="54">
        <f t="shared" ca="1" si="382"/>
        <v>79189</v>
      </c>
      <c r="AI261" s="54">
        <f t="shared" ca="1" si="381"/>
        <v>79189</v>
      </c>
      <c r="AJ261" s="45" t="s">
        <v>9</v>
      </c>
    </row>
    <row r="262" spans="1:36" ht="15.95" hidden="1" customHeight="1" outlineLevel="1" x14ac:dyDescent="0.2">
      <c r="A262" s="63" t="s">
        <v>167</v>
      </c>
      <c r="B262" s="54">
        <v>0</v>
      </c>
      <c r="C262" s="54">
        <v>0</v>
      </c>
      <c r="D262" s="54">
        <v>0</v>
      </c>
      <c r="E262" s="54">
        <v>0</v>
      </c>
      <c r="F262" s="54">
        <v>0</v>
      </c>
      <c r="G262" s="54">
        <v>0</v>
      </c>
      <c r="H262" s="54">
        <v>0</v>
      </c>
      <c r="I262" s="54">
        <v>0</v>
      </c>
      <c r="J262" s="54">
        <v>0</v>
      </c>
      <c r="K262" s="54">
        <v>0</v>
      </c>
      <c r="L262" s="58">
        <v>0</v>
      </c>
      <c r="M262" s="58">
        <v>0</v>
      </c>
      <c r="N262" s="58">
        <v>0</v>
      </c>
      <c r="O262" s="58">
        <v>0</v>
      </c>
      <c r="P262" s="58">
        <v>0</v>
      </c>
      <c r="Q262" s="58">
        <v>0</v>
      </c>
      <c r="R262" s="58">
        <v>0</v>
      </c>
      <c r="S262" s="58">
        <v>0</v>
      </c>
      <c r="T262" s="58">
        <v>0</v>
      </c>
      <c r="U262" s="58">
        <v>0</v>
      </c>
      <c r="V262" s="58">
        <v>0</v>
      </c>
      <c r="W262" s="58">
        <v>0</v>
      </c>
      <c r="X262" s="58">
        <v>0</v>
      </c>
      <c r="Y262" s="58">
        <v>0</v>
      </c>
      <c r="Z262" s="58">
        <v>0</v>
      </c>
      <c r="AA262" s="58">
        <v>0</v>
      </c>
      <c r="AC262" s="54">
        <f t="shared" si="370"/>
        <v>0</v>
      </c>
      <c r="AD262" s="54">
        <f t="shared" si="371"/>
        <v>0</v>
      </c>
      <c r="AE262" s="54">
        <f t="shared" si="372"/>
        <v>0</v>
      </c>
      <c r="AF262" s="54">
        <f t="shared" si="379"/>
        <v>0</v>
      </c>
      <c r="AG262" s="54">
        <f t="shared" si="380"/>
        <v>0</v>
      </c>
      <c r="AH262" s="54">
        <f t="shared" ca="1" si="382"/>
        <v>0</v>
      </c>
      <c r="AI262" s="54">
        <f t="shared" ca="1" si="381"/>
        <v>0</v>
      </c>
      <c r="AJ262" s="45" t="s">
        <v>9</v>
      </c>
    </row>
    <row r="263" spans="1:36" ht="15.95" hidden="1" customHeight="1" outlineLevel="1" x14ac:dyDescent="0.2">
      <c r="A263" s="63" t="s">
        <v>145</v>
      </c>
      <c r="B263" s="54">
        <v>1774.8003200000001</v>
      </c>
      <c r="C263" s="54">
        <v>21072.580320000001</v>
      </c>
      <c r="D263" s="54">
        <v>18111.650320000001</v>
      </c>
      <c r="E263" s="54">
        <v>3277.85032</v>
      </c>
      <c r="F263" s="54">
        <v>4057.6906400000003</v>
      </c>
      <c r="G263" s="54">
        <v>0</v>
      </c>
      <c r="H263" s="54">
        <v>86.988470000000007</v>
      </c>
      <c r="I263" s="54">
        <v>0</v>
      </c>
      <c r="J263" s="54">
        <v>0</v>
      </c>
      <c r="K263" s="54">
        <v>0</v>
      </c>
      <c r="L263" s="58">
        <v>0</v>
      </c>
      <c r="M263" s="58">
        <v>0</v>
      </c>
      <c r="N263" s="58">
        <v>0</v>
      </c>
      <c r="O263" s="58">
        <v>0</v>
      </c>
      <c r="P263" s="58">
        <v>0</v>
      </c>
      <c r="Q263" s="58">
        <v>0</v>
      </c>
      <c r="R263" s="58">
        <v>0</v>
      </c>
      <c r="S263" s="58">
        <v>0</v>
      </c>
      <c r="T263" s="58">
        <v>0</v>
      </c>
      <c r="U263" s="58">
        <v>0</v>
      </c>
      <c r="V263" s="58">
        <v>0</v>
      </c>
      <c r="W263" s="58">
        <v>0</v>
      </c>
      <c r="X263" s="58">
        <v>0</v>
      </c>
      <c r="Y263" s="58">
        <v>0</v>
      </c>
      <c r="Z263" s="58">
        <v>0</v>
      </c>
      <c r="AA263" s="58">
        <v>0</v>
      </c>
      <c r="AC263" s="54">
        <f t="shared" si="370"/>
        <v>3277.85032</v>
      </c>
      <c r="AD263" s="54">
        <f t="shared" si="371"/>
        <v>0</v>
      </c>
      <c r="AE263" s="54">
        <f t="shared" si="372"/>
        <v>0</v>
      </c>
      <c r="AF263" s="54">
        <f t="shared" si="379"/>
        <v>0</v>
      </c>
      <c r="AG263" s="54">
        <f t="shared" si="380"/>
        <v>0</v>
      </c>
      <c r="AH263" s="54">
        <f t="shared" ca="1" si="382"/>
        <v>0</v>
      </c>
      <c r="AI263" s="54">
        <f t="shared" ca="1" si="381"/>
        <v>0</v>
      </c>
      <c r="AJ263" s="45" t="s">
        <v>9</v>
      </c>
    </row>
    <row r="264" spans="1:36" ht="15.95" hidden="1" customHeight="1" outlineLevel="1" x14ac:dyDescent="0.2">
      <c r="A264" s="63" t="s">
        <v>319</v>
      </c>
      <c r="B264" s="54">
        <v>0</v>
      </c>
      <c r="C264" s="54">
        <v>0</v>
      </c>
      <c r="D264" s="54">
        <v>0</v>
      </c>
      <c r="E264" s="54">
        <v>467.29199999999997</v>
      </c>
      <c r="F264" s="54">
        <v>467.29199999999997</v>
      </c>
      <c r="G264" s="54">
        <v>673.20968000000005</v>
      </c>
      <c r="H264" s="54">
        <v>1498.9185500000001</v>
      </c>
      <c r="I264" s="54">
        <v>3817.0218100000002</v>
      </c>
      <c r="J264" s="54">
        <v>3817.0218100000002</v>
      </c>
      <c r="K264" s="54">
        <v>3817.0218100000002</v>
      </c>
      <c r="L264" s="58">
        <v>3817.0218100000002</v>
      </c>
      <c r="M264" s="58">
        <v>3817</v>
      </c>
      <c r="N264" s="58">
        <v>5850</v>
      </c>
      <c r="O264" s="58">
        <v>5850</v>
      </c>
      <c r="P264" s="58">
        <v>5850</v>
      </c>
      <c r="Q264" s="58">
        <v>5850</v>
      </c>
      <c r="R264" s="58">
        <v>7557</v>
      </c>
      <c r="S264" s="58">
        <v>0</v>
      </c>
      <c r="T264" s="58">
        <v>0</v>
      </c>
      <c r="U264" s="58">
        <v>0</v>
      </c>
      <c r="V264" s="58">
        <v>3000</v>
      </c>
      <c r="W264" s="58">
        <v>3000</v>
      </c>
      <c r="X264" s="58">
        <v>3000</v>
      </c>
      <c r="Y264" s="58">
        <v>15516</v>
      </c>
      <c r="Z264" s="58">
        <v>11005</v>
      </c>
      <c r="AA264" s="58">
        <v>11005</v>
      </c>
      <c r="AC264" s="54">
        <f t="shared" si="370"/>
        <v>467.29199999999997</v>
      </c>
      <c r="AD264" s="54">
        <f t="shared" si="371"/>
        <v>3817.0218100000002</v>
      </c>
      <c r="AE264" s="54">
        <f t="shared" si="372"/>
        <v>3817</v>
      </c>
      <c r="AF264" s="54">
        <f t="shared" si="379"/>
        <v>5850</v>
      </c>
      <c r="AG264" s="54">
        <f t="shared" si="380"/>
        <v>0</v>
      </c>
      <c r="AH264" s="54">
        <f t="shared" ca="1" si="382"/>
        <v>15516</v>
      </c>
      <c r="AI264" s="54">
        <f t="shared" ca="1" si="381"/>
        <v>11005</v>
      </c>
      <c r="AJ264" s="45" t="s">
        <v>9</v>
      </c>
    </row>
    <row r="265" spans="1:36" ht="15.95" hidden="1" customHeight="1" outlineLevel="1" x14ac:dyDescent="0.2">
      <c r="A265" s="63" t="s">
        <v>168</v>
      </c>
      <c r="B265" s="54">
        <v>0</v>
      </c>
      <c r="C265" s="54">
        <v>0</v>
      </c>
      <c r="D265" s="54">
        <v>0</v>
      </c>
      <c r="E265" s="54">
        <v>0</v>
      </c>
      <c r="F265" s="54">
        <v>0</v>
      </c>
      <c r="G265" s="54">
        <v>0</v>
      </c>
      <c r="H265" s="54">
        <v>0</v>
      </c>
      <c r="I265" s="54">
        <v>0</v>
      </c>
      <c r="J265" s="54">
        <v>64313.547749999998</v>
      </c>
      <c r="K265" s="54">
        <v>68488.885679999992</v>
      </c>
      <c r="L265" s="58">
        <v>82473.053899999999</v>
      </c>
      <c r="M265" s="58">
        <v>95051</v>
      </c>
      <c r="N265" s="58">
        <v>93018</v>
      </c>
      <c r="O265" s="58">
        <v>92918</v>
      </c>
      <c r="P265" s="58">
        <v>92768</v>
      </c>
      <c r="Q265" s="58">
        <v>90418</v>
      </c>
      <c r="R265" s="58">
        <v>114592</v>
      </c>
      <c r="S265" s="58">
        <v>7557</v>
      </c>
      <c r="T265" s="58">
        <v>7557</v>
      </c>
      <c r="U265" s="58">
        <v>9180</v>
      </c>
      <c r="V265" s="58">
        <v>9180</v>
      </c>
      <c r="W265" s="58">
        <v>9180</v>
      </c>
      <c r="X265" s="58">
        <v>9180</v>
      </c>
      <c r="Y265" s="58">
        <v>10441</v>
      </c>
      <c r="Z265" s="58">
        <v>10441</v>
      </c>
      <c r="AA265" s="58">
        <v>10441</v>
      </c>
      <c r="AC265" s="54">
        <f t="shared" si="370"/>
        <v>0</v>
      </c>
      <c r="AD265" s="54">
        <f t="shared" si="371"/>
        <v>0</v>
      </c>
      <c r="AE265" s="54">
        <f t="shared" si="372"/>
        <v>95051</v>
      </c>
      <c r="AF265" s="54">
        <f t="shared" si="379"/>
        <v>90418</v>
      </c>
      <c r="AG265" s="54">
        <f t="shared" si="380"/>
        <v>9180</v>
      </c>
      <c r="AH265" s="54">
        <f t="shared" ca="1" si="382"/>
        <v>10441</v>
      </c>
      <c r="AI265" s="54">
        <f t="shared" ca="1" si="381"/>
        <v>10441</v>
      </c>
      <c r="AJ265" s="45" t="s">
        <v>9</v>
      </c>
    </row>
    <row r="266" spans="1:36" ht="15.95" hidden="1" customHeight="1" outlineLevel="1" x14ac:dyDescent="0.2">
      <c r="A266" s="63" t="s">
        <v>169</v>
      </c>
      <c r="B266" s="54">
        <v>50.149000000000001</v>
      </c>
      <c r="C266" s="54">
        <v>285.35123000000181</v>
      </c>
      <c r="D266" s="54">
        <v>-76.438240000001656</v>
      </c>
      <c r="E266" s="54">
        <v>6658.9034499999589</v>
      </c>
      <c r="F266" s="54">
        <v>12426.794680000003</v>
      </c>
      <c r="G266" s="54">
        <v>20626.228510000004</v>
      </c>
      <c r="H266" s="54">
        <v>21359.581870000002</v>
      </c>
      <c r="I266" s="54">
        <v>54392.553209999998</v>
      </c>
      <c r="J266" s="54">
        <v>0</v>
      </c>
      <c r="K266" s="54">
        <v>0</v>
      </c>
      <c r="L266" s="58">
        <v>0</v>
      </c>
      <c r="M266" s="58">
        <v>0</v>
      </c>
      <c r="N266" s="58">
        <v>9416</v>
      </c>
      <c r="O266" s="58">
        <v>21616</v>
      </c>
      <c r="P266" s="58">
        <v>28954</v>
      </c>
      <c r="Q266" s="58">
        <v>34140</v>
      </c>
      <c r="R266" s="58">
        <f>R191</f>
        <v>8690</v>
      </c>
      <c r="S266" s="58">
        <v>114592</v>
      </c>
      <c r="T266" s="58">
        <v>114592</v>
      </c>
      <c r="U266" s="58">
        <v>105258</v>
      </c>
      <c r="V266" s="58">
        <v>134722</v>
      </c>
      <c r="W266" s="58">
        <v>134722</v>
      </c>
      <c r="X266" s="58">
        <v>134722</v>
      </c>
      <c r="Y266" s="58">
        <v>134672</v>
      </c>
      <c r="Z266" s="58">
        <v>145676</v>
      </c>
      <c r="AA266" s="58">
        <v>158017</v>
      </c>
      <c r="AC266" s="54">
        <f t="shared" si="370"/>
        <v>6658.9034499999589</v>
      </c>
      <c r="AD266" s="54">
        <f t="shared" si="371"/>
        <v>54392.553209999998</v>
      </c>
      <c r="AE266" s="54">
        <f t="shared" si="372"/>
        <v>0</v>
      </c>
      <c r="AF266" s="54">
        <f t="shared" si="379"/>
        <v>34140</v>
      </c>
      <c r="AG266" s="54">
        <f t="shared" si="380"/>
        <v>105258</v>
      </c>
      <c r="AH266" s="54">
        <f t="shared" ca="1" si="382"/>
        <v>134672</v>
      </c>
      <c r="AI266" s="54">
        <f t="shared" ca="1" si="381"/>
        <v>158017</v>
      </c>
      <c r="AJ266" s="45" t="s">
        <v>9</v>
      </c>
    </row>
    <row r="267" spans="1:36" ht="15.95" hidden="1" customHeight="1" outlineLevel="1" x14ac:dyDescent="0.2">
      <c r="A267" s="63" t="s">
        <v>170</v>
      </c>
      <c r="B267" s="54">
        <v>0</v>
      </c>
      <c r="C267" s="54">
        <v>0</v>
      </c>
      <c r="D267" s="54">
        <v>0</v>
      </c>
      <c r="E267" s="54">
        <v>0</v>
      </c>
      <c r="F267" s="54">
        <v>0</v>
      </c>
      <c r="G267" s="54">
        <v>0</v>
      </c>
      <c r="H267" s="54">
        <v>0</v>
      </c>
      <c r="I267" s="54">
        <v>0</v>
      </c>
      <c r="J267" s="54">
        <v>0</v>
      </c>
      <c r="K267" s="54">
        <v>0</v>
      </c>
      <c r="L267" s="58">
        <v>0</v>
      </c>
      <c r="M267" s="58">
        <v>0</v>
      </c>
      <c r="N267" s="58">
        <v>0</v>
      </c>
      <c r="O267" s="58">
        <v>0</v>
      </c>
      <c r="P267" s="58">
        <v>0</v>
      </c>
      <c r="Q267" s="58">
        <v>0</v>
      </c>
      <c r="R267" s="58">
        <v>0</v>
      </c>
      <c r="S267" s="58">
        <v>17384</v>
      </c>
      <c r="T267" s="58">
        <v>24627</v>
      </c>
      <c r="U267" s="58">
        <v>32464</v>
      </c>
      <c r="V267" s="58">
        <v>8480</v>
      </c>
      <c r="W267" s="58">
        <v>18624</v>
      </c>
      <c r="X267" s="58">
        <v>17278</v>
      </c>
      <c r="Y267" s="58">
        <v>0</v>
      </c>
      <c r="Z267" s="58">
        <v>0</v>
      </c>
      <c r="AA267" s="58">
        <v>0</v>
      </c>
      <c r="AC267" s="54">
        <f t="shared" si="370"/>
        <v>0</v>
      </c>
      <c r="AD267" s="54">
        <f t="shared" si="371"/>
        <v>0</v>
      </c>
      <c r="AE267" s="54">
        <f t="shared" si="372"/>
        <v>0</v>
      </c>
      <c r="AF267" s="54">
        <f t="shared" si="379"/>
        <v>0</v>
      </c>
      <c r="AG267" s="54">
        <f t="shared" si="380"/>
        <v>32464</v>
      </c>
      <c r="AH267" s="54">
        <f t="shared" ca="1" si="382"/>
        <v>0</v>
      </c>
      <c r="AI267" s="54">
        <f t="shared" ca="1" si="381"/>
        <v>0</v>
      </c>
      <c r="AJ267" s="45" t="s">
        <v>9</v>
      </c>
    </row>
    <row r="268" spans="1:36" ht="15.95" hidden="1" customHeight="1" outlineLevel="1" collapsed="1" x14ac:dyDescent="0.2">
      <c r="A268" s="63" t="s">
        <v>171</v>
      </c>
      <c r="B268" s="220">
        <f t="shared" ref="B268:O268" si="389">B194-B226</f>
        <v>0</v>
      </c>
      <c r="C268" s="220">
        <f t="shared" si="389"/>
        <v>-1.4000000010128133E-3</v>
      </c>
      <c r="D268" s="220">
        <f t="shared" si="389"/>
        <v>0</v>
      </c>
      <c r="E268" s="220">
        <f t="shared" si="389"/>
        <v>0</v>
      </c>
      <c r="F268" s="220">
        <f t="shared" si="389"/>
        <v>0</v>
      </c>
      <c r="G268" s="220">
        <f t="shared" si="389"/>
        <v>0</v>
      </c>
      <c r="H268" s="220">
        <f t="shared" si="389"/>
        <v>0</v>
      </c>
      <c r="I268" s="220">
        <f t="shared" si="389"/>
        <v>0</v>
      </c>
      <c r="J268" s="220">
        <f t="shared" si="389"/>
        <v>0</v>
      </c>
      <c r="K268" s="220">
        <f t="shared" si="389"/>
        <v>0</v>
      </c>
      <c r="L268" s="220">
        <f t="shared" si="389"/>
        <v>0</v>
      </c>
      <c r="M268" s="220">
        <f t="shared" si="389"/>
        <v>0</v>
      </c>
      <c r="N268" s="220">
        <f t="shared" si="389"/>
        <v>0</v>
      </c>
      <c r="O268" s="220">
        <f t="shared" si="389"/>
        <v>0</v>
      </c>
      <c r="P268" s="220">
        <f t="shared" ref="P268:U268" si="390">P194-P226</f>
        <v>0</v>
      </c>
      <c r="Q268" s="220">
        <f t="shared" si="390"/>
        <v>0</v>
      </c>
      <c r="R268" s="220">
        <f t="shared" si="390"/>
        <v>0</v>
      </c>
      <c r="S268" s="220">
        <f t="shared" si="390"/>
        <v>0</v>
      </c>
      <c r="T268" s="220">
        <f t="shared" si="390"/>
        <v>0</v>
      </c>
      <c r="U268" s="220">
        <f t="shared" si="390"/>
        <v>0</v>
      </c>
      <c r="V268" s="220">
        <f t="shared" ref="V268:W268" si="391">V194-V226</f>
        <v>0</v>
      </c>
      <c r="W268" s="220">
        <f t="shared" si="391"/>
        <v>0</v>
      </c>
      <c r="X268" s="220">
        <f t="shared" ref="X268:Y268" si="392">X194-X226</f>
        <v>0</v>
      </c>
      <c r="Y268" s="220">
        <f t="shared" si="392"/>
        <v>0</v>
      </c>
      <c r="Z268" s="220">
        <f t="shared" ref="Z268:AA268" si="393">Z194-Z226</f>
        <v>0</v>
      </c>
      <c r="AA268" s="220">
        <f t="shared" si="393"/>
        <v>0</v>
      </c>
      <c r="AC268" s="220">
        <f t="shared" ref="AC268:AE268" si="394">AC194-AC226</f>
        <v>0</v>
      </c>
      <c r="AD268" s="220">
        <f t="shared" si="394"/>
        <v>0</v>
      </c>
      <c r="AE268" s="220">
        <f t="shared" si="394"/>
        <v>0</v>
      </c>
      <c r="AF268" s="220">
        <f t="shared" ref="AF268:AG268" si="395">AF194-AF226</f>
        <v>0</v>
      </c>
      <c r="AG268" s="220">
        <f t="shared" si="395"/>
        <v>0</v>
      </c>
      <c r="AH268" s="220">
        <f t="shared" ca="1" si="382"/>
        <v>0</v>
      </c>
      <c r="AI268" s="220">
        <f t="shared" ca="1" si="381"/>
        <v>0</v>
      </c>
      <c r="AJ268" s="45" t="s">
        <v>9</v>
      </c>
    </row>
    <row r="269" spans="1:36" ht="15.95" customHeight="1" x14ac:dyDescent="0.2">
      <c r="P269" s="58"/>
      <c r="Q269" s="58"/>
      <c r="R269" s="58"/>
      <c r="S269" s="58"/>
      <c r="T269" s="58"/>
      <c r="U269" s="58"/>
      <c r="AJ269" s="45" t="s">
        <v>9</v>
      </c>
    </row>
    <row r="270" spans="1:36" ht="15.95" customHeight="1" x14ac:dyDescent="0.2">
      <c r="A270" s="162" t="s">
        <v>187</v>
      </c>
      <c r="AJ270" s="45"/>
    </row>
    <row r="271" spans="1:36" ht="15.95" customHeight="1" x14ac:dyDescent="0.2">
      <c r="AJ271" s="45"/>
    </row>
    <row r="272" spans="1:36" ht="15.95" customHeight="1" x14ac:dyDescent="0.2">
      <c r="AJ272" s="45"/>
    </row>
    <row r="273" spans="36:36" ht="15.95" customHeight="1" x14ac:dyDescent="0.2">
      <c r="AJ273" s="45"/>
    </row>
    <row r="274" spans="36:36" ht="15.95" customHeight="1" x14ac:dyDescent="0.2">
      <c r="AJ274" s="45"/>
    </row>
  </sheetData>
  <phoneticPr fontId="43" type="noConversion"/>
  <pageMargins left="0.7" right="0.7" top="0.75" bottom="0.75" header="0.3" footer="0.3"/>
  <pageSetup paperSize="9" orientation="portrait" r:id="rId1"/>
  <ignoredErrors>
    <ignoredError sqref="AJ137 AC69:AF70 AC23:AE34 AC36:AE68 AC138:AF138 AC71:AE135 AC139:AE149 AJ138:AJ149 AJ23:AJ70 AJ71:AJ135" formulaRange="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20671-5331-4D20-8D8A-12A8D5EC49ED}">
  <sheetPr>
    <tabColor theme="8" tint="-0.249977111117893"/>
  </sheetPr>
  <dimension ref="B8:J8"/>
  <sheetViews>
    <sheetView workbookViewId="0">
      <selection activeCell="O39" sqref="O39"/>
    </sheetView>
  </sheetViews>
  <sheetFormatPr defaultRowHeight="12.75" x14ac:dyDescent="0.2"/>
  <cols>
    <col min="1" max="16384" width="9.140625" style="104"/>
  </cols>
  <sheetData>
    <row r="8" spans="2:10" ht="48" customHeight="1" x14ac:dyDescent="0.2">
      <c r="B8" s="297" t="s">
        <v>197</v>
      </c>
      <c r="C8" s="297"/>
      <c r="D8" s="297"/>
      <c r="E8" s="297"/>
      <c r="F8" s="297"/>
      <c r="G8" s="297"/>
      <c r="H8" s="297"/>
      <c r="I8" s="297"/>
      <c r="J8" s="297"/>
    </row>
  </sheetData>
  <mergeCells count="1">
    <mergeCell ref="B8:J8"/>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909ED-1AD9-4EDD-99B8-40F7720538F0}">
  <dimension ref="A1:O123"/>
  <sheetViews>
    <sheetView zoomScale="90" zoomScaleNormal="90" workbookViewId="0">
      <pane xSplit="1" ySplit="1" topLeftCell="B2" activePane="bottomRight" state="frozen"/>
      <selection activeCell="P262" sqref="P262"/>
      <selection pane="topRight" activeCell="P262" sqref="P262"/>
      <selection pane="bottomLeft" activeCell="P262" sqref="P262"/>
      <selection pane="bottomRight"/>
    </sheetView>
  </sheetViews>
  <sheetFormatPr defaultRowHeight="12.75" x14ac:dyDescent="0.2"/>
  <cols>
    <col min="1" max="1" width="40.7109375" style="21" customWidth="1"/>
    <col min="2" max="2" width="50.7109375" style="21" customWidth="1"/>
    <col min="3" max="10" width="14.7109375" style="21" customWidth="1"/>
    <col min="11" max="11" width="13.5703125" style="21" customWidth="1"/>
    <col min="12" max="16384" width="9.140625" style="21"/>
  </cols>
  <sheetData>
    <row r="1" spans="1:12" ht="27.95" customHeight="1" thickBot="1" x14ac:dyDescent="0.25">
      <c r="A1" s="70" t="s">
        <v>198</v>
      </c>
      <c r="B1" s="81" t="s">
        <v>199</v>
      </c>
      <c r="C1" s="72" t="s">
        <v>200</v>
      </c>
      <c r="D1" s="72" t="s">
        <v>201</v>
      </c>
      <c r="E1" s="72" t="s">
        <v>202</v>
      </c>
      <c r="F1" s="72" t="s">
        <v>203</v>
      </c>
      <c r="G1" s="72" t="s">
        <v>204</v>
      </c>
      <c r="H1" s="72" t="s">
        <v>296</v>
      </c>
      <c r="I1" s="72" t="s">
        <v>310</v>
      </c>
      <c r="J1" s="72" t="s">
        <v>315</v>
      </c>
      <c r="K1" s="72" t="s">
        <v>328</v>
      </c>
    </row>
    <row r="2" spans="1:12" ht="18" customHeight="1" thickTop="1" x14ac:dyDescent="0.2">
      <c r="A2" s="21" t="s">
        <v>3</v>
      </c>
      <c r="B2" s="88"/>
      <c r="C2" s="87">
        <v>221.637</v>
      </c>
      <c r="D2" s="87">
        <v>227.97576905</v>
      </c>
      <c r="E2" s="87">
        <v>238.59547078999998</v>
      </c>
      <c r="F2" s="87">
        <v>243.4435747</v>
      </c>
      <c r="G2" s="87">
        <v>263.0555474200001</v>
      </c>
      <c r="H2" s="87">
        <v>287.85892742000016</v>
      </c>
      <c r="I2" s="87">
        <v>299.18856265000005</v>
      </c>
      <c r="J2" s="87">
        <v>310.93475648999998</v>
      </c>
      <c r="K2" s="87">
        <v>327.47584492999999</v>
      </c>
      <c r="L2" s="24"/>
    </row>
    <row r="3" spans="1:12" ht="18" customHeight="1" x14ac:dyDescent="0.2">
      <c r="A3" s="158" t="s">
        <v>4</v>
      </c>
      <c r="B3" s="163"/>
      <c r="C3" s="164">
        <v>150.70400000000001</v>
      </c>
      <c r="D3" s="164">
        <v>155.01391338000002</v>
      </c>
      <c r="E3" s="164">
        <v>162.23486291</v>
      </c>
      <c r="F3" s="164">
        <v>165.28119076999999</v>
      </c>
      <c r="G3" s="164">
        <v>178.59635089999992</v>
      </c>
      <c r="H3" s="164">
        <v>195.43295604999997</v>
      </c>
      <c r="I3" s="164">
        <v>203.12486305000002</v>
      </c>
      <c r="J3" s="164">
        <v>211.09957968000001</v>
      </c>
      <c r="K3" s="164">
        <v>222.32964244999999</v>
      </c>
      <c r="L3" s="24"/>
    </row>
    <row r="4" spans="1:12" ht="18" customHeight="1" x14ac:dyDescent="0.2">
      <c r="A4" s="21" t="s">
        <v>5</v>
      </c>
      <c r="B4" s="88"/>
      <c r="C4" s="87">
        <v>101.255</v>
      </c>
      <c r="D4" s="87">
        <v>104.15086809</v>
      </c>
      <c r="E4" s="87">
        <v>109.00248527999999</v>
      </c>
      <c r="F4" s="87">
        <v>111.04925437999999</v>
      </c>
      <c r="G4" s="87">
        <v>119.99545448999997</v>
      </c>
      <c r="H4" s="87">
        <v>134.07237684999998</v>
      </c>
      <c r="I4" s="87">
        <v>139.34923631999999</v>
      </c>
      <c r="J4" s="87">
        <v>141.55720525999999</v>
      </c>
      <c r="K4" s="87">
        <v>149.08775693000001</v>
      </c>
      <c r="L4" s="24"/>
    </row>
    <row r="5" spans="1:12" ht="18" customHeight="1" x14ac:dyDescent="0.2">
      <c r="A5" s="158" t="s">
        <v>6</v>
      </c>
      <c r="B5" s="163"/>
      <c r="C5" s="164">
        <v>131.072</v>
      </c>
      <c r="D5" s="164">
        <v>134.82096197000001</v>
      </c>
      <c r="E5" s="164">
        <v>141.10127157000002</v>
      </c>
      <c r="F5" s="164">
        <v>143.75076822</v>
      </c>
      <c r="G5" s="164">
        <v>155.33142354999995</v>
      </c>
      <c r="H5" s="164">
        <v>171.47618042000005</v>
      </c>
      <c r="I5" s="164">
        <v>178.22518964</v>
      </c>
      <c r="J5" s="164">
        <v>185.22234089</v>
      </c>
      <c r="K5" s="164">
        <v>195.07578787999998</v>
      </c>
      <c r="L5" s="24"/>
    </row>
    <row r="6" spans="1:12" ht="18" customHeight="1" x14ac:dyDescent="0.2">
      <c r="A6" s="21" t="s">
        <v>7</v>
      </c>
      <c r="B6" s="88"/>
      <c r="C6" s="87">
        <v>64.231999999999999</v>
      </c>
      <c r="D6" s="87">
        <v>66.068923689999991</v>
      </c>
      <c r="E6" s="87">
        <v>69.146585309999992</v>
      </c>
      <c r="F6" s="87">
        <v>70.44496937000001</v>
      </c>
      <c r="G6" s="87">
        <v>76.120061880000009</v>
      </c>
      <c r="H6" s="87">
        <v>83.645437539999989</v>
      </c>
      <c r="I6" s="87">
        <v>86.937578959999996</v>
      </c>
      <c r="J6" s="87">
        <v>90.350763099999995</v>
      </c>
      <c r="K6" s="87">
        <v>95.157237539999997</v>
      </c>
      <c r="L6" s="24"/>
    </row>
    <row r="7" spans="1:12" ht="18" customHeight="1" x14ac:dyDescent="0.2">
      <c r="A7" s="158" t="s">
        <v>2</v>
      </c>
      <c r="B7" s="163"/>
      <c r="C7" s="164">
        <v>50.101999999999997</v>
      </c>
      <c r="D7" s="164">
        <v>51.5348501</v>
      </c>
      <c r="E7" s="164">
        <v>53.935476869999995</v>
      </c>
      <c r="F7" s="164">
        <v>54.948237849999998</v>
      </c>
      <c r="G7" s="164">
        <v>58.274198520000006</v>
      </c>
      <c r="H7" s="164">
        <v>65.110468889999979</v>
      </c>
      <c r="I7" s="164">
        <v>67.656262580000003</v>
      </c>
      <c r="J7" s="164">
        <v>70.329963169999999</v>
      </c>
      <c r="K7" s="164">
        <v>72.482462209999994</v>
      </c>
      <c r="L7" s="24"/>
    </row>
    <row r="8" spans="1:12" ht="18" customHeight="1" x14ac:dyDescent="0.2">
      <c r="A8" s="21" t="s">
        <v>8</v>
      </c>
      <c r="B8" s="182"/>
      <c r="C8" s="87">
        <v>28.044</v>
      </c>
      <c r="D8" s="87">
        <v>28.846434780000003</v>
      </c>
      <c r="E8" s="87">
        <v>30.190176409999999</v>
      </c>
      <c r="F8" s="87">
        <v>30.75706551</v>
      </c>
      <c r="G8" s="87">
        <v>33.234874690000005</v>
      </c>
      <c r="H8" s="87">
        <v>37.13372863</v>
      </c>
      <c r="I8" s="87">
        <v>38.59524871</v>
      </c>
      <c r="J8" s="87">
        <v>38.709107729999999</v>
      </c>
      <c r="K8" s="87">
        <v>40.768352530000001</v>
      </c>
      <c r="L8" s="24"/>
    </row>
    <row r="9" spans="1:12" ht="18" customHeight="1" x14ac:dyDescent="0.2">
      <c r="A9" s="172" t="s">
        <v>205</v>
      </c>
      <c r="B9" s="173"/>
      <c r="C9" s="173">
        <f t="shared" ref="C9:H9" si="0">SUM(C2:C8)</f>
        <v>747.04599999999994</v>
      </c>
      <c r="D9" s="173">
        <f t="shared" si="0"/>
        <v>768.41172105999999</v>
      </c>
      <c r="E9" s="173">
        <f t="shared" si="0"/>
        <v>804.20632913999998</v>
      </c>
      <c r="F9" s="173">
        <f t="shared" si="0"/>
        <v>819.67506079999987</v>
      </c>
      <c r="G9" s="173">
        <f t="shared" si="0"/>
        <v>884.60791144999985</v>
      </c>
      <c r="H9" s="173">
        <f t="shared" si="0"/>
        <v>974.73007580000001</v>
      </c>
      <c r="I9" s="173">
        <f t="shared" ref="I9:K9" si="1">SUM(I2:I8)</f>
        <v>1013.07694191</v>
      </c>
      <c r="J9" s="173">
        <f t="shared" si="1"/>
        <v>1048.20371632</v>
      </c>
      <c r="K9" s="173">
        <f t="shared" si="1"/>
        <v>1102.3770844699998</v>
      </c>
      <c r="L9" s="24"/>
    </row>
    <row r="10" spans="1:12" ht="18" customHeight="1" x14ac:dyDescent="0.2">
      <c r="B10" s="23"/>
    </row>
    <row r="11" spans="1:12" ht="18" customHeight="1" x14ac:dyDescent="0.2">
      <c r="A11" s="25" t="s">
        <v>206</v>
      </c>
      <c r="B11" s="214"/>
      <c r="C11" s="32"/>
      <c r="D11" s="32"/>
      <c r="E11" s="32">
        <v>2020</v>
      </c>
      <c r="F11" s="32">
        <v>2021</v>
      </c>
      <c r="G11" s="32">
        <v>2022</v>
      </c>
      <c r="H11" s="32">
        <v>2023</v>
      </c>
      <c r="I11" s="32">
        <v>2024</v>
      </c>
      <c r="J11" s="32">
        <v>2025</v>
      </c>
      <c r="K11" s="32">
        <v>2026</v>
      </c>
    </row>
    <row r="12" spans="1:12" ht="18" customHeight="1" x14ac:dyDescent="0.2">
      <c r="A12" s="21" t="s">
        <v>3</v>
      </c>
      <c r="B12" s="215"/>
      <c r="C12" s="29"/>
      <c r="D12" s="29"/>
      <c r="E12" s="29">
        <v>2</v>
      </c>
      <c r="F12" s="29">
        <v>12</v>
      </c>
      <c r="G12" s="29">
        <v>12</v>
      </c>
      <c r="H12" s="29">
        <v>12</v>
      </c>
      <c r="I12" s="29">
        <v>12</v>
      </c>
      <c r="J12" s="29">
        <v>12</v>
      </c>
      <c r="K12" s="29">
        <v>12</v>
      </c>
    </row>
    <row r="13" spans="1:12" ht="18" customHeight="1" x14ac:dyDescent="0.2">
      <c r="A13" s="158" t="s">
        <v>4</v>
      </c>
      <c r="B13" s="165"/>
      <c r="C13" s="166"/>
      <c r="D13" s="166"/>
      <c r="E13" s="166">
        <v>0</v>
      </c>
      <c r="F13" s="166">
        <v>8</v>
      </c>
      <c r="G13" s="166">
        <v>12</v>
      </c>
      <c r="H13" s="166">
        <v>12</v>
      </c>
      <c r="I13" s="166">
        <v>12</v>
      </c>
      <c r="J13" s="166">
        <v>12</v>
      </c>
      <c r="K13" s="166">
        <v>12</v>
      </c>
    </row>
    <row r="14" spans="1:12" ht="18" customHeight="1" x14ac:dyDescent="0.2">
      <c r="A14" s="21" t="s">
        <v>5</v>
      </c>
      <c r="B14" s="23"/>
      <c r="C14" s="29"/>
      <c r="D14" s="29"/>
      <c r="E14" s="29">
        <v>0</v>
      </c>
      <c r="F14" s="29">
        <f>9/(31+30+31)</f>
        <v>9.7826086956521743E-2</v>
      </c>
      <c r="G14" s="29">
        <v>12</v>
      </c>
      <c r="H14" s="29">
        <v>12</v>
      </c>
      <c r="I14" s="29">
        <v>12</v>
      </c>
      <c r="J14" s="29">
        <v>12</v>
      </c>
      <c r="K14" s="29">
        <v>12</v>
      </c>
    </row>
    <row r="15" spans="1:12" ht="18" customHeight="1" x14ac:dyDescent="0.2">
      <c r="A15" s="158" t="s">
        <v>6</v>
      </c>
      <c r="B15" s="165"/>
      <c r="C15" s="166"/>
      <c r="D15" s="166"/>
      <c r="E15" s="166" t="s">
        <v>207</v>
      </c>
      <c r="F15" s="166">
        <v>12</v>
      </c>
      <c r="G15" s="166">
        <v>12</v>
      </c>
      <c r="H15" s="166">
        <v>12</v>
      </c>
      <c r="I15" s="166">
        <v>12</v>
      </c>
      <c r="J15" s="166">
        <v>12</v>
      </c>
      <c r="K15" s="166">
        <v>12</v>
      </c>
    </row>
    <row r="16" spans="1:12" ht="18" customHeight="1" x14ac:dyDescent="0.2">
      <c r="A16" s="21" t="s">
        <v>7</v>
      </c>
      <c r="B16" s="23"/>
      <c r="C16" s="29"/>
      <c r="D16" s="29"/>
      <c r="E16" s="29">
        <v>11.3</v>
      </c>
      <c r="F16" s="29">
        <v>12</v>
      </c>
      <c r="G16" s="29">
        <v>12</v>
      </c>
      <c r="H16" s="29">
        <v>12</v>
      </c>
      <c r="I16" s="29">
        <v>12</v>
      </c>
      <c r="J16" s="29">
        <v>12</v>
      </c>
      <c r="K16" s="29">
        <v>12</v>
      </c>
    </row>
    <row r="17" spans="1:15" ht="18" customHeight="1" x14ac:dyDescent="0.2">
      <c r="A17" s="158" t="s">
        <v>2</v>
      </c>
      <c r="B17" s="165"/>
      <c r="C17" s="166"/>
      <c r="D17" s="166"/>
      <c r="E17" s="166">
        <v>12</v>
      </c>
      <c r="F17" s="166">
        <v>12</v>
      </c>
      <c r="G17" s="166">
        <v>12</v>
      </c>
      <c r="H17" s="166">
        <v>12</v>
      </c>
      <c r="I17" s="166">
        <v>12</v>
      </c>
      <c r="J17" s="166">
        <v>12</v>
      </c>
      <c r="K17" s="166">
        <v>12</v>
      </c>
    </row>
    <row r="18" spans="1:15" ht="18" customHeight="1" x14ac:dyDescent="0.2">
      <c r="A18" s="30" t="s">
        <v>8</v>
      </c>
      <c r="B18" s="174"/>
      <c r="C18" s="175"/>
      <c r="D18" s="175"/>
      <c r="E18" s="175">
        <v>8</v>
      </c>
      <c r="F18" s="175">
        <v>12</v>
      </c>
      <c r="G18" s="175">
        <v>12</v>
      </c>
      <c r="H18" s="175">
        <v>12</v>
      </c>
      <c r="I18" s="175">
        <v>12</v>
      </c>
      <c r="J18" s="175">
        <v>12</v>
      </c>
      <c r="K18" s="175">
        <v>12</v>
      </c>
    </row>
    <row r="19" spans="1:15" ht="18" customHeight="1" x14ac:dyDescent="0.2">
      <c r="B19" s="23"/>
      <c r="G19" s="202"/>
    </row>
    <row r="20" spans="1:15" ht="18" customHeight="1" x14ac:dyDescent="0.2">
      <c r="A20" s="25" t="s">
        <v>208</v>
      </c>
      <c r="B20" s="26"/>
      <c r="C20" s="27"/>
      <c r="D20" s="27"/>
      <c r="E20" s="27"/>
      <c r="F20" s="169"/>
      <c r="G20" s="202"/>
    </row>
    <row r="21" spans="1:15" ht="18" customHeight="1" x14ac:dyDescent="0.2">
      <c r="A21" s="21" t="s">
        <v>209</v>
      </c>
      <c r="C21" s="28"/>
      <c r="D21" s="28"/>
      <c r="E21" s="28">
        <v>9.2499999999999999E-2</v>
      </c>
      <c r="F21" s="29"/>
      <c r="G21" s="29"/>
      <c r="H21" s="29"/>
      <c r="I21" s="29"/>
      <c r="J21" s="29"/>
    </row>
    <row r="22" spans="1:15" ht="21" customHeight="1" x14ac:dyDescent="0.2">
      <c r="A22" s="158" t="s">
        <v>210</v>
      </c>
      <c r="B22" s="158" t="s">
        <v>211</v>
      </c>
      <c r="C22" s="167"/>
      <c r="D22" s="167"/>
      <c r="E22" s="167">
        <v>4.4999999999999997E-3</v>
      </c>
      <c r="F22" s="29"/>
      <c r="G22" s="29"/>
      <c r="H22" s="29"/>
      <c r="I22" s="29"/>
      <c r="J22" s="29"/>
    </row>
    <row r="23" spans="1:15" ht="21" customHeight="1" x14ac:dyDescent="0.2">
      <c r="A23" s="21" t="s">
        <v>212</v>
      </c>
      <c r="B23" s="21" t="s">
        <v>213</v>
      </c>
      <c r="C23" s="28"/>
      <c r="D23" s="28"/>
      <c r="E23" s="28">
        <v>2.5999999999999999E-2</v>
      </c>
      <c r="F23" s="29"/>
      <c r="G23" s="29"/>
      <c r="H23" s="29"/>
      <c r="I23" s="29"/>
      <c r="J23" s="29"/>
    </row>
    <row r="24" spans="1:15" ht="32.1" customHeight="1" x14ac:dyDescent="0.2">
      <c r="A24" s="168" t="s">
        <v>214</v>
      </c>
      <c r="B24" s="158" t="s">
        <v>215</v>
      </c>
      <c r="C24" s="167"/>
      <c r="D24" s="167"/>
      <c r="E24" s="167">
        <v>0.01</v>
      </c>
      <c r="F24" s="29"/>
      <c r="G24" s="29"/>
      <c r="H24" s="29"/>
      <c r="I24" s="29"/>
      <c r="J24" s="29"/>
    </row>
    <row r="25" spans="1:15" ht="21" customHeight="1" x14ac:dyDescent="0.2">
      <c r="A25" s="30" t="s">
        <v>216</v>
      </c>
      <c r="B25" s="30" t="s">
        <v>217</v>
      </c>
      <c r="C25" s="31"/>
      <c r="D25" s="31"/>
      <c r="E25" s="31">
        <v>5.0000000000000001E-3</v>
      </c>
      <c r="F25" s="29"/>
      <c r="G25" s="29"/>
      <c r="H25" s="29"/>
      <c r="I25" s="29"/>
      <c r="J25" s="29"/>
      <c r="O25" s="209"/>
    </row>
    <row r="26" spans="1:15" ht="18" customHeight="1" x14ac:dyDescent="0.2">
      <c r="B26" s="23"/>
    </row>
    <row r="27" spans="1:15" ht="18" customHeight="1" x14ac:dyDescent="0.2">
      <c r="A27" s="25" t="s">
        <v>218</v>
      </c>
      <c r="B27" s="27" t="s">
        <v>217</v>
      </c>
      <c r="C27" s="27"/>
      <c r="D27" s="27"/>
      <c r="E27" s="27"/>
      <c r="F27" s="169"/>
      <c r="G27" s="169"/>
      <c r="H27" s="169"/>
      <c r="I27" s="169"/>
      <c r="J27" s="169"/>
    </row>
    <row r="28" spans="1:15" ht="18" customHeight="1" x14ac:dyDescent="0.2">
      <c r="A28" s="158" t="s">
        <v>288</v>
      </c>
      <c r="B28" s="158"/>
      <c r="C28" s="167"/>
      <c r="D28" s="167"/>
      <c r="E28" s="167">
        <v>0.91</v>
      </c>
      <c r="F28" s="29"/>
      <c r="G28" s="29"/>
      <c r="H28" s="29"/>
      <c r="I28" s="29"/>
      <c r="J28" s="29"/>
    </row>
    <row r="29" spans="1:15" ht="18" customHeight="1" x14ac:dyDescent="0.2">
      <c r="A29" s="30" t="s">
        <v>2</v>
      </c>
      <c r="B29" s="30"/>
      <c r="C29" s="31"/>
      <c r="D29" s="31"/>
      <c r="E29" s="31">
        <v>0.86</v>
      </c>
      <c r="F29" s="29"/>
      <c r="G29" s="29"/>
      <c r="H29" s="29"/>
      <c r="I29" s="29"/>
      <c r="J29" s="29"/>
    </row>
    <row r="30" spans="1:15" ht="9" customHeight="1" x14ac:dyDescent="0.2">
      <c r="B30" s="23"/>
    </row>
    <row r="31" spans="1:15" ht="42" customHeight="1" x14ac:dyDescent="0.2">
      <c r="A31" s="298" t="s">
        <v>219</v>
      </c>
      <c r="B31" s="298"/>
    </row>
    <row r="32" spans="1:15" ht="18" customHeight="1" x14ac:dyDescent="0.2">
      <c r="A32" s="110" t="s">
        <v>220</v>
      </c>
      <c r="B32" s="109"/>
    </row>
    <row r="33" spans="1:2" ht="18" customHeight="1" x14ac:dyDescent="0.2">
      <c r="A33" s="110" t="s">
        <v>221</v>
      </c>
      <c r="B33" s="109"/>
    </row>
    <row r="34" spans="1:2" ht="18" customHeight="1" x14ac:dyDescent="0.2"/>
    <row r="35" spans="1:2" ht="18" customHeight="1" x14ac:dyDescent="0.2"/>
    <row r="36" spans="1:2" ht="18" customHeight="1" x14ac:dyDescent="0.2"/>
    <row r="37" spans="1:2" ht="18" customHeight="1" x14ac:dyDescent="0.2"/>
    <row r="38" spans="1:2" ht="18" customHeight="1" x14ac:dyDescent="0.2"/>
    <row r="39" spans="1:2" ht="18" customHeight="1" x14ac:dyDescent="0.2"/>
    <row r="40" spans="1:2" ht="18" customHeight="1" x14ac:dyDescent="0.2"/>
    <row r="41" spans="1:2" ht="18" customHeight="1" x14ac:dyDescent="0.2"/>
    <row r="42" spans="1:2" ht="18" customHeight="1" x14ac:dyDescent="0.2"/>
    <row r="43" spans="1:2" ht="18" customHeight="1" x14ac:dyDescent="0.2"/>
    <row r="44" spans="1:2" ht="18" customHeight="1" x14ac:dyDescent="0.2"/>
    <row r="45" spans="1:2" ht="18" customHeight="1" x14ac:dyDescent="0.2"/>
    <row r="46" spans="1:2" ht="18" customHeight="1" x14ac:dyDescent="0.2"/>
    <row r="47" spans="1:2" ht="18" customHeight="1" x14ac:dyDescent="0.2"/>
    <row r="48" spans="1:2"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sheetData>
  <mergeCells count="1">
    <mergeCell ref="A31:B3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84201-B0E7-40C6-A414-AF46C67FF8D4}">
  <dimension ref="A1:AE43"/>
  <sheetViews>
    <sheetView showGridLines="0" zoomScaleNormal="100" workbookViewId="0">
      <pane xSplit="1" ySplit="1" topLeftCell="B2" activePane="bottomRight" state="frozen"/>
      <selection activeCell="P262" sqref="P262"/>
      <selection pane="topRight" activeCell="P262" sqref="P262"/>
      <selection pane="bottomLeft" activeCell="P262" sqref="P262"/>
      <selection pane="bottomRight"/>
    </sheetView>
  </sheetViews>
  <sheetFormatPr defaultRowHeight="12.75" x14ac:dyDescent="0.2"/>
  <cols>
    <col min="1" max="1" width="42.7109375" style="21" customWidth="1"/>
    <col min="2" max="30" width="16.7109375" style="21" customWidth="1"/>
    <col min="31" max="31" width="2.7109375" style="21" customWidth="1"/>
    <col min="32" max="16384" width="9.140625" style="21"/>
  </cols>
  <sheetData>
    <row r="1" spans="1:31" ht="27.95" customHeight="1" thickBot="1" x14ac:dyDescent="0.25">
      <c r="A1" s="73" t="s">
        <v>222</v>
      </c>
      <c r="B1" s="106" t="s">
        <v>223</v>
      </c>
      <c r="C1" s="106" t="s">
        <v>224</v>
      </c>
      <c r="D1" s="106" t="s">
        <v>225</v>
      </c>
      <c r="E1" s="106" t="s">
        <v>226</v>
      </c>
      <c r="F1" s="106" t="s">
        <v>227</v>
      </c>
      <c r="G1" s="107" t="s">
        <v>228</v>
      </c>
      <c r="H1" s="106" t="s">
        <v>229</v>
      </c>
      <c r="I1" s="107" t="s">
        <v>230</v>
      </c>
    </row>
    <row r="2" spans="1:31" ht="18" customHeight="1" thickTop="1" x14ac:dyDescent="0.2">
      <c r="A2" s="221" t="s">
        <v>3</v>
      </c>
      <c r="B2" s="269">
        <v>1070</v>
      </c>
      <c r="C2" s="222" t="s">
        <v>231</v>
      </c>
      <c r="D2" s="221" t="s">
        <v>232</v>
      </c>
      <c r="E2" s="186">
        <v>46997</v>
      </c>
      <c r="F2" s="186">
        <v>44986</v>
      </c>
      <c r="G2" s="223">
        <v>0.49</v>
      </c>
      <c r="H2" s="221" t="s">
        <v>233</v>
      </c>
      <c r="I2" s="221" t="s">
        <v>42</v>
      </c>
    </row>
    <row r="3" spans="1:31" ht="18" customHeight="1" x14ac:dyDescent="0.2">
      <c r="A3" s="224" t="s">
        <v>4</v>
      </c>
      <c r="B3" s="270">
        <v>680</v>
      </c>
      <c r="C3" s="225" t="s">
        <v>231</v>
      </c>
      <c r="D3" s="224" t="s">
        <v>232</v>
      </c>
      <c r="E3" s="187">
        <v>46997</v>
      </c>
      <c r="F3" s="187">
        <v>44986</v>
      </c>
      <c r="G3" s="226">
        <v>0.49</v>
      </c>
      <c r="H3" s="224" t="s">
        <v>233</v>
      </c>
      <c r="I3" s="224" t="s">
        <v>42</v>
      </c>
    </row>
    <row r="4" spans="1:31" ht="18" customHeight="1" x14ac:dyDescent="0.2">
      <c r="A4" s="227" t="s">
        <v>5</v>
      </c>
      <c r="B4" s="271">
        <v>530</v>
      </c>
      <c r="C4" s="228" t="s">
        <v>231</v>
      </c>
      <c r="D4" s="227" t="s">
        <v>234</v>
      </c>
      <c r="E4" s="188">
        <v>52932</v>
      </c>
      <c r="F4" s="188">
        <v>45809</v>
      </c>
      <c r="G4" s="228" t="s">
        <v>33</v>
      </c>
      <c r="H4" s="227" t="s">
        <v>42</v>
      </c>
      <c r="I4" s="227" t="s">
        <v>235</v>
      </c>
    </row>
    <row r="5" spans="1:31" ht="18" customHeight="1" x14ac:dyDescent="0.2">
      <c r="A5" s="224" t="s">
        <v>6</v>
      </c>
      <c r="B5" s="270">
        <v>715</v>
      </c>
      <c r="C5" s="225" t="s">
        <v>231</v>
      </c>
      <c r="D5" s="224" t="s">
        <v>236</v>
      </c>
      <c r="E5" s="187">
        <v>47150</v>
      </c>
      <c r="F5" s="187">
        <v>45323</v>
      </c>
      <c r="G5" s="226">
        <v>0.5</v>
      </c>
      <c r="H5" s="224" t="s">
        <v>233</v>
      </c>
      <c r="I5" s="224" t="s">
        <v>42</v>
      </c>
    </row>
    <row r="6" spans="1:31" ht="18" customHeight="1" x14ac:dyDescent="0.2">
      <c r="A6" s="227" t="s">
        <v>7</v>
      </c>
      <c r="B6" s="271">
        <v>315</v>
      </c>
      <c r="C6" s="228" t="s">
        <v>231</v>
      </c>
      <c r="D6" s="227" t="s">
        <v>237</v>
      </c>
      <c r="E6" s="188">
        <v>47088</v>
      </c>
      <c r="F6" s="188">
        <v>45078</v>
      </c>
      <c r="G6" s="229">
        <v>0.5</v>
      </c>
      <c r="H6" s="227" t="s">
        <v>238</v>
      </c>
      <c r="I6" s="227" t="s">
        <v>42</v>
      </c>
    </row>
    <row r="7" spans="1:31" ht="18" customHeight="1" x14ac:dyDescent="0.2">
      <c r="A7" s="224" t="s">
        <v>2</v>
      </c>
      <c r="B7" s="270">
        <v>240</v>
      </c>
      <c r="C7" s="225" t="s">
        <v>295</v>
      </c>
      <c r="D7" s="224" t="s">
        <v>293</v>
      </c>
      <c r="E7" s="187">
        <v>46508</v>
      </c>
      <c r="F7" s="187"/>
      <c r="G7" s="230" t="s">
        <v>239</v>
      </c>
      <c r="H7" s="224" t="s">
        <v>42</v>
      </c>
      <c r="I7" s="224" t="s">
        <v>42</v>
      </c>
    </row>
    <row r="8" spans="1:31" ht="25.5" x14ac:dyDescent="0.2">
      <c r="A8" s="231" t="s">
        <v>8</v>
      </c>
      <c r="B8" s="272">
        <v>128.57499999999999</v>
      </c>
      <c r="C8" s="232" t="s">
        <v>240</v>
      </c>
      <c r="D8" s="231" t="s">
        <v>297</v>
      </c>
      <c r="E8" s="206">
        <v>50618</v>
      </c>
      <c r="F8" s="206">
        <v>44197</v>
      </c>
      <c r="G8" s="233" t="s">
        <v>33</v>
      </c>
      <c r="H8" s="234" t="s">
        <v>241</v>
      </c>
      <c r="I8" s="234" t="s">
        <v>42</v>
      </c>
    </row>
    <row r="9" spans="1:31" ht="25.5" x14ac:dyDescent="0.2">
      <c r="A9" s="235" t="s">
        <v>286</v>
      </c>
      <c r="B9" s="273">
        <v>75</v>
      </c>
      <c r="C9" s="236" t="s">
        <v>290</v>
      </c>
      <c r="D9" s="235" t="s">
        <v>289</v>
      </c>
      <c r="E9" s="237">
        <v>48670</v>
      </c>
      <c r="F9" s="237">
        <v>45383</v>
      </c>
      <c r="G9" s="238" t="s">
        <v>33</v>
      </c>
      <c r="H9" s="239" t="s">
        <v>241</v>
      </c>
      <c r="I9" s="239" t="s">
        <v>235</v>
      </c>
    </row>
    <row r="10" spans="1:31" ht="9" customHeight="1" x14ac:dyDescent="0.2">
      <c r="B10" s="23"/>
      <c r="AE10" s="35" t="s">
        <v>9</v>
      </c>
    </row>
    <row r="11" spans="1:31" ht="18" customHeight="1" x14ac:dyDescent="0.2">
      <c r="A11" s="109" t="s">
        <v>242</v>
      </c>
    </row>
    <row r="12" spans="1:31" ht="18" customHeight="1" x14ac:dyDescent="0.2">
      <c r="A12" s="109" t="s">
        <v>243</v>
      </c>
    </row>
    <row r="13" spans="1:31" ht="18" customHeight="1" x14ac:dyDescent="0.2">
      <c r="A13" s="109" t="s">
        <v>298</v>
      </c>
    </row>
    <row r="14" spans="1:31" ht="18" customHeight="1" x14ac:dyDescent="0.2"/>
    <row r="15" spans="1:31" ht="26.25" thickBot="1" x14ac:dyDescent="0.25">
      <c r="A15" s="108" t="s">
        <v>294</v>
      </c>
      <c r="B15" s="32">
        <v>2021</v>
      </c>
      <c r="C15" s="32">
        <v>2022</v>
      </c>
      <c r="D15" s="32">
        <v>2023</v>
      </c>
      <c r="E15" s="32">
        <v>2024</v>
      </c>
      <c r="F15" s="32">
        <v>2025</v>
      </c>
      <c r="G15" s="32">
        <v>2026</v>
      </c>
      <c r="H15" s="32">
        <v>2027</v>
      </c>
      <c r="I15" s="32">
        <v>2028</v>
      </c>
      <c r="J15" s="32">
        <v>2029</v>
      </c>
      <c r="K15" s="32">
        <v>2030</v>
      </c>
      <c r="L15" s="32">
        <v>2031</v>
      </c>
      <c r="M15" s="32">
        <v>2032</v>
      </c>
      <c r="N15" s="32">
        <v>2033</v>
      </c>
      <c r="O15" s="32">
        <v>2034</v>
      </c>
      <c r="P15" s="32">
        <v>2035</v>
      </c>
      <c r="Q15" s="32">
        <v>2036</v>
      </c>
      <c r="R15" s="32">
        <v>2037</v>
      </c>
      <c r="S15" s="32">
        <v>2038</v>
      </c>
      <c r="T15" s="32">
        <v>2039</v>
      </c>
      <c r="U15" s="32">
        <v>2040</v>
      </c>
      <c r="V15" s="32">
        <v>2041</v>
      </c>
      <c r="W15" s="32">
        <v>2042</v>
      </c>
      <c r="X15" s="32">
        <v>2043</v>
      </c>
      <c r="Y15" s="32">
        <v>2044</v>
      </c>
      <c r="Z15" s="32">
        <v>2045</v>
      </c>
      <c r="AA15" s="32">
        <v>2046</v>
      </c>
      <c r="AB15" s="32">
        <v>2047</v>
      </c>
      <c r="AC15" s="22"/>
    </row>
    <row r="16" spans="1:31" ht="18" customHeight="1" thickTop="1" x14ac:dyDescent="0.2">
      <c r="A16" s="221" t="s">
        <v>3</v>
      </c>
      <c r="B16" s="210">
        <v>0</v>
      </c>
      <c r="C16" s="210">
        <v>0</v>
      </c>
      <c r="D16" s="210">
        <v>0.06</v>
      </c>
      <c r="E16" s="210">
        <v>0.1</v>
      </c>
      <c r="F16" s="210">
        <v>0.1</v>
      </c>
      <c r="G16" s="210">
        <v>0.1</v>
      </c>
      <c r="H16" s="210">
        <v>0.1</v>
      </c>
      <c r="I16" s="210">
        <f>5%+49%</f>
        <v>0.54</v>
      </c>
      <c r="J16" s="210">
        <v>0</v>
      </c>
      <c r="K16" s="210">
        <v>0</v>
      </c>
      <c r="L16" s="210">
        <v>0</v>
      </c>
      <c r="M16" s="210">
        <v>0</v>
      </c>
      <c r="N16" s="210">
        <v>0</v>
      </c>
      <c r="O16" s="210">
        <v>0</v>
      </c>
      <c r="P16" s="210">
        <v>0</v>
      </c>
      <c r="Q16" s="210">
        <v>0</v>
      </c>
      <c r="R16" s="210">
        <v>0</v>
      </c>
      <c r="S16" s="210">
        <v>0</v>
      </c>
      <c r="T16" s="210">
        <v>0</v>
      </c>
      <c r="U16" s="210">
        <v>0</v>
      </c>
      <c r="V16" s="210">
        <v>0</v>
      </c>
      <c r="W16" s="210">
        <v>0</v>
      </c>
      <c r="X16" s="210">
        <v>0</v>
      </c>
      <c r="Y16" s="210">
        <v>0</v>
      </c>
      <c r="Z16" s="210">
        <v>0</v>
      </c>
      <c r="AA16" s="210">
        <v>0</v>
      </c>
      <c r="AB16" s="210">
        <v>0</v>
      </c>
      <c r="AC16" s="207"/>
    </row>
    <row r="17" spans="1:29" ht="18" customHeight="1" x14ac:dyDescent="0.2">
      <c r="A17" s="224" t="s">
        <v>4</v>
      </c>
      <c r="B17" s="211">
        <v>0</v>
      </c>
      <c r="C17" s="211">
        <v>0</v>
      </c>
      <c r="D17" s="211">
        <v>0.06</v>
      </c>
      <c r="E17" s="211">
        <v>0.1</v>
      </c>
      <c r="F17" s="211">
        <v>0.1</v>
      </c>
      <c r="G17" s="211">
        <v>0.1</v>
      </c>
      <c r="H17" s="211">
        <v>0.1</v>
      </c>
      <c r="I17" s="211">
        <v>0.54</v>
      </c>
      <c r="J17" s="211">
        <v>0</v>
      </c>
      <c r="K17" s="211">
        <v>0</v>
      </c>
      <c r="L17" s="211">
        <v>0</v>
      </c>
      <c r="M17" s="211">
        <v>0</v>
      </c>
      <c r="N17" s="211">
        <v>0</v>
      </c>
      <c r="O17" s="211">
        <v>0</v>
      </c>
      <c r="P17" s="211">
        <v>0</v>
      </c>
      <c r="Q17" s="211">
        <v>0</v>
      </c>
      <c r="R17" s="211">
        <v>0</v>
      </c>
      <c r="S17" s="211">
        <v>0</v>
      </c>
      <c r="T17" s="211">
        <v>0</v>
      </c>
      <c r="U17" s="211">
        <v>0</v>
      </c>
      <c r="V17" s="211">
        <v>0</v>
      </c>
      <c r="W17" s="211">
        <v>0</v>
      </c>
      <c r="X17" s="211">
        <v>0</v>
      </c>
      <c r="Y17" s="211">
        <v>0</v>
      </c>
      <c r="Z17" s="211">
        <v>0</v>
      </c>
      <c r="AA17" s="211">
        <v>0</v>
      </c>
      <c r="AB17" s="211">
        <v>0</v>
      </c>
      <c r="AC17" s="207"/>
    </row>
    <row r="18" spans="1:29" ht="18" customHeight="1" x14ac:dyDescent="0.2">
      <c r="A18" s="227" t="s">
        <v>5</v>
      </c>
      <c r="B18" s="210">
        <v>0</v>
      </c>
      <c r="C18" s="210">
        <v>0</v>
      </c>
      <c r="D18" s="210">
        <v>0</v>
      </c>
      <c r="E18" s="210">
        <v>0</v>
      </c>
      <c r="F18" s="210">
        <v>2.2499999999999999E-2</v>
      </c>
      <c r="G18" s="210">
        <v>2.3899999999999998E-2</v>
      </c>
      <c r="H18" s="210">
        <v>2.4800000000000003E-2</v>
      </c>
      <c r="I18" s="210">
        <v>2.53E-2</v>
      </c>
      <c r="J18" s="210">
        <v>3.5799999999999998E-2</v>
      </c>
      <c r="K18" s="210">
        <v>3.6699999999999997E-2</v>
      </c>
      <c r="L18" s="210">
        <v>3.78E-2</v>
      </c>
      <c r="M18" s="210">
        <v>3.9400000000000004E-2</v>
      </c>
      <c r="N18" s="210">
        <v>4.0499999999999994E-2</v>
      </c>
      <c r="O18" s="210">
        <v>5.6999999999999995E-2</v>
      </c>
      <c r="P18" s="210">
        <v>5.8700000000000002E-2</v>
      </c>
      <c r="Q18" s="210">
        <v>5.9799999999999999E-2</v>
      </c>
      <c r="R18" s="210">
        <v>6.1700000000000005E-2</v>
      </c>
      <c r="S18" s="210">
        <v>6.3200000000000006E-2</v>
      </c>
      <c r="T18" s="210">
        <v>6.5000000000000002E-2</v>
      </c>
      <c r="U18" s="210">
        <v>6.7000000000000004E-2</v>
      </c>
      <c r="V18" s="210">
        <v>6.9000000000000006E-2</v>
      </c>
      <c r="W18" s="210">
        <v>7.0000000000000007E-2</v>
      </c>
      <c r="X18" s="210">
        <v>7.0000000000000007E-2</v>
      </c>
      <c r="Y18" s="210">
        <v>7.1899999999999936E-2</v>
      </c>
      <c r="Z18" s="210">
        <v>0</v>
      </c>
      <c r="AA18" s="210">
        <v>0</v>
      </c>
      <c r="AB18" s="210">
        <v>0</v>
      </c>
      <c r="AC18" s="207"/>
    </row>
    <row r="19" spans="1:29" ht="18" customHeight="1" x14ac:dyDescent="0.2">
      <c r="A19" s="224" t="s">
        <v>6</v>
      </c>
      <c r="B19" s="211">
        <v>0</v>
      </c>
      <c r="C19" s="211">
        <v>0</v>
      </c>
      <c r="D19" s="211">
        <v>0</v>
      </c>
      <c r="E19" s="211">
        <v>0.08</v>
      </c>
      <c r="F19" s="211">
        <v>0.1</v>
      </c>
      <c r="G19" s="211">
        <v>0.1</v>
      </c>
      <c r="H19" s="211">
        <v>0.11</v>
      </c>
      <c r="I19" s="211">
        <v>0.11</v>
      </c>
      <c r="J19" s="211">
        <v>0.5</v>
      </c>
      <c r="K19" s="211">
        <v>0</v>
      </c>
      <c r="L19" s="211">
        <v>0</v>
      </c>
      <c r="M19" s="211">
        <v>0</v>
      </c>
      <c r="N19" s="211">
        <v>0</v>
      </c>
      <c r="O19" s="211">
        <v>0</v>
      </c>
      <c r="P19" s="211">
        <v>0</v>
      </c>
      <c r="Q19" s="211">
        <v>0</v>
      </c>
      <c r="R19" s="211">
        <v>0</v>
      </c>
      <c r="S19" s="211">
        <v>0</v>
      </c>
      <c r="T19" s="211">
        <v>0</v>
      </c>
      <c r="U19" s="211">
        <v>0</v>
      </c>
      <c r="V19" s="211">
        <v>0</v>
      </c>
      <c r="W19" s="211">
        <v>0</v>
      </c>
      <c r="X19" s="211">
        <v>0</v>
      </c>
      <c r="Y19" s="211">
        <v>0</v>
      </c>
      <c r="Z19" s="211">
        <v>0</v>
      </c>
      <c r="AA19" s="211">
        <v>0</v>
      </c>
      <c r="AB19" s="211">
        <v>0</v>
      </c>
      <c r="AC19" s="33"/>
    </row>
    <row r="20" spans="1:29" ht="18" customHeight="1" x14ac:dyDescent="0.2">
      <c r="A20" s="227" t="s">
        <v>7</v>
      </c>
      <c r="B20" s="210">
        <v>0</v>
      </c>
      <c r="C20" s="210">
        <v>0</v>
      </c>
      <c r="D20" s="210">
        <v>2.5000000000000001E-2</v>
      </c>
      <c r="E20" s="210">
        <v>0.11</v>
      </c>
      <c r="F20" s="210">
        <v>0.115</v>
      </c>
      <c r="G20" s="210">
        <v>0.122</v>
      </c>
      <c r="H20" s="210">
        <v>0.128</v>
      </c>
      <c r="I20" s="210">
        <v>0.5</v>
      </c>
      <c r="J20" s="210">
        <v>0</v>
      </c>
      <c r="K20" s="210">
        <v>0</v>
      </c>
      <c r="L20" s="210">
        <v>0</v>
      </c>
      <c r="M20" s="210">
        <v>0</v>
      </c>
      <c r="N20" s="210">
        <v>0</v>
      </c>
      <c r="O20" s="210">
        <v>0</v>
      </c>
      <c r="P20" s="210">
        <v>0</v>
      </c>
      <c r="Q20" s="210">
        <v>0</v>
      </c>
      <c r="R20" s="210">
        <v>0</v>
      </c>
      <c r="S20" s="210">
        <v>0</v>
      </c>
      <c r="T20" s="210">
        <v>0</v>
      </c>
      <c r="U20" s="210">
        <v>0</v>
      </c>
      <c r="V20" s="210">
        <v>0</v>
      </c>
      <c r="W20" s="210">
        <v>0</v>
      </c>
      <c r="X20" s="210">
        <v>0</v>
      </c>
      <c r="Y20" s="210">
        <v>0</v>
      </c>
      <c r="Z20" s="210">
        <v>0</v>
      </c>
      <c r="AA20" s="210">
        <v>0</v>
      </c>
      <c r="AB20" s="210">
        <v>0</v>
      </c>
      <c r="AC20" s="33"/>
    </row>
    <row r="21" spans="1:29" ht="18" customHeight="1" x14ac:dyDescent="0.2">
      <c r="A21" s="224" t="s">
        <v>2</v>
      </c>
      <c r="B21" s="211">
        <v>0</v>
      </c>
      <c r="C21" s="211">
        <v>0</v>
      </c>
      <c r="D21" s="211">
        <v>0</v>
      </c>
      <c r="E21" s="211">
        <v>0</v>
      </c>
      <c r="F21" s="211">
        <v>0</v>
      </c>
      <c r="G21" s="211">
        <v>0</v>
      </c>
      <c r="H21" s="211">
        <v>1</v>
      </c>
      <c r="I21" s="211">
        <v>0</v>
      </c>
      <c r="J21" s="211">
        <v>0</v>
      </c>
      <c r="K21" s="211">
        <v>0</v>
      </c>
      <c r="L21" s="211">
        <v>0</v>
      </c>
      <c r="M21" s="211">
        <v>0</v>
      </c>
      <c r="N21" s="211">
        <v>0</v>
      </c>
      <c r="O21" s="211">
        <v>0</v>
      </c>
      <c r="P21" s="211">
        <v>0</v>
      </c>
      <c r="Q21" s="211">
        <v>0</v>
      </c>
      <c r="R21" s="211">
        <v>0</v>
      </c>
      <c r="S21" s="211">
        <v>0</v>
      </c>
      <c r="T21" s="211">
        <v>0</v>
      </c>
      <c r="U21" s="211">
        <v>0</v>
      </c>
      <c r="V21" s="211">
        <v>0</v>
      </c>
      <c r="W21" s="211">
        <v>0</v>
      </c>
      <c r="X21" s="211">
        <v>0</v>
      </c>
      <c r="Y21" s="211">
        <v>0</v>
      </c>
      <c r="Z21" s="211">
        <v>0</v>
      </c>
      <c r="AA21" s="211">
        <v>0</v>
      </c>
      <c r="AB21" s="211">
        <v>0</v>
      </c>
      <c r="AC21" s="33"/>
    </row>
    <row r="22" spans="1:29" s="20" customFormat="1" ht="18" customHeight="1" x14ac:dyDescent="0.2">
      <c r="A22" s="231" t="s">
        <v>8</v>
      </c>
      <c r="B22" s="210">
        <v>5.6603773584905662E-2</v>
      </c>
      <c r="C22" s="210">
        <v>5.6603773584905662E-2</v>
      </c>
      <c r="D22" s="210">
        <v>5.6603773584905662E-2</v>
      </c>
      <c r="E22" s="210">
        <v>5.6603773584905662E-2</v>
      </c>
      <c r="F22" s="210">
        <v>5.6603773584905662E-2</v>
      </c>
      <c r="G22" s="210">
        <v>5.6603773584905662E-2</v>
      </c>
      <c r="H22" s="210">
        <v>5.6603773584905662E-2</v>
      </c>
      <c r="I22" s="210">
        <v>5.6603773584905662E-2</v>
      </c>
      <c r="J22" s="210">
        <v>5.6603773584905662E-2</v>
      </c>
      <c r="K22" s="210">
        <v>5.6603773584905662E-2</v>
      </c>
      <c r="L22" s="210">
        <v>5.6603773584905662E-2</v>
      </c>
      <c r="M22" s="210">
        <v>5.6603773584905662E-2</v>
      </c>
      <c r="N22" s="210">
        <v>5.6603773584905662E-2</v>
      </c>
      <c r="O22" s="210">
        <v>5.6603773584905662E-2</v>
      </c>
      <c r="P22" s="210">
        <v>5.6603773584905662E-2</v>
      </c>
      <c r="Q22" s="210">
        <v>5.6603773584905662E-2</v>
      </c>
      <c r="R22" s="210">
        <v>5.6603773584905662E-2</v>
      </c>
      <c r="S22" s="210">
        <v>3.7735849056603772E-2</v>
      </c>
      <c r="T22" s="210">
        <v>0</v>
      </c>
      <c r="U22" s="210">
        <v>0</v>
      </c>
      <c r="V22" s="210">
        <v>0</v>
      </c>
      <c r="W22" s="210">
        <v>0</v>
      </c>
      <c r="X22" s="210">
        <v>0</v>
      </c>
      <c r="Y22" s="210">
        <v>0</v>
      </c>
      <c r="Z22" s="210">
        <v>0</v>
      </c>
      <c r="AA22" s="210">
        <v>0</v>
      </c>
      <c r="AB22" s="210">
        <v>0</v>
      </c>
      <c r="AC22" s="33"/>
    </row>
    <row r="23" spans="1:29" ht="18" customHeight="1" x14ac:dyDescent="0.2">
      <c r="A23" s="235" t="s">
        <v>286</v>
      </c>
      <c r="B23" s="212">
        <v>0</v>
      </c>
      <c r="C23" s="212">
        <v>0</v>
      </c>
      <c r="D23" s="212">
        <v>0</v>
      </c>
      <c r="E23" s="212">
        <v>5.2999999999999999E-2</v>
      </c>
      <c r="F23" s="212">
        <v>6.5500000000000003E-2</v>
      </c>
      <c r="G23" s="212">
        <v>7.7200000000000005E-2</v>
      </c>
      <c r="H23" s="212">
        <v>8.9899999999999994E-2</v>
      </c>
      <c r="I23" s="212">
        <v>0.1023</v>
      </c>
      <c r="J23" s="212">
        <v>0.11459999999999999</v>
      </c>
      <c r="K23" s="212">
        <v>0.1273</v>
      </c>
      <c r="L23" s="212">
        <v>0.1399</v>
      </c>
      <c r="M23" s="212">
        <v>0.15240000000000001</v>
      </c>
      <c r="N23" s="212">
        <v>7.7899999999999997E-2</v>
      </c>
      <c r="O23" s="212">
        <v>0</v>
      </c>
      <c r="P23" s="212">
        <v>0</v>
      </c>
      <c r="Q23" s="212">
        <v>0</v>
      </c>
      <c r="R23" s="212">
        <v>0</v>
      </c>
      <c r="S23" s="212">
        <v>0</v>
      </c>
      <c r="T23" s="212">
        <v>0</v>
      </c>
      <c r="U23" s="212">
        <v>0</v>
      </c>
      <c r="V23" s="212">
        <v>0</v>
      </c>
      <c r="W23" s="212">
        <v>0</v>
      </c>
      <c r="X23" s="212">
        <v>0</v>
      </c>
      <c r="Y23" s="212">
        <v>0</v>
      </c>
      <c r="Z23" s="212">
        <v>0</v>
      </c>
      <c r="AA23" s="212">
        <v>0</v>
      </c>
      <c r="AB23" s="212">
        <v>0</v>
      </c>
      <c r="AC23" s="33"/>
    </row>
    <row r="24" spans="1:29" ht="9" customHeight="1" x14ac:dyDescent="0.2"/>
    <row r="25" spans="1:29" ht="18" customHeight="1" x14ac:dyDescent="0.2">
      <c r="A25" s="185" t="s">
        <v>244</v>
      </c>
    </row>
    <row r="26" spans="1:29" ht="18" customHeight="1" x14ac:dyDescent="0.2">
      <c r="A26" s="185" t="s">
        <v>245</v>
      </c>
    </row>
    <row r="27" spans="1:29" ht="18" customHeight="1" x14ac:dyDescent="0.2">
      <c r="A27" s="208"/>
      <c r="B27" s="20"/>
      <c r="C27" s="20"/>
      <c r="D27" s="20"/>
      <c r="E27" s="20"/>
      <c r="F27" s="20"/>
      <c r="Y27" s="240"/>
    </row>
    <row r="28" spans="1:29" ht="18" customHeight="1" x14ac:dyDescent="0.2">
      <c r="C28" s="20"/>
      <c r="D28" s="20"/>
      <c r="E28" s="20"/>
      <c r="F28" s="20"/>
    </row>
    <row r="29" spans="1:29" ht="18" customHeight="1" x14ac:dyDescent="0.2">
      <c r="C29" s="20"/>
      <c r="D29" s="20"/>
      <c r="E29" s="20"/>
      <c r="F29" s="20"/>
    </row>
    <row r="30" spans="1:29" ht="18" customHeight="1" x14ac:dyDescent="0.2">
      <c r="C30" s="20"/>
      <c r="D30" s="20"/>
      <c r="E30" s="20"/>
      <c r="F30" s="20"/>
    </row>
    <row r="31" spans="1:29" ht="18" customHeight="1" x14ac:dyDescent="0.2">
      <c r="C31" s="20"/>
      <c r="D31" s="20"/>
      <c r="E31" s="20"/>
      <c r="F31" s="20"/>
    </row>
    <row r="32" spans="1:29" ht="18" customHeight="1" x14ac:dyDescent="0.2">
      <c r="C32" s="20"/>
      <c r="D32" s="20"/>
      <c r="E32" s="20"/>
      <c r="F32" s="20"/>
    </row>
    <row r="33" spans="3:6" ht="18" customHeight="1" x14ac:dyDescent="0.2">
      <c r="C33" s="20"/>
      <c r="D33" s="20"/>
      <c r="E33" s="20"/>
      <c r="F33" s="20"/>
    </row>
    <row r="34" spans="3:6" ht="18" customHeight="1" x14ac:dyDescent="0.2">
      <c r="C34" s="20"/>
      <c r="D34" s="20"/>
      <c r="E34" s="20"/>
      <c r="F34" s="20"/>
    </row>
    <row r="35" spans="3:6" ht="18" customHeight="1" x14ac:dyDescent="0.2">
      <c r="C35" s="20"/>
      <c r="D35" s="20"/>
      <c r="E35" s="20"/>
      <c r="F35" s="20"/>
    </row>
    <row r="36" spans="3:6" ht="18" customHeight="1" x14ac:dyDescent="0.2">
      <c r="C36" s="20"/>
      <c r="D36" s="20"/>
      <c r="E36" s="20"/>
      <c r="F36" s="20"/>
    </row>
    <row r="37" spans="3:6" ht="18" customHeight="1" x14ac:dyDescent="0.2">
      <c r="C37" s="20"/>
      <c r="D37" s="20"/>
      <c r="E37" s="20"/>
      <c r="F37" s="20"/>
    </row>
    <row r="38" spans="3:6" ht="18" customHeight="1" x14ac:dyDescent="0.2">
      <c r="C38" s="20"/>
      <c r="D38" s="20"/>
      <c r="E38" s="20"/>
      <c r="F38" s="20"/>
    </row>
    <row r="39" spans="3:6" ht="18" customHeight="1" x14ac:dyDescent="0.2">
      <c r="C39" s="20"/>
      <c r="D39" s="20"/>
      <c r="E39" s="20"/>
      <c r="F39" s="20"/>
    </row>
    <row r="40" spans="3:6" ht="18" customHeight="1" x14ac:dyDescent="0.2">
      <c r="C40" s="20"/>
      <c r="D40" s="20"/>
      <c r="E40" s="20"/>
      <c r="F40" s="20"/>
    </row>
    <row r="41" spans="3:6" x14ac:dyDescent="0.2">
      <c r="C41" s="20"/>
      <c r="D41" s="20"/>
      <c r="E41" s="20"/>
      <c r="F41" s="20"/>
    </row>
    <row r="42" spans="3:6" x14ac:dyDescent="0.2">
      <c r="C42" s="20"/>
      <c r="D42" s="20"/>
      <c r="E42" s="20"/>
      <c r="F42" s="20"/>
    </row>
    <row r="43" spans="3:6" x14ac:dyDescent="0.2">
      <c r="C43" s="20"/>
      <c r="D43" s="20"/>
      <c r="E43" s="20"/>
      <c r="F43" s="20"/>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A7AF1-592D-4DFF-B355-523960974E65}">
  <dimension ref="A1:AE81"/>
  <sheetViews>
    <sheetView showGridLines="0" zoomScale="90" zoomScaleNormal="90" workbookViewId="0">
      <pane xSplit="1" ySplit="1" topLeftCell="B2" activePane="bottomRight" state="frozen"/>
      <selection activeCell="P262" sqref="P262"/>
      <selection pane="topRight" activeCell="P262" sqref="P262"/>
      <selection pane="bottomLeft" activeCell="P262" sqref="P262"/>
      <selection pane="bottomRight"/>
    </sheetView>
  </sheetViews>
  <sheetFormatPr defaultRowHeight="15.95" customHeight="1" x14ac:dyDescent="0.2"/>
  <cols>
    <col min="1" max="1" width="40.7109375" style="21" customWidth="1"/>
    <col min="2" max="2" width="50.7109375" style="23" customWidth="1"/>
    <col min="3" max="30" width="14.7109375" style="21" customWidth="1"/>
    <col min="31" max="31" width="4.7109375" style="21" customWidth="1"/>
    <col min="32" max="32" width="9.140625" style="21"/>
    <col min="33" max="33" width="12.85546875" style="21" bestFit="1" customWidth="1"/>
    <col min="34" max="16384" width="9.140625" style="21"/>
  </cols>
  <sheetData>
    <row r="1" spans="1:31" ht="27.95" customHeight="1" thickBot="1" x14ac:dyDescent="0.25">
      <c r="A1" s="70" t="s">
        <v>246</v>
      </c>
      <c r="B1" s="86" t="s">
        <v>247</v>
      </c>
      <c r="C1" s="71">
        <v>2020</v>
      </c>
      <c r="D1" s="71">
        <f>C1+1</f>
        <v>2021</v>
      </c>
      <c r="E1" s="71">
        <f t="shared" ref="E1:AD1" si="0">D1+1</f>
        <v>2022</v>
      </c>
      <c r="F1" s="71">
        <f t="shared" si="0"/>
        <v>2023</v>
      </c>
      <c r="G1" s="71">
        <f t="shared" si="0"/>
        <v>2024</v>
      </c>
      <c r="H1" s="71">
        <f t="shared" si="0"/>
        <v>2025</v>
      </c>
      <c r="I1" s="71">
        <f t="shared" si="0"/>
        <v>2026</v>
      </c>
      <c r="J1" s="71">
        <f t="shared" si="0"/>
        <v>2027</v>
      </c>
      <c r="K1" s="71">
        <f t="shared" si="0"/>
        <v>2028</v>
      </c>
      <c r="L1" s="71">
        <f t="shared" si="0"/>
        <v>2029</v>
      </c>
      <c r="M1" s="71">
        <f t="shared" si="0"/>
        <v>2030</v>
      </c>
      <c r="N1" s="71">
        <f t="shared" si="0"/>
        <v>2031</v>
      </c>
      <c r="O1" s="71">
        <f t="shared" si="0"/>
        <v>2032</v>
      </c>
      <c r="P1" s="71">
        <f t="shared" si="0"/>
        <v>2033</v>
      </c>
      <c r="Q1" s="71">
        <f t="shared" si="0"/>
        <v>2034</v>
      </c>
      <c r="R1" s="71">
        <f t="shared" si="0"/>
        <v>2035</v>
      </c>
      <c r="S1" s="71">
        <f t="shared" si="0"/>
        <v>2036</v>
      </c>
      <c r="T1" s="71">
        <f t="shared" si="0"/>
        <v>2037</v>
      </c>
      <c r="U1" s="71">
        <f t="shared" si="0"/>
        <v>2038</v>
      </c>
      <c r="V1" s="71">
        <f t="shared" si="0"/>
        <v>2039</v>
      </c>
      <c r="W1" s="71">
        <f t="shared" si="0"/>
        <v>2040</v>
      </c>
      <c r="X1" s="71">
        <f t="shared" si="0"/>
        <v>2041</v>
      </c>
      <c r="Y1" s="71">
        <f t="shared" si="0"/>
        <v>2042</v>
      </c>
      <c r="Z1" s="71">
        <f t="shared" si="0"/>
        <v>2043</v>
      </c>
      <c r="AA1" s="71">
        <f t="shared" si="0"/>
        <v>2044</v>
      </c>
      <c r="AB1" s="71">
        <f t="shared" si="0"/>
        <v>2045</v>
      </c>
      <c r="AC1" s="71">
        <f t="shared" si="0"/>
        <v>2046</v>
      </c>
      <c r="AD1" s="71">
        <f t="shared" si="0"/>
        <v>2047</v>
      </c>
      <c r="AE1" s="35" t="s">
        <v>9</v>
      </c>
    </row>
    <row r="2" spans="1:31" ht="18" customHeight="1" thickTop="1" x14ac:dyDescent="0.2">
      <c r="A2" s="21" t="s">
        <v>3</v>
      </c>
      <c r="B2" s="199"/>
      <c r="C2" s="24">
        <v>0.49000000000000005</v>
      </c>
      <c r="D2" s="24">
        <v>0.49</v>
      </c>
      <c r="E2" s="157" t="s">
        <v>248</v>
      </c>
      <c r="F2" s="24">
        <v>0.34299999999999997</v>
      </c>
      <c r="G2" s="24">
        <v>0.34299999999999997</v>
      </c>
      <c r="H2" s="24">
        <v>0.34299999999999997</v>
      </c>
      <c r="I2" s="24">
        <v>0.34299999999999997</v>
      </c>
      <c r="J2" s="24">
        <v>0.34299999999999997</v>
      </c>
      <c r="K2" s="24">
        <v>0.34299999999999997</v>
      </c>
      <c r="L2" s="24">
        <v>0.34299999999999997</v>
      </c>
      <c r="M2" s="24">
        <v>0.34299999999999997</v>
      </c>
      <c r="N2" s="24">
        <v>0.34299999999999997</v>
      </c>
      <c r="O2" s="24">
        <v>0.34299999999999997</v>
      </c>
      <c r="P2" s="24">
        <v>0.34299999999999997</v>
      </c>
      <c r="Q2" s="24">
        <v>0.34299999999999997</v>
      </c>
      <c r="R2" s="24">
        <v>0.34299999999999997</v>
      </c>
      <c r="S2" s="24">
        <v>0.34299999999999997</v>
      </c>
      <c r="T2" s="24">
        <v>0.34299999999999997</v>
      </c>
      <c r="U2" s="24">
        <v>0.34299999999999997</v>
      </c>
      <c r="V2" s="24">
        <v>0.34299999999999997</v>
      </c>
      <c r="W2" s="24">
        <v>0.34299999999999997</v>
      </c>
      <c r="X2" s="24">
        <v>0.34299999999999997</v>
      </c>
      <c r="Y2" s="24">
        <v>0.34299999999999997</v>
      </c>
      <c r="Z2" s="24">
        <v>0.34299999999999997</v>
      </c>
      <c r="AA2" s="24">
        <v>0.34299999999999997</v>
      </c>
      <c r="AB2" s="24">
        <v>0.34299999999999997</v>
      </c>
      <c r="AC2" s="24">
        <v>0.34299999999999997</v>
      </c>
      <c r="AD2" s="24">
        <v>0.34299999999999997</v>
      </c>
      <c r="AE2" s="35" t="s">
        <v>9</v>
      </c>
    </row>
    <row r="3" spans="1:31" ht="18" customHeight="1" x14ac:dyDescent="0.2">
      <c r="A3" s="158" t="s">
        <v>4</v>
      </c>
      <c r="B3" s="200"/>
      <c r="C3" s="159">
        <v>0.49</v>
      </c>
      <c r="D3" s="160" t="s">
        <v>248</v>
      </c>
      <c r="E3" s="159">
        <v>0.34300000000000003</v>
      </c>
      <c r="F3" s="159">
        <v>0.34300000000000003</v>
      </c>
      <c r="G3" s="159">
        <v>0.34300000000000003</v>
      </c>
      <c r="H3" s="159">
        <v>0.34300000000000003</v>
      </c>
      <c r="I3" s="159">
        <v>0.34300000000000003</v>
      </c>
      <c r="J3" s="159">
        <v>0.34300000000000003</v>
      </c>
      <c r="K3" s="159">
        <v>0.34300000000000003</v>
      </c>
      <c r="L3" s="159">
        <v>0.34300000000000003</v>
      </c>
      <c r="M3" s="159">
        <v>0.34300000000000003</v>
      </c>
      <c r="N3" s="159">
        <v>0.34300000000000003</v>
      </c>
      <c r="O3" s="159">
        <v>0.34300000000000003</v>
      </c>
      <c r="P3" s="159">
        <v>0.34300000000000003</v>
      </c>
      <c r="Q3" s="159">
        <v>0.34300000000000003</v>
      </c>
      <c r="R3" s="159">
        <v>0.34300000000000003</v>
      </c>
      <c r="S3" s="159">
        <v>0.34300000000000003</v>
      </c>
      <c r="T3" s="159">
        <v>0.34300000000000003</v>
      </c>
      <c r="U3" s="159">
        <v>0.34300000000000003</v>
      </c>
      <c r="V3" s="159">
        <v>0.34300000000000003</v>
      </c>
      <c r="W3" s="159">
        <v>0.34300000000000003</v>
      </c>
      <c r="X3" s="159">
        <v>0.34300000000000003</v>
      </c>
      <c r="Y3" s="159">
        <v>0.34300000000000003</v>
      </c>
      <c r="Z3" s="159">
        <v>0.34300000000000003</v>
      </c>
      <c r="AA3" s="159">
        <v>0.34300000000000003</v>
      </c>
      <c r="AB3" s="159">
        <v>0.34300000000000003</v>
      </c>
      <c r="AC3" s="159">
        <v>0.34300000000000003</v>
      </c>
      <c r="AD3" s="159">
        <v>0.34300000000000003</v>
      </c>
      <c r="AE3" s="35" t="s">
        <v>9</v>
      </c>
    </row>
    <row r="4" spans="1:31" ht="18" customHeight="1" x14ac:dyDescent="0.2">
      <c r="A4" s="21" t="s">
        <v>5</v>
      </c>
      <c r="B4" s="199"/>
      <c r="C4" s="24">
        <v>0.49</v>
      </c>
      <c r="D4" s="24">
        <v>0.49</v>
      </c>
      <c r="E4" s="157" t="s">
        <v>248</v>
      </c>
      <c r="F4" s="24">
        <v>0.34300000000000003</v>
      </c>
      <c r="G4" s="24">
        <v>0.34300000000000003</v>
      </c>
      <c r="H4" s="24">
        <v>0.34300000000000003</v>
      </c>
      <c r="I4" s="24">
        <v>0.34300000000000003</v>
      </c>
      <c r="J4" s="24">
        <v>0.34300000000000003</v>
      </c>
      <c r="K4" s="24">
        <v>0.34300000000000003</v>
      </c>
      <c r="L4" s="24">
        <v>0.34300000000000003</v>
      </c>
      <c r="M4" s="24">
        <v>0.34300000000000003</v>
      </c>
      <c r="N4" s="24">
        <v>0.34300000000000003</v>
      </c>
      <c r="O4" s="24">
        <v>0.34300000000000003</v>
      </c>
      <c r="P4" s="24">
        <v>0.34300000000000003</v>
      </c>
      <c r="Q4" s="24">
        <v>0.34300000000000003</v>
      </c>
      <c r="R4" s="24">
        <v>0.34300000000000003</v>
      </c>
      <c r="S4" s="24">
        <v>0.34300000000000003</v>
      </c>
      <c r="T4" s="24">
        <v>0.34300000000000003</v>
      </c>
      <c r="U4" s="24">
        <v>0.34300000000000003</v>
      </c>
      <c r="V4" s="24">
        <v>0.34300000000000003</v>
      </c>
      <c r="W4" s="24">
        <v>0.34300000000000003</v>
      </c>
      <c r="X4" s="24">
        <v>0.34300000000000003</v>
      </c>
      <c r="Y4" s="24">
        <v>0.34300000000000003</v>
      </c>
      <c r="Z4" s="24">
        <v>0.34300000000000003</v>
      </c>
      <c r="AA4" s="24">
        <v>0.34300000000000003</v>
      </c>
      <c r="AB4" s="24">
        <v>0.34300000000000003</v>
      </c>
      <c r="AC4" s="24">
        <v>0.34300000000000003</v>
      </c>
      <c r="AD4" s="24">
        <v>0.34300000000000003</v>
      </c>
      <c r="AE4" s="35" t="s">
        <v>9</v>
      </c>
    </row>
    <row r="5" spans="1:31" ht="18" customHeight="1" x14ac:dyDescent="0.2">
      <c r="A5" s="158" t="s">
        <v>6</v>
      </c>
      <c r="B5" s="200"/>
      <c r="C5" s="159">
        <v>0.49</v>
      </c>
      <c r="D5" s="159">
        <v>0.49</v>
      </c>
      <c r="E5" s="159">
        <v>0.49</v>
      </c>
      <c r="F5" s="160" t="s">
        <v>249</v>
      </c>
      <c r="G5" s="159">
        <v>0.34999999999999992</v>
      </c>
      <c r="H5" s="159">
        <v>0.34999999999999992</v>
      </c>
      <c r="I5" s="159">
        <v>0.34999999999999992</v>
      </c>
      <c r="J5" s="159">
        <v>0.34999999999999992</v>
      </c>
      <c r="K5" s="159">
        <v>0.34999999999999992</v>
      </c>
      <c r="L5" s="159">
        <v>0.34999999999999992</v>
      </c>
      <c r="M5" s="159">
        <v>0.34999999999999992</v>
      </c>
      <c r="N5" s="159">
        <v>0.34999999999999992</v>
      </c>
      <c r="O5" s="159">
        <v>0.34999999999999992</v>
      </c>
      <c r="P5" s="159">
        <v>0.34999999999999992</v>
      </c>
      <c r="Q5" s="159">
        <v>0.34999999999999992</v>
      </c>
      <c r="R5" s="159">
        <v>0.34999999999999992</v>
      </c>
      <c r="S5" s="159">
        <v>0.34999999999999992</v>
      </c>
      <c r="T5" s="159">
        <v>0.34999999999999992</v>
      </c>
      <c r="U5" s="159">
        <v>0.34999999999999992</v>
      </c>
      <c r="V5" s="159">
        <v>0.34999999999999992</v>
      </c>
      <c r="W5" s="159">
        <v>0.34999999999999992</v>
      </c>
      <c r="X5" s="159">
        <v>0.34999999999999992</v>
      </c>
      <c r="Y5" s="159">
        <v>0.34999999999999992</v>
      </c>
      <c r="Z5" s="159">
        <v>0.34999999999999992</v>
      </c>
      <c r="AA5" s="159">
        <v>0.34999999999999992</v>
      </c>
      <c r="AB5" s="159">
        <v>0.34999999999999992</v>
      </c>
      <c r="AC5" s="159">
        <v>0.34999999999999992</v>
      </c>
      <c r="AD5" s="159">
        <v>0.34999999999999992</v>
      </c>
      <c r="AE5" s="35" t="s">
        <v>9</v>
      </c>
    </row>
    <row r="6" spans="1:31" ht="18" customHeight="1" x14ac:dyDescent="0.2">
      <c r="A6" s="21" t="s">
        <v>7</v>
      </c>
      <c r="B6" s="199"/>
      <c r="C6" s="24">
        <v>0.2495</v>
      </c>
      <c r="D6" s="24">
        <v>0.2495</v>
      </c>
      <c r="E6" s="24">
        <v>0.2495</v>
      </c>
      <c r="F6" s="24">
        <v>0.2495</v>
      </c>
      <c r="G6" s="24">
        <v>0.2495</v>
      </c>
      <c r="H6" s="24">
        <v>0.2495</v>
      </c>
      <c r="I6" s="24">
        <v>0.2495</v>
      </c>
      <c r="J6" s="24">
        <v>0.2495</v>
      </c>
      <c r="K6" s="24">
        <v>0.2495</v>
      </c>
      <c r="L6" s="24">
        <v>0.2495</v>
      </c>
      <c r="M6" s="24">
        <v>0.2495</v>
      </c>
      <c r="N6" s="24">
        <v>0.2495</v>
      </c>
      <c r="O6" s="24">
        <v>0.2495</v>
      </c>
      <c r="P6" s="24">
        <v>0.2495</v>
      </c>
      <c r="Q6" s="24">
        <v>0.2495</v>
      </c>
      <c r="R6" s="24">
        <v>0.2495</v>
      </c>
      <c r="S6" s="24">
        <v>0.2495</v>
      </c>
      <c r="T6" s="24">
        <v>0.2495</v>
      </c>
      <c r="U6" s="24">
        <v>0.2495</v>
      </c>
      <c r="V6" s="24">
        <v>0.2495</v>
      </c>
      <c r="W6" s="24">
        <v>0.2495</v>
      </c>
      <c r="X6" s="24">
        <v>0.2495</v>
      </c>
      <c r="Y6" s="24">
        <v>0.2495</v>
      </c>
      <c r="Z6" s="24">
        <v>0.2495</v>
      </c>
      <c r="AA6" s="24">
        <v>0.2495</v>
      </c>
      <c r="AB6" s="24">
        <v>0.2495</v>
      </c>
      <c r="AC6" s="24">
        <v>0.2495</v>
      </c>
      <c r="AD6" s="24">
        <v>0.2495</v>
      </c>
      <c r="AE6" s="35" t="s">
        <v>9</v>
      </c>
    </row>
    <row r="7" spans="1:31" ht="18" customHeight="1" x14ac:dyDescent="0.2">
      <c r="A7" s="158" t="s">
        <v>2</v>
      </c>
      <c r="B7" s="200"/>
      <c r="C7" s="159">
        <v>0.35</v>
      </c>
      <c r="D7" s="159">
        <v>0.35</v>
      </c>
      <c r="E7" s="159">
        <v>0.35</v>
      </c>
      <c r="F7" s="159">
        <v>0.35</v>
      </c>
      <c r="G7" s="159">
        <v>0.35</v>
      </c>
      <c r="H7" s="159">
        <v>0.35</v>
      </c>
      <c r="I7" s="159">
        <v>0.35</v>
      </c>
      <c r="J7" s="159">
        <v>0.35</v>
      </c>
      <c r="K7" s="159">
        <v>0.35</v>
      </c>
      <c r="L7" s="159">
        <v>0.35</v>
      </c>
      <c r="M7" s="159">
        <v>0.35</v>
      </c>
      <c r="N7" s="159">
        <v>0.35</v>
      </c>
      <c r="O7" s="159">
        <v>0.35</v>
      </c>
      <c r="P7" s="159">
        <v>0.35</v>
      </c>
      <c r="Q7" s="159">
        <v>0.35</v>
      </c>
      <c r="R7" s="159">
        <v>0.35</v>
      </c>
      <c r="S7" s="159">
        <v>0.35</v>
      </c>
      <c r="T7" s="159">
        <v>0.35</v>
      </c>
      <c r="U7" s="159">
        <v>0.35</v>
      </c>
      <c r="V7" s="159">
        <v>0.35</v>
      </c>
      <c r="W7" s="159">
        <v>0.35</v>
      </c>
      <c r="X7" s="159">
        <v>0.35</v>
      </c>
      <c r="Y7" s="159">
        <v>0.35</v>
      </c>
      <c r="Z7" s="159">
        <v>0.35</v>
      </c>
      <c r="AA7" s="159">
        <v>0.35</v>
      </c>
      <c r="AB7" s="159">
        <v>0.35</v>
      </c>
      <c r="AC7" s="159">
        <v>0.35</v>
      </c>
      <c r="AD7" s="159">
        <v>0.35</v>
      </c>
      <c r="AE7" s="35" t="s">
        <v>9</v>
      </c>
    </row>
    <row r="8" spans="1:31" ht="18" customHeight="1" x14ac:dyDescent="0.2">
      <c r="A8" s="30" t="s">
        <v>8</v>
      </c>
      <c r="B8" s="201"/>
      <c r="C8" s="184">
        <v>1</v>
      </c>
      <c r="D8" s="184">
        <v>1</v>
      </c>
      <c r="E8" s="184">
        <v>1</v>
      </c>
      <c r="F8" s="184">
        <v>1</v>
      </c>
      <c r="G8" s="184">
        <v>1</v>
      </c>
      <c r="H8" s="184">
        <v>1</v>
      </c>
      <c r="I8" s="184">
        <v>1</v>
      </c>
      <c r="J8" s="184">
        <v>1</v>
      </c>
      <c r="K8" s="184">
        <v>1</v>
      </c>
      <c r="L8" s="184">
        <v>1</v>
      </c>
      <c r="M8" s="184">
        <v>1</v>
      </c>
      <c r="N8" s="184">
        <v>1</v>
      </c>
      <c r="O8" s="184">
        <v>1</v>
      </c>
      <c r="P8" s="184">
        <v>1</v>
      </c>
      <c r="Q8" s="184">
        <v>1</v>
      </c>
      <c r="R8" s="184">
        <v>1</v>
      </c>
      <c r="S8" s="184">
        <v>1</v>
      </c>
      <c r="T8" s="184">
        <v>1</v>
      </c>
      <c r="U8" s="184">
        <v>1</v>
      </c>
      <c r="V8" s="184">
        <v>1</v>
      </c>
      <c r="W8" s="184">
        <v>1</v>
      </c>
      <c r="X8" s="184">
        <v>1</v>
      </c>
      <c r="Y8" s="184">
        <v>1</v>
      </c>
      <c r="Z8" s="184">
        <v>1</v>
      </c>
      <c r="AA8" s="184">
        <v>1</v>
      </c>
      <c r="AB8" s="184">
        <v>1</v>
      </c>
      <c r="AC8" s="184">
        <v>1</v>
      </c>
      <c r="AD8" s="184">
        <v>1</v>
      </c>
      <c r="AE8" s="35" t="s">
        <v>9</v>
      </c>
    </row>
    <row r="9" spans="1:31" ht="9" customHeight="1" x14ac:dyDescent="0.2">
      <c r="AE9" s="35" t="s">
        <v>9</v>
      </c>
    </row>
    <row r="10" spans="1:31" ht="18" customHeight="1" x14ac:dyDescent="0.2">
      <c r="A10" s="109" t="s">
        <v>307</v>
      </c>
    </row>
    <row r="11" spans="1:31" ht="18" customHeight="1" x14ac:dyDescent="0.2">
      <c r="A11" s="109"/>
    </row>
    <row r="12" spans="1:31" ht="18" customHeight="1" x14ac:dyDescent="0.2"/>
    <row r="13" spans="1:31" ht="18" customHeight="1" x14ac:dyDescent="0.2"/>
    <row r="14" spans="1:31" ht="18" customHeight="1" x14ac:dyDescent="0.2">
      <c r="B14" s="199"/>
    </row>
    <row r="15" spans="1:31" ht="18" customHeight="1" x14ac:dyDescent="0.2"/>
    <row r="16" spans="1:31" ht="18" customHeight="1" x14ac:dyDescent="0.2"/>
    <row r="17" ht="18" customHeight="1" x14ac:dyDescent="0.2"/>
    <row r="18" ht="18" customHeight="1" x14ac:dyDescent="0.2"/>
    <row r="19" ht="18" customHeight="1" x14ac:dyDescent="0.2"/>
    <row r="20" ht="18" customHeight="1" x14ac:dyDescent="0.2"/>
    <row r="21" ht="18" customHeight="1" x14ac:dyDescent="0.2"/>
    <row r="22" ht="18" customHeight="1" x14ac:dyDescent="0.2"/>
    <row r="23" ht="18" customHeight="1" x14ac:dyDescent="0.2"/>
    <row r="24" ht="18" customHeight="1" x14ac:dyDescent="0.2"/>
    <row r="25" ht="18" customHeight="1" x14ac:dyDescent="0.2"/>
    <row r="26" ht="18" customHeight="1" x14ac:dyDescent="0.2"/>
    <row r="27" ht="18" customHeight="1" x14ac:dyDescent="0.2"/>
    <row r="28" ht="18" customHeight="1" x14ac:dyDescent="0.2"/>
    <row r="29" ht="18" customHeight="1" x14ac:dyDescent="0.2"/>
    <row r="30" ht="18" customHeight="1" x14ac:dyDescent="0.2"/>
    <row r="31" ht="18" customHeight="1" x14ac:dyDescent="0.2"/>
    <row r="32"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sheetData>
  <dataConsolidate/>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B0597-D30D-4094-B64C-84B673764321}">
  <dimension ref="A1:AA96"/>
  <sheetViews>
    <sheetView zoomScale="90" zoomScaleNormal="90" workbookViewId="0">
      <pane xSplit="1" ySplit="1" topLeftCell="B2" activePane="bottomRight" state="frozen"/>
      <selection activeCell="P262" sqref="P262"/>
      <selection pane="topRight" activeCell="P262" sqref="P262"/>
      <selection pane="bottomLeft" activeCell="P262" sqref="P262"/>
      <selection pane="bottomRight" activeCell="A2" sqref="A2"/>
    </sheetView>
  </sheetViews>
  <sheetFormatPr defaultRowHeight="12.75" x14ac:dyDescent="0.2"/>
  <cols>
    <col min="1" max="1" width="40.7109375" style="74" customWidth="1"/>
    <col min="2" max="2" width="50.7109375" style="74" customWidth="1"/>
    <col min="3" max="12" width="18.7109375" style="74" customWidth="1"/>
    <col min="13" max="18" width="9.140625" style="74"/>
    <col min="19" max="19" width="10" style="74" bestFit="1" customWidth="1"/>
    <col min="20" max="21" width="11" style="74" bestFit="1" customWidth="1"/>
    <col min="22" max="22" width="10" style="74" bestFit="1" customWidth="1"/>
    <col min="23" max="16384" width="9.140625" style="74"/>
  </cols>
  <sheetData>
    <row r="1" spans="1:27" s="78" customFormat="1" ht="27.95" customHeight="1" thickBot="1" x14ac:dyDescent="0.25">
      <c r="A1" s="79" t="s">
        <v>250</v>
      </c>
      <c r="B1" s="80"/>
      <c r="C1" s="80" t="s">
        <v>251</v>
      </c>
      <c r="D1" s="80" t="s">
        <v>252</v>
      </c>
      <c r="E1" s="80" t="s">
        <v>253</v>
      </c>
      <c r="F1" s="80" t="s">
        <v>254</v>
      </c>
      <c r="G1" s="80" t="s">
        <v>255</v>
      </c>
      <c r="H1" s="80" t="s">
        <v>256</v>
      </c>
      <c r="I1" s="80" t="s">
        <v>257</v>
      </c>
      <c r="J1" s="80" t="s">
        <v>258</v>
      </c>
      <c r="K1" s="80" t="s">
        <v>259</v>
      </c>
      <c r="L1" s="80" t="s">
        <v>260</v>
      </c>
    </row>
    <row r="2" spans="1:27" ht="18" customHeight="1" thickTop="1" x14ac:dyDescent="0.2">
      <c r="A2" s="21" t="s">
        <v>3</v>
      </c>
      <c r="B2" s="21"/>
      <c r="C2" s="189" t="s">
        <v>47</v>
      </c>
      <c r="D2" s="278">
        <v>0.25</v>
      </c>
      <c r="E2" s="278">
        <v>0.09</v>
      </c>
      <c r="F2" s="282">
        <f t="shared" ref="F2:F8" si="0">SUM(D2:E2)</f>
        <v>0.33999999999999997</v>
      </c>
      <c r="G2" s="282">
        <f>IF(H2="S",E2+D2*(1-K2),IF(H2="N",E2+D2,E2+L2*D2*(1-K2)+(1-L2)*D2))</f>
        <v>0.1525</v>
      </c>
      <c r="H2" s="283" t="s">
        <v>263</v>
      </c>
      <c r="I2" s="283">
        <v>2022</v>
      </c>
      <c r="J2" s="283">
        <v>10</v>
      </c>
      <c r="K2" s="278">
        <v>0.75</v>
      </c>
      <c r="L2" s="284">
        <v>1</v>
      </c>
      <c r="M2" s="213"/>
    </row>
    <row r="3" spans="1:27" ht="18" customHeight="1" x14ac:dyDescent="0.2">
      <c r="A3" s="158" t="s">
        <v>4</v>
      </c>
      <c r="B3" s="158"/>
      <c r="C3" s="190" t="s">
        <v>47</v>
      </c>
      <c r="D3" s="279">
        <v>0.25</v>
      </c>
      <c r="E3" s="279">
        <v>0.09</v>
      </c>
      <c r="F3" s="285">
        <f t="shared" si="0"/>
        <v>0.33999999999999997</v>
      </c>
      <c r="G3" s="285">
        <f t="shared" ref="G3:G7" si="1">IF(H3="S",E3+D3*(1-K3),IF(H3="N",E3+D3,E3+L3*D3*(1-K3)+(1-L3)*D3))</f>
        <v>0.2386375</v>
      </c>
      <c r="H3" s="286" t="s">
        <v>261</v>
      </c>
      <c r="I3" s="286">
        <v>2022</v>
      </c>
      <c r="J3" s="286">
        <v>10</v>
      </c>
      <c r="K3" s="279">
        <v>0.75</v>
      </c>
      <c r="L3" s="287">
        <v>0.54059999999999997</v>
      </c>
    </row>
    <row r="4" spans="1:27" ht="18" customHeight="1" x14ac:dyDescent="0.2">
      <c r="A4" s="21" t="s">
        <v>5</v>
      </c>
      <c r="B4" s="21"/>
      <c r="C4" s="189" t="s">
        <v>47</v>
      </c>
      <c r="D4" s="278">
        <v>0.25</v>
      </c>
      <c r="E4" s="278">
        <v>0.09</v>
      </c>
      <c r="F4" s="282">
        <f t="shared" si="0"/>
        <v>0.33999999999999997</v>
      </c>
      <c r="G4" s="282">
        <f t="shared" si="1"/>
        <v>0.33999999999999997</v>
      </c>
      <c r="H4" s="283" t="s">
        <v>262</v>
      </c>
      <c r="I4" s="283" t="s">
        <v>262</v>
      </c>
      <c r="J4" s="283" t="s">
        <v>262</v>
      </c>
      <c r="K4" s="278" t="s">
        <v>262</v>
      </c>
      <c r="L4" s="284" t="s">
        <v>262</v>
      </c>
    </row>
    <row r="5" spans="1:27" ht="18" customHeight="1" x14ac:dyDescent="0.2">
      <c r="A5" s="158" t="s">
        <v>6</v>
      </c>
      <c r="B5" s="158"/>
      <c r="C5" s="190" t="s">
        <v>47</v>
      </c>
      <c r="D5" s="279">
        <v>0.25</v>
      </c>
      <c r="E5" s="279">
        <v>0.09</v>
      </c>
      <c r="F5" s="285">
        <f t="shared" si="0"/>
        <v>0.33999999999999997</v>
      </c>
      <c r="G5" s="285">
        <f t="shared" si="1"/>
        <v>0.1525</v>
      </c>
      <c r="H5" s="286" t="s">
        <v>263</v>
      </c>
      <c r="I5" s="286">
        <v>2021</v>
      </c>
      <c r="J5" s="286">
        <v>10</v>
      </c>
      <c r="K5" s="279">
        <v>0.75</v>
      </c>
      <c r="L5" s="287">
        <v>1</v>
      </c>
    </row>
    <row r="6" spans="1:27" ht="18" customHeight="1" x14ac:dyDescent="0.2">
      <c r="A6" s="21" t="s">
        <v>7</v>
      </c>
      <c r="B6" s="21"/>
      <c r="C6" s="189" t="s">
        <v>47</v>
      </c>
      <c r="D6" s="278">
        <v>0.25</v>
      </c>
      <c r="E6" s="278">
        <v>0.09</v>
      </c>
      <c r="F6" s="282">
        <f t="shared" si="0"/>
        <v>0.33999999999999997</v>
      </c>
      <c r="G6" s="282">
        <f t="shared" si="1"/>
        <v>0.1525</v>
      </c>
      <c r="H6" s="283" t="s">
        <v>263</v>
      </c>
      <c r="I6" s="283">
        <v>2020</v>
      </c>
      <c r="J6" s="283">
        <v>10</v>
      </c>
      <c r="K6" s="278">
        <v>0.75</v>
      </c>
      <c r="L6" s="284">
        <v>1</v>
      </c>
    </row>
    <row r="7" spans="1:27" ht="18" customHeight="1" x14ac:dyDescent="0.2">
      <c r="A7" s="158" t="s">
        <v>2</v>
      </c>
      <c r="B7" s="158"/>
      <c r="C7" s="190" t="s">
        <v>47</v>
      </c>
      <c r="D7" s="279">
        <v>0.25</v>
      </c>
      <c r="E7" s="279">
        <v>0.09</v>
      </c>
      <c r="F7" s="285">
        <f t="shared" si="0"/>
        <v>0.33999999999999997</v>
      </c>
      <c r="G7" s="285">
        <f t="shared" si="1"/>
        <v>0.1525</v>
      </c>
      <c r="H7" s="286" t="s">
        <v>263</v>
      </c>
      <c r="I7" s="286">
        <v>2024</v>
      </c>
      <c r="J7" s="286">
        <v>10</v>
      </c>
      <c r="K7" s="279">
        <v>0.75</v>
      </c>
      <c r="L7" s="287">
        <v>1</v>
      </c>
    </row>
    <row r="8" spans="1:27" ht="18" customHeight="1" x14ac:dyDescent="0.2">
      <c r="A8" s="30" t="s">
        <v>8</v>
      </c>
      <c r="B8" s="183"/>
      <c r="C8" s="191" t="s">
        <v>48</v>
      </c>
      <c r="D8" s="280">
        <f>25%*8%</f>
        <v>0.02</v>
      </c>
      <c r="E8" s="281">
        <f>9%*12%</f>
        <v>1.0799999999999999E-2</v>
      </c>
      <c r="F8" s="288">
        <f t="shared" si="0"/>
        <v>3.0800000000000001E-2</v>
      </c>
      <c r="G8" s="288">
        <f>IF(H8="S",E8+D8*(1-K8),IF(H8="N",E8+D8,E8+L8*D8*(1-K8)+(1-L8)*D8))</f>
        <v>3.0800000000000001E-2</v>
      </c>
      <c r="H8" s="289" t="s">
        <v>262</v>
      </c>
      <c r="I8" s="289" t="s">
        <v>262</v>
      </c>
      <c r="J8" s="289" t="s">
        <v>262</v>
      </c>
      <c r="K8" s="290" t="s">
        <v>262</v>
      </c>
      <c r="L8" s="281" t="s">
        <v>262</v>
      </c>
    </row>
    <row r="9" spans="1:27" ht="18" customHeight="1" x14ac:dyDescent="0.2"/>
    <row r="10" spans="1:27" ht="18" customHeight="1" x14ac:dyDescent="0.2"/>
    <row r="11" spans="1:27" ht="18" customHeight="1" x14ac:dyDescent="0.2">
      <c r="AA11" s="75"/>
    </row>
    <row r="12" spans="1:27" ht="18" customHeight="1" x14ac:dyDescent="0.2"/>
    <row r="13" spans="1:27" ht="18" customHeight="1" x14ac:dyDescent="0.2">
      <c r="Z13" s="75"/>
    </row>
    <row r="14" spans="1:27" ht="18" customHeight="1" x14ac:dyDescent="0.2"/>
    <row r="15" spans="1:27" ht="18" customHeight="1" x14ac:dyDescent="0.2"/>
    <row r="16" spans="1:27" ht="18" customHeight="1" x14ac:dyDescent="0.2"/>
    <row r="17" spans="19:22" ht="18" customHeight="1" x14ac:dyDescent="0.2"/>
    <row r="18" spans="19:22" ht="18" customHeight="1" x14ac:dyDescent="0.2">
      <c r="V18" s="75"/>
    </row>
    <row r="19" spans="19:22" ht="18" customHeight="1" x14ac:dyDescent="0.2"/>
    <row r="20" spans="19:22" ht="18" customHeight="1" x14ac:dyDescent="0.2"/>
    <row r="21" spans="19:22" ht="18" customHeight="1" x14ac:dyDescent="0.2">
      <c r="S21" s="76"/>
      <c r="T21" s="76"/>
      <c r="U21" s="77"/>
    </row>
    <row r="22" spans="19:22" ht="18" customHeight="1" x14ac:dyDescent="0.2">
      <c r="T22" s="76"/>
      <c r="U22" s="76"/>
    </row>
    <row r="23" spans="19:22" ht="18" customHeight="1" x14ac:dyDescent="0.2">
      <c r="U23" s="77"/>
      <c r="V23" s="76"/>
    </row>
    <row r="24" spans="19:22" ht="18" customHeight="1" x14ac:dyDescent="0.2"/>
    <row r="25" spans="19:22" ht="18" customHeight="1" x14ac:dyDescent="0.2"/>
    <row r="26" spans="19:22" ht="18" customHeight="1" x14ac:dyDescent="0.2"/>
    <row r="27" spans="19:22" ht="18" customHeight="1" x14ac:dyDescent="0.2"/>
    <row r="28" spans="19:22" ht="18" customHeight="1" x14ac:dyDescent="0.2"/>
    <row r="29" spans="19:22" ht="18" customHeight="1" x14ac:dyDescent="0.2"/>
    <row r="30" spans="19:22" ht="18" customHeight="1" x14ac:dyDescent="0.2"/>
    <row r="31" spans="19:22" ht="18" customHeight="1" x14ac:dyDescent="0.2"/>
    <row r="32" spans="19:22"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A1810-35B8-4FA5-9581-9AB41502E028}">
  <dimension ref="A1:XDZ37"/>
  <sheetViews>
    <sheetView showGridLines="0" zoomScale="80" zoomScaleNormal="80" workbookViewId="0">
      <pane ySplit="1" topLeftCell="A2" activePane="bottomLeft" state="frozen"/>
      <selection activeCell="P262" sqref="P262"/>
      <selection pane="bottomLeft"/>
    </sheetView>
  </sheetViews>
  <sheetFormatPr defaultRowHeight="12.75" x14ac:dyDescent="0.2"/>
  <cols>
    <col min="1" max="1" width="56.7109375" customWidth="1"/>
    <col min="2" max="2" width="76.7109375" customWidth="1"/>
    <col min="3" max="3" width="2.7109375" customWidth="1"/>
  </cols>
  <sheetData>
    <row r="1" spans="1:16354" s="64" customFormat="1" ht="21" customHeight="1" x14ac:dyDescent="0.2">
      <c r="A1" s="118" t="s">
        <v>264</v>
      </c>
      <c r="B1" s="119"/>
      <c r="C1" s="16" t="s">
        <v>9</v>
      </c>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c r="HT1" s="16"/>
      <c r="HU1" s="16"/>
      <c r="HV1" s="16"/>
      <c r="HW1" s="16"/>
      <c r="HX1" s="16"/>
      <c r="HY1" s="16"/>
      <c r="HZ1" s="16"/>
      <c r="IA1" s="16"/>
      <c r="IB1" s="16"/>
      <c r="IC1" s="16"/>
      <c r="ID1" s="16"/>
      <c r="IE1" s="16"/>
      <c r="IF1" s="16"/>
      <c r="IG1" s="16"/>
      <c r="IH1" s="16"/>
      <c r="II1" s="16"/>
      <c r="IJ1" s="16"/>
      <c r="IK1" s="16"/>
      <c r="IL1" s="16"/>
      <c r="IM1" s="16"/>
      <c r="IN1" s="16"/>
      <c r="IO1" s="16"/>
      <c r="IP1" s="16"/>
      <c r="IQ1" s="16"/>
      <c r="IR1" s="16"/>
      <c r="IS1" s="16"/>
      <c r="IT1" s="16"/>
      <c r="IU1" s="16"/>
      <c r="IV1" s="16"/>
      <c r="IW1" s="16"/>
      <c r="IX1" s="16"/>
      <c r="IY1" s="16"/>
      <c r="IZ1" s="16"/>
      <c r="JA1" s="16"/>
      <c r="JB1" s="16"/>
      <c r="JC1" s="16"/>
      <c r="JD1" s="16"/>
      <c r="JE1" s="16"/>
      <c r="JF1" s="16"/>
      <c r="JG1" s="16"/>
      <c r="JH1" s="16"/>
      <c r="JI1" s="16"/>
      <c r="JJ1" s="16"/>
      <c r="JK1" s="16"/>
      <c r="JL1" s="16"/>
      <c r="JM1" s="16"/>
      <c r="JN1" s="16"/>
      <c r="JO1" s="16"/>
      <c r="JP1" s="16"/>
      <c r="JQ1" s="16"/>
      <c r="JR1" s="16"/>
      <c r="JS1" s="16"/>
      <c r="JT1" s="16"/>
      <c r="JU1" s="16"/>
      <c r="JV1" s="16"/>
      <c r="JW1" s="16"/>
      <c r="JX1" s="16"/>
      <c r="JY1" s="16"/>
      <c r="JZ1" s="16"/>
      <c r="KA1" s="16"/>
      <c r="KB1" s="16"/>
      <c r="KC1" s="16"/>
      <c r="KD1" s="16"/>
      <c r="KE1" s="16"/>
      <c r="KF1" s="16"/>
      <c r="KG1" s="16"/>
      <c r="KH1" s="16"/>
      <c r="KI1" s="16"/>
      <c r="KJ1" s="16"/>
      <c r="KK1" s="16"/>
      <c r="KL1" s="16"/>
      <c r="KM1" s="16"/>
      <c r="KN1" s="16"/>
      <c r="KO1" s="16"/>
      <c r="KP1" s="16"/>
      <c r="KQ1" s="16"/>
      <c r="KR1" s="16"/>
      <c r="KS1" s="16"/>
      <c r="KT1" s="16"/>
      <c r="KU1" s="16"/>
      <c r="KV1" s="16"/>
      <c r="KW1" s="16"/>
      <c r="KX1" s="16"/>
      <c r="KY1" s="16"/>
      <c r="KZ1" s="16"/>
      <c r="LA1" s="16"/>
      <c r="LB1" s="16"/>
      <c r="LC1" s="16"/>
      <c r="LD1" s="16"/>
      <c r="LE1" s="16"/>
      <c r="LF1" s="16"/>
      <c r="LG1" s="16"/>
      <c r="LH1" s="16"/>
      <c r="LI1" s="16"/>
      <c r="LJ1" s="16"/>
      <c r="LK1" s="16"/>
      <c r="LL1" s="16"/>
      <c r="LM1" s="16"/>
      <c r="LN1" s="16"/>
      <c r="LO1" s="16"/>
      <c r="LP1" s="16"/>
      <c r="LQ1" s="16"/>
      <c r="LR1" s="16"/>
      <c r="LS1" s="16"/>
      <c r="LT1" s="16"/>
      <c r="LU1" s="16"/>
      <c r="LV1" s="16"/>
      <c r="LW1" s="16"/>
      <c r="LX1" s="16"/>
      <c r="LY1" s="16"/>
      <c r="LZ1" s="16"/>
      <c r="MA1" s="16"/>
      <c r="MB1" s="16"/>
      <c r="MC1" s="16"/>
      <c r="MD1" s="16"/>
      <c r="ME1" s="16"/>
      <c r="MF1" s="16"/>
      <c r="MG1" s="16"/>
      <c r="MH1" s="16"/>
      <c r="MI1" s="16"/>
      <c r="MJ1" s="16"/>
      <c r="MK1" s="16"/>
      <c r="ML1" s="16"/>
      <c r="MM1" s="16"/>
      <c r="MN1" s="16"/>
      <c r="MO1" s="16"/>
      <c r="MP1" s="16"/>
      <c r="MQ1" s="16"/>
      <c r="MR1" s="16"/>
      <c r="MS1" s="16"/>
      <c r="MT1" s="16"/>
      <c r="MU1" s="16"/>
      <c r="MV1" s="16"/>
      <c r="MW1" s="16"/>
      <c r="MX1" s="16"/>
      <c r="MY1" s="16"/>
      <c r="MZ1" s="16"/>
      <c r="NA1" s="16"/>
      <c r="NB1" s="16"/>
      <c r="NC1" s="16"/>
      <c r="ND1" s="16"/>
      <c r="NE1" s="16"/>
      <c r="NF1" s="16"/>
      <c r="NG1" s="16"/>
      <c r="NH1" s="16"/>
      <c r="NI1" s="16"/>
      <c r="NJ1" s="16"/>
      <c r="NK1" s="16"/>
      <c r="NL1" s="16"/>
      <c r="NM1" s="16"/>
      <c r="NN1" s="16"/>
      <c r="NO1" s="16"/>
      <c r="NP1" s="16"/>
      <c r="NQ1" s="16"/>
      <c r="NR1" s="16"/>
      <c r="NS1" s="16"/>
      <c r="NT1" s="16"/>
      <c r="NU1" s="16"/>
      <c r="NV1" s="16"/>
      <c r="NW1" s="16"/>
      <c r="NX1" s="16"/>
      <c r="NY1" s="16"/>
      <c r="NZ1" s="16"/>
      <c r="OA1" s="16"/>
      <c r="OB1" s="16"/>
      <c r="OC1" s="16"/>
      <c r="OD1" s="16"/>
      <c r="OE1" s="16"/>
      <c r="OF1" s="16"/>
      <c r="OG1" s="16"/>
      <c r="OH1" s="16"/>
      <c r="OI1" s="16"/>
      <c r="OJ1" s="16"/>
      <c r="OK1" s="16"/>
      <c r="OL1" s="16"/>
      <c r="OM1" s="16"/>
      <c r="ON1" s="16"/>
      <c r="OO1" s="16"/>
      <c r="OP1" s="16"/>
      <c r="OQ1" s="16"/>
      <c r="OR1" s="16"/>
      <c r="OS1" s="16"/>
      <c r="OT1" s="16"/>
      <c r="OU1" s="16"/>
      <c r="OV1" s="16"/>
      <c r="OW1" s="16"/>
      <c r="OX1" s="16"/>
      <c r="OY1" s="16"/>
      <c r="OZ1" s="16"/>
      <c r="PA1" s="16"/>
      <c r="PB1" s="16"/>
      <c r="PC1" s="16"/>
      <c r="PD1" s="16"/>
      <c r="PE1" s="16"/>
      <c r="PF1" s="16"/>
      <c r="PG1" s="16"/>
      <c r="PH1" s="16"/>
      <c r="PI1" s="16"/>
      <c r="PJ1" s="16"/>
      <c r="PK1" s="16"/>
      <c r="PL1" s="16"/>
      <c r="PM1" s="16"/>
      <c r="PN1" s="16"/>
      <c r="PO1" s="16"/>
      <c r="PP1" s="16"/>
      <c r="PQ1" s="16"/>
      <c r="PR1" s="16"/>
      <c r="PS1" s="16"/>
      <c r="PT1" s="16"/>
      <c r="PU1" s="16"/>
      <c r="PV1" s="16"/>
      <c r="PW1" s="16"/>
      <c r="PX1" s="16"/>
      <c r="PY1" s="16"/>
      <c r="PZ1" s="16"/>
      <c r="QA1" s="16"/>
      <c r="QB1" s="16"/>
      <c r="QC1" s="16"/>
      <c r="QD1" s="16"/>
      <c r="QE1" s="16"/>
      <c r="QF1" s="16"/>
      <c r="QG1" s="16"/>
      <c r="QH1" s="16"/>
      <c r="QI1" s="16"/>
      <c r="QJ1" s="16"/>
      <c r="QK1" s="16"/>
      <c r="QL1" s="16"/>
      <c r="QM1" s="16"/>
      <c r="QN1" s="16"/>
      <c r="QO1" s="16"/>
      <c r="QP1" s="16"/>
      <c r="QQ1" s="16"/>
      <c r="QR1" s="16"/>
      <c r="QS1" s="16"/>
      <c r="QT1" s="16"/>
      <c r="QU1" s="16"/>
      <c r="QV1" s="16"/>
      <c r="QW1" s="16"/>
      <c r="QX1" s="16"/>
      <c r="QY1" s="16"/>
      <c r="QZ1" s="16"/>
      <c r="RA1" s="16"/>
      <c r="RB1" s="16"/>
      <c r="RC1" s="16"/>
      <c r="RD1" s="16"/>
      <c r="RE1" s="16"/>
      <c r="RF1" s="16"/>
      <c r="RG1" s="16"/>
      <c r="RH1" s="16"/>
      <c r="RI1" s="16"/>
      <c r="RJ1" s="16"/>
      <c r="RK1" s="16"/>
      <c r="RL1" s="16"/>
      <c r="RM1" s="16"/>
      <c r="RN1" s="16"/>
      <c r="RO1" s="16"/>
      <c r="RP1" s="16"/>
      <c r="RQ1" s="16"/>
      <c r="RR1" s="16"/>
      <c r="RS1" s="16"/>
      <c r="RT1" s="16"/>
      <c r="RU1" s="16"/>
      <c r="RV1" s="16"/>
      <c r="RW1" s="16"/>
      <c r="RX1" s="16"/>
      <c r="RY1" s="16"/>
      <c r="RZ1" s="16"/>
      <c r="SA1" s="16"/>
      <c r="SB1" s="16"/>
      <c r="SC1" s="16"/>
      <c r="SD1" s="16"/>
      <c r="SE1" s="16"/>
      <c r="SF1" s="16"/>
      <c r="SG1" s="16"/>
      <c r="SH1" s="16"/>
      <c r="SI1" s="16"/>
      <c r="SJ1" s="16"/>
      <c r="SK1" s="16"/>
      <c r="SL1" s="16"/>
      <c r="SM1" s="16"/>
      <c r="SN1" s="16"/>
      <c r="SO1" s="16"/>
      <c r="SP1" s="16"/>
      <c r="SQ1" s="16"/>
      <c r="SR1" s="16"/>
      <c r="SS1" s="16"/>
      <c r="ST1" s="16"/>
      <c r="SU1" s="16"/>
      <c r="SV1" s="16"/>
      <c r="SW1" s="16"/>
      <c r="SX1" s="16"/>
      <c r="SY1" s="16"/>
      <c r="SZ1" s="16"/>
      <c r="TA1" s="16"/>
      <c r="TB1" s="16"/>
      <c r="TC1" s="16"/>
      <c r="TD1" s="16"/>
      <c r="TE1" s="16"/>
      <c r="TF1" s="16"/>
      <c r="TG1" s="16"/>
      <c r="TH1" s="16"/>
      <c r="TI1" s="16"/>
      <c r="TJ1" s="16"/>
      <c r="TK1" s="16"/>
      <c r="TL1" s="16"/>
      <c r="TM1" s="16"/>
      <c r="TN1" s="16"/>
      <c r="TO1" s="16"/>
      <c r="TP1" s="16"/>
      <c r="TQ1" s="16"/>
      <c r="TR1" s="16"/>
      <c r="TS1" s="16"/>
      <c r="TT1" s="16"/>
      <c r="TU1" s="16"/>
      <c r="TV1" s="16"/>
      <c r="TW1" s="16"/>
      <c r="TX1" s="16"/>
      <c r="TY1" s="16"/>
      <c r="TZ1" s="16"/>
      <c r="UA1" s="16"/>
      <c r="UB1" s="16"/>
      <c r="UC1" s="16"/>
      <c r="UD1" s="16"/>
      <c r="UE1" s="16"/>
      <c r="UF1" s="16"/>
      <c r="UG1" s="16"/>
      <c r="UH1" s="16"/>
      <c r="UI1" s="16"/>
      <c r="UJ1" s="16"/>
      <c r="UK1" s="16"/>
      <c r="UL1" s="16"/>
      <c r="UM1" s="16"/>
      <c r="UN1" s="16"/>
      <c r="UO1" s="16"/>
      <c r="UP1" s="16"/>
      <c r="UQ1" s="16"/>
      <c r="UR1" s="16"/>
      <c r="US1" s="16"/>
      <c r="UT1" s="16"/>
      <c r="UU1" s="16"/>
      <c r="UV1" s="16"/>
      <c r="UW1" s="16"/>
      <c r="UX1" s="16"/>
      <c r="UY1" s="16"/>
      <c r="UZ1" s="16"/>
      <c r="VA1" s="16"/>
      <c r="VB1" s="16"/>
      <c r="VC1" s="16"/>
      <c r="VD1" s="16"/>
      <c r="VE1" s="16"/>
      <c r="VF1" s="16"/>
      <c r="VG1" s="16"/>
      <c r="VH1" s="16"/>
      <c r="VI1" s="16"/>
      <c r="VJ1" s="16"/>
      <c r="VK1" s="16"/>
      <c r="VL1" s="16"/>
      <c r="VM1" s="16"/>
      <c r="VN1" s="16"/>
      <c r="VO1" s="16"/>
      <c r="VP1" s="16"/>
      <c r="VQ1" s="16"/>
      <c r="VR1" s="16"/>
      <c r="VS1" s="16"/>
      <c r="VT1" s="16"/>
      <c r="VU1" s="16"/>
      <c r="VV1" s="16"/>
      <c r="VW1" s="16"/>
      <c r="VX1" s="16"/>
      <c r="VY1" s="16"/>
      <c r="VZ1" s="16"/>
      <c r="WA1" s="16"/>
      <c r="WB1" s="16"/>
      <c r="WC1" s="16"/>
      <c r="WD1" s="16"/>
      <c r="WE1" s="16"/>
      <c r="WF1" s="16"/>
      <c r="WG1" s="16"/>
      <c r="WH1" s="16"/>
      <c r="WI1" s="16"/>
      <c r="WJ1" s="16"/>
      <c r="WK1" s="16"/>
      <c r="WL1" s="16"/>
      <c r="WM1" s="16"/>
      <c r="WN1" s="16"/>
      <c r="WO1" s="16"/>
      <c r="WP1" s="16"/>
      <c r="WQ1" s="16"/>
      <c r="WR1" s="16"/>
      <c r="WS1" s="16"/>
      <c r="WT1" s="16"/>
      <c r="WU1" s="16"/>
      <c r="WV1" s="16"/>
      <c r="WW1" s="16"/>
      <c r="WX1" s="16"/>
      <c r="WY1" s="16"/>
      <c r="WZ1" s="16"/>
      <c r="XA1" s="16"/>
      <c r="XB1" s="16"/>
      <c r="XC1" s="16"/>
      <c r="XD1" s="16"/>
      <c r="XE1" s="16"/>
      <c r="XF1" s="16"/>
      <c r="XG1" s="16"/>
      <c r="XH1" s="16"/>
      <c r="XI1" s="16"/>
      <c r="XJ1" s="16"/>
      <c r="XK1" s="16"/>
      <c r="XL1" s="16"/>
      <c r="XM1" s="16"/>
      <c r="XN1" s="16"/>
      <c r="XO1" s="16"/>
      <c r="XP1" s="16"/>
      <c r="XQ1" s="16"/>
      <c r="XR1" s="16"/>
      <c r="XS1" s="16"/>
      <c r="XT1" s="16"/>
      <c r="XU1" s="16"/>
      <c r="XV1" s="16"/>
      <c r="XW1" s="16"/>
      <c r="XX1" s="16"/>
      <c r="XY1" s="16"/>
      <c r="XZ1" s="16"/>
      <c r="YA1" s="16"/>
      <c r="YB1" s="16"/>
      <c r="YC1" s="16"/>
      <c r="YD1" s="16"/>
      <c r="YE1" s="16"/>
      <c r="YF1" s="16"/>
      <c r="YG1" s="16"/>
      <c r="YH1" s="16"/>
      <c r="YI1" s="16"/>
      <c r="YJ1" s="16"/>
      <c r="YK1" s="16"/>
      <c r="YL1" s="16"/>
      <c r="YM1" s="16"/>
      <c r="YN1" s="16"/>
      <c r="YO1" s="16"/>
      <c r="YP1" s="16"/>
      <c r="YQ1" s="16"/>
      <c r="YR1" s="16"/>
      <c r="YS1" s="16"/>
      <c r="YT1" s="16"/>
      <c r="YU1" s="16"/>
      <c r="YV1" s="16"/>
      <c r="YW1" s="16"/>
      <c r="YX1" s="16"/>
      <c r="YY1" s="16"/>
      <c r="YZ1" s="16"/>
      <c r="ZA1" s="16"/>
      <c r="ZB1" s="16"/>
      <c r="ZC1" s="16"/>
      <c r="ZD1" s="16"/>
      <c r="ZE1" s="16"/>
      <c r="ZF1" s="16"/>
      <c r="ZG1" s="16"/>
      <c r="ZH1" s="16"/>
      <c r="ZI1" s="16"/>
      <c r="ZJ1" s="16"/>
      <c r="ZK1" s="16"/>
      <c r="ZL1" s="16"/>
      <c r="ZM1" s="16"/>
      <c r="ZN1" s="16"/>
      <c r="ZO1" s="16"/>
      <c r="ZP1" s="16"/>
      <c r="ZQ1" s="16"/>
      <c r="ZR1" s="16"/>
      <c r="ZS1" s="16"/>
      <c r="ZT1" s="16"/>
      <c r="ZU1" s="16"/>
      <c r="ZV1" s="16"/>
      <c r="ZW1" s="16"/>
      <c r="ZX1" s="16"/>
      <c r="ZY1" s="16"/>
      <c r="ZZ1" s="16"/>
      <c r="AAA1" s="16"/>
      <c r="AAB1" s="16"/>
      <c r="AAC1" s="16"/>
      <c r="AAD1" s="16"/>
      <c r="AAE1" s="16"/>
      <c r="AAF1" s="16"/>
      <c r="AAG1" s="16"/>
      <c r="AAH1" s="16"/>
      <c r="AAI1" s="16"/>
      <c r="AAJ1" s="16"/>
      <c r="AAK1" s="16"/>
      <c r="AAL1" s="16"/>
      <c r="AAM1" s="16"/>
      <c r="AAN1" s="16"/>
      <c r="AAO1" s="16"/>
      <c r="AAP1" s="16"/>
      <c r="AAQ1" s="16"/>
      <c r="AAR1" s="16"/>
      <c r="AAS1" s="16"/>
      <c r="AAT1" s="16"/>
      <c r="AAU1" s="16"/>
      <c r="AAV1" s="16"/>
      <c r="AAW1" s="16"/>
      <c r="AAX1" s="16"/>
      <c r="AAY1" s="16"/>
      <c r="AAZ1" s="16"/>
      <c r="ABA1" s="16"/>
      <c r="ABB1" s="16"/>
      <c r="ABC1" s="16"/>
      <c r="ABD1" s="16"/>
      <c r="ABE1" s="16"/>
      <c r="ABF1" s="16"/>
      <c r="ABG1" s="16"/>
      <c r="ABH1" s="16"/>
      <c r="ABI1" s="16"/>
      <c r="ABJ1" s="16"/>
      <c r="ABK1" s="16"/>
      <c r="ABL1" s="16"/>
      <c r="ABM1" s="16"/>
      <c r="ABN1" s="16"/>
      <c r="ABO1" s="16"/>
      <c r="ABP1" s="16"/>
      <c r="ABQ1" s="16"/>
      <c r="ABR1" s="16"/>
      <c r="ABS1" s="16"/>
      <c r="ABT1" s="16"/>
      <c r="ABU1" s="16"/>
      <c r="ABV1" s="16"/>
      <c r="ABW1" s="16"/>
      <c r="ABX1" s="16"/>
      <c r="ABY1" s="16"/>
      <c r="ABZ1" s="16"/>
      <c r="ACA1" s="16"/>
      <c r="ACB1" s="16"/>
      <c r="ACC1" s="16"/>
      <c r="ACD1" s="16"/>
      <c r="ACE1" s="16"/>
      <c r="ACF1" s="16"/>
      <c r="ACG1" s="16"/>
      <c r="ACH1" s="16"/>
      <c r="ACI1" s="16"/>
      <c r="ACJ1" s="16"/>
      <c r="ACK1" s="16"/>
      <c r="ACL1" s="16"/>
      <c r="ACM1" s="16"/>
      <c r="ACN1" s="16"/>
      <c r="ACO1" s="16"/>
      <c r="ACP1" s="16"/>
      <c r="ACQ1" s="16"/>
      <c r="ACR1" s="16"/>
      <c r="ACS1" s="16"/>
      <c r="ACT1" s="16"/>
      <c r="ACU1" s="16"/>
      <c r="ACV1" s="16"/>
      <c r="ACW1" s="16"/>
      <c r="ACX1" s="16"/>
      <c r="ACY1" s="16"/>
      <c r="ACZ1" s="16"/>
      <c r="ADA1" s="16"/>
      <c r="ADB1" s="16"/>
      <c r="ADC1" s="16"/>
      <c r="ADD1" s="16"/>
      <c r="ADE1" s="16"/>
      <c r="ADF1" s="16"/>
      <c r="ADG1" s="16"/>
      <c r="ADH1" s="16"/>
      <c r="ADI1" s="16"/>
      <c r="ADJ1" s="16"/>
      <c r="ADK1" s="16"/>
      <c r="ADL1" s="16"/>
      <c r="ADM1" s="16"/>
      <c r="ADN1" s="16"/>
      <c r="ADO1" s="16"/>
      <c r="ADP1" s="16"/>
      <c r="ADQ1" s="16"/>
      <c r="ADR1" s="16"/>
      <c r="ADS1" s="16"/>
      <c r="ADT1" s="16"/>
      <c r="ADU1" s="16"/>
      <c r="ADV1" s="16"/>
      <c r="ADW1" s="16"/>
      <c r="ADX1" s="16"/>
      <c r="ADY1" s="16"/>
      <c r="ADZ1" s="16"/>
      <c r="AEA1" s="16"/>
      <c r="AEB1" s="16"/>
      <c r="AEC1" s="16"/>
      <c r="AED1" s="16"/>
      <c r="AEE1" s="16"/>
      <c r="AEF1" s="16"/>
      <c r="AEG1" s="16"/>
      <c r="AEH1" s="16"/>
      <c r="AEI1" s="16"/>
      <c r="AEJ1" s="16"/>
      <c r="AEK1" s="16"/>
      <c r="AEL1" s="16"/>
      <c r="AEM1" s="16"/>
      <c r="AEN1" s="16"/>
      <c r="AEO1" s="16"/>
      <c r="AEP1" s="16"/>
      <c r="AEQ1" s="16"/>
      <c r="AER1" s="16"/>
      <c r="AES1" s="16"/>
      <c r="AET1" s="16"/>
      <c r="AEU1" s="16"/>
      <c r="AEV1" s="16"/>
      <c r="AEW1" s="16"/>
      <c r="AEX1" s="16"/>
      <c r="AEY1" s="16"/>
      <c r="AEZ1" s="16"/>
      <c r="AFA1" s="16"/>
      <c r="AFB1" s="16"/>
      <c r="AFC1" s="16"/>
      <c r="AFD1" s="16"/>
      <c r="AFE1" s="16"/>
      <c r="AFF1" s="16"/>
      <c r="AFG1" s="16"/>
      <c r="AFH1" s="16"/>
      <c r="AFI1" s="16"/>
      <c r="AFJ1" s="16"/>
      <c r="AFK1" s="16"/>
      <c r="AFL1" s="16"/>
      <c r="AFM1" s="16"/>
      <c r="AFN1" s="16"/>
      <c r="AFO1" s="16"/>
      <c r="AFP1" s="16"/>
      <c r="AFQ1" s="16"/>
      <c r="AFR1" s="16"/>
      <c r="AFS1" s="16"/>
      <c r="AFT1" s="16"/>
      <c r="AFU1" s="16"/>
      <c r="AFV1" s="16"/>
      <c r="AFW1" s="16"/>
      <c r="AFX1" s="16"/>
      <c r="AFY1" s="16"/>
      <c r="AFZ1" s="16"/>
      <c r="AGA1" s="16"/>
      <c r="AGB1" s="16"/>
      <c r="AGC1" s="16"/>
      <c r="AGD1" s="16"/>
      <c r="AGE1" s="16"/>
      <c r="AGF1" s="16"/>
      <c r="AGG1" s="16"/>
      <c r="AGH1" s="16"/>
      <c r="AGI1" s="16"/>
      <c r="AGJ1" s="16"/>
      <c r="AGK1" s="16"/>
      <c r="AGL1" s="16"/>
      <c r="AGM1" s="16"/>
      <c r="AGN1" s="16"/>
      <c r="AGO1" s="16"/>
      <c r="AGP1" s="16"/>
      <c r="AGQ1" s="16"/>
      <c r="AGR1" s="16"/>
      <c r="AGS1" s="16"/>
      <c r="AGT1" s="16"/>
      <c r="AGU1" s="16"/>
      <c r="AGV1" s="16"/>
      <c r="AGW1" s="16"/>
      <c r="AGX1" s="16"/>
      <c r="AGY1" s="16"/>
      <c r="AGZ1" s="16"/>
      <c r="AHA1" s="16"/>
      <c r="AHB1" s="16"/>
      <c r="AHC1" s="16"/>
      <c r="AHD1" s="16"/>
      <c r="AHE1" s="16"/>
      <c r="AHF1" s="16"/>
      <c r="AHG1" s="16"/>
      <c r="AHH1" s="16"/>
      <c r="AHI1" s="16"/>
      <c r="AHJ1" s="16"/>
      <c r="AHK1" s="16"/>
      <c r="AHL1" s="16"/>
      <c r="AHM1" s="16"/>
      <c r="AHN1" s="16"/>
      <c r="AHO1" s="16"/>
      <c r="AHP1" s="16"/>
      <c r="AHQ1" s="16"/>
      <c r="AHR1" s="16"/>
      <c r="AHS1" s="16"/>
      <c r="AHT1" s="16"/>
      <c r="AHU1" s="16"/>
      <c r="AHV1" s="16"/>
      <c r="AHW1" s="16"/>
      <c r="AHX1" s="16"/>
      <c r="AHY1" s="16"/>
      <c r="AHZ1" s="16"/>
      <c r="AIA1" s="16"/>
      <c r="AIB1" s="16"/>
      <c r="AIC1" s="16"/>
      <c r="AID1" s="16"/>
      <c r="AIE1" s="16"/>
      <c r="AIF1" s="16"/>
      <c r="AIG1" s="16"/>
      <c r="AIH1" s="16"/>
      <c r="AII1" s="16"/>
      <c r="AIJ1" s="16"/>
      <c r="AIK1" s="16"/>
      <c r="AIL1" s="16"/>
      <c r="AIM1" s="16"/>
      <c r="AIN1" s="16"/>
      <c r="AIO1" s="16"/>
      <c r="AIP1" s="16"/>
      <c r="AIQ1" s="16"/>
      <c r="AIR1" s="16"/>
      <c r="AIS1" s="16"/>
      <c r="AIT1" s="16"/>
      <c r="AIU1" s="16"/>
      <c r="AIV1" s="16"/>
      <c r="AIW1" s="16"/>
      <c r="AIX1" s="16"/>
      <c r="AIY1" s="16"/>
      <c r="AIZ1" s="16"/>
      <c r="AJA1" s="16"/>
      <c r="AJB1" s="16"/>
      <c r="AJC1" s="16"/>
      <c r="AJD1" s="16"/>
      <c r="AJE1" s="16"/>
      <c r="AJF1" s="16"/>
      <c r="AJG1" s="16"/>
      <c r="AJH1" s="16"/>
      <c r="AJI1" s="16"/>
      <c r="AJJ1" s="16"/>
      <c r="AJK1" s="16"/>
      <c r="AJL1" s="16"/>
      <c r="AJM1" s="16"/>
      <c r="AJN1" s="16"/>
      <c r="AJO1" s="16"/>
      <c r="AJP1" s="16"/>
      <c r="AJQ1" s="16"/>
      <c r="AJR1" s="16"/>
      <c r="AJS1" s="16"/>
      <c r="AJT1" s="16"/>
      <c r="AJU1" s="16"/>
      <c r="AJV1" s="16"/>
      <c r="AJW1" s="16"/>
      <c r="AJX1" s="16"/>
      <c r="AJY1" s="16"/>
      <c r="AJZ1" s="16"/>
      <c r="AKA1" s="16"/>
      <c r="AKB1" s="16"/>
      <c r="AKC1" s="16"/>
      <c r="AKD1" s="16"/>
      <c r="AKE1" s="16"/>
      <c r="AKF1" s="16"/>
      <c r="AKG1" s="16"/>
      <c r="AKH1" s="16"/>
      <c r="AKI1" s="16"/>
      <c r="AKJ1" s="16"/>
      <c r="AKK1" s="16"/>
      <c r="AKL1" s="16"/>
      <c r="AKM1" s="16"/>
      <c r="AKN1" s="16"/>
      <c r="AKO1" s="16"/>
      <c r="AKP1" s="16"/>
      <c r="AKQ1" s="16"/>
      <c r="AKR1" s="16"/>
      <c r="AKS1" s="16"/>
      <c r="AKT1" s="16"/>
      <c r="AKU1" s="16"/>
      <c r="AKV1" s="16"/>
      <c r="AKW1" s="16"/>
      <c r="AKX1" s="16"/>
      <c r="AKY1" s="16"/>
      <c r="AKZ1" s="16"/>
      <c r="ALA1" s="16"/>
      <c r="ALB1" s="16"/>
      <c r="ALC1" s="16"/>
      <c r="ALD1" s="16"/>
      <c r="ALE1" s="16"/>
      <c r="ALF1" s="16"/>
      <c r="ALG1" s="16"/>
      <c r="ALH1" s="16"/>
      <c r="ALI1" s="16"/>
      <c r="ALJ1" s="16"/>
      <c r="ALK1" s="16"/>
      <c r="ALL1" s="16"/>
      <c r="ALM1" s="16"/>
      <c r="ALN1" s="16"/>
      <c r="ALO1" s="16"/>
      <c r="ALP1" s="16"/>
      <c r="ALQ1" s="16"/>
      <c r="ALR1" s="16"/>
      <c r="ALS1" s="16"/>
      <c r="ALT1" s="16"/>
      <c r="ALU1" s="16"/>
      <c r="ALV1" s="16"/>
      <c r="ALW1" s="16"/>
      <c r="ALX1" s="16"/>
      <c r="ALY1" s="16"/>
      <c r="ALZ1" s="16"/>
      <c r="AMA1" s="16"/>
      <c r="AMB1" s="16"/>
      <c r="AMC1" s="16"/>
      <c r="AMD1" s="16"/>
      <c r="AME1" s="16"/>
      <c r="AMF1" s="16"/>
      <c r="AMG1" s="16"/>
      <c r="AMH1" s="16"/>
      <c r="AMI1" s="16"/>
      <c r="AMJ1" s="16"/>
      <c r="AMK1" s="16"/>
      <c r="AML1" s="16"/>
      <c r="AMM1" s="16"/>
      <c r="AMN1" s="16"/>
      <c r="AMO1" s="16"/>
      <c r="AMP1" s="16"/>
      <c r="AMQ1" s="16"/>
      <c r="AMR1" s="16"/>
      <c r="AMS1" s="16"/>
      <c r="AMT1" s="16"/>
      <c r="AMU1" s="16"/>
      <c r="AMV1" s="16"/>
      <c r="AMW1" s="16"/>
      <c r="AMX1" s="16"/>
      <c r="AMY1" s="16"/>
      <c r="AMZ1" s="16"/>
      <c r="ANA1" s="16"/>
      <c r="ANB1" s="16"/>
      <c r="ANC1" s="16"/>
      <c r="AND1" s="16"/>
      <c r="ANE1" s="16"/>
      <c r="ANF1" s="16"/>
      <c r="ANG1" s="16"/>
      <c r="ANH1" s="16"/>
      <c r="ANI1" s="16"/>
      <c r="ANJ1" s="16"/>
      <c r="ANK1" s="16"/>
      <c r="ANL1" s="16"/>
      <c r="ANM1" s="16"/>
      <c r="ANN1" s="16"/>
      <c r="ANO1" s="16"/>
      <c r="ANP1" s="16"/>
      <c r="ANQ1" s="16"/>
      <c r="ANR1" s="16"/>
      <c r="ANS1" s="16"/>
      <c r="ANT1" s="16"/>
      <c r="ANU1" s="16"/>
      <c r="ANV1" s="16"/>
      <c r="ANW1" s="16"/>
      <c r="ANX1" s="16"/>
      <c r="ANY1" s="16"/>
      <c r="ANZ1" s="16"/>
      <c r="AOA1" s="16"/>
      <c r="AOB1" s="16"/>
      <c r="AOC1" s="16"/>
      <c r="AOD1" s="16"/>
      <c r="AOE1" s="16"/>
      <c r="AOF1" s="16"/>
      <c r="AOG1" s="16"/>
      <c r="AOH1" s="16"/>
      <c r="AOI1" s="16"/>
      <c r="AOJ1" s="16"/>
      <c r="AOK1" s="16"/>
      <c r="AOL1" s="16"/>
      <c r="AOM1" s="16"/>
      <c r="AON1" s="16"/>
      <c r="AOO1" s="16"/>
      <c r="AOP1" s="16"/>
      <c r="AOQ1" s="16"/>
      <c r="AOR1" s="16"/>
      <c r="AOS1" s="16"/>
      <c r="AOT1" s="16"/>
      <c r="AOU1" s="16"/>
      <c r="AOV1" s="16"/>
      <c r="AOW1" s="16"/>
      <c r="AOX1" s="16"/>
      <c r="AOY1" s="16"/>
      <c r="AOZ1" s="16"/>
      <c r="APA1" s="16"/>
      <c r="APB1" s="16"/>
      <c r="APC1" s="16"/>
      <c r="APD1" s="16"/>
      <c r="APE1" s="16"/>
      <c r="APF1" s="16"/>
      <c r="APG1" s="16"/>
      <c r="APH1" s="16"/>
      <c r="API1" s="16"/>
      <c r="APJ1" s="16"/>
      <c r="APK1" s="16"/>
      <c r="APL1" s="16"/>
      <c r="APM1" s="16"/>
      <c r="APN1" s="16"/>
      <c r="APO1" s="16"/>
      <c r="APP1" s="16"/>
      <c r="APQ1" s="16"/>
      <c r="APR1" s="16"/>
      <c r="APS1" s="16"/>
      <c r="APT1" s="16"/>
      <c r="APU1" s="16"/>
      <c r="APV1" s="16"/>
      <c r="APW1" s="16"/>
      <c r="APX1" s="16"/>
      <c r="APY1" s="16"/>
      <c r="APZ1" s="16"/>
      <c r="AQA1" s="16"/>
      <c r="AQB1" s="16"/>
      <c r="AQC1" s="16"/>
      <c r="AQD1" s="16"/>
      <c r="AQE1" s="16"/>
      <c r="AQF1" s="16"/>
      <c r="AQG1" s="16"/>
      <c r="AQH1" s="16"/>
      <c r="AQI1" s="16"/>
      <c r="AQJ1" s="16"/>
      <c r="AQK1" s="16"/>
      <c r="AQL1" s="16"/>
      <c r="AQM1" s="16"/>
      <c r="AQN1" s="16"/>
      <c r="AQO1" s="16"/>
      <c r="AQP1" s="16"/>
      <c r="AQQ1" s="16"/>
      <c r="AQR1" s="16"/>
      <c r="AQS1" s="16"/>
      <c r="AQT1" s="16"/>
      <c r="AQU1" s="16"/>
      <c r="AQV1" s="16"/>
      <c r="AQW1" s="16"/>
      <c r="AQX1" s="16"/>
      <c r="AQY1" s="16"/>
      <c r="AQZ1" s="16"/>
      <c r="ARA1" s="16"/>
      <c r="ARB1" s="16"/>
      <c r="ARC1" s="16"/>
      <c r="ARD1" s="16"/>
      <c r="ARE1" s="16"/>
      <c r="ARF1" s="16"/>
      <c r="ARG1" s="16"/>
      <c r="ARH1" s="16"/>
      <c r="ARI1" s="16"/>
      <c r="ARJ1" s="16"/>
      <c r="ARK1" s="16"/>
      <c r="ARL1" s="16"/>
      <c r="ARM1" s="16"/>
      <c r="ARN1" s="16"/>
      <c r="ARO1" s="16"/>
      <c r="ARP1" s="16"/>
      <c r="ARQ1" s="16"/>
      <c r="ARR1" s="16"/>
      <c r="ARS1" s="16"/>
      <c r="ART1" s="16"/>
      <c r="ARU1" s="16"/>
      <c r="ARV1" s="16"/>
      <c r="ARW1" s="16"/>
      <c r="ARX1" s="16"/>
      <c r="ARY1" s="16"/>
      <c r="ARZ1" s="16"/>
      <c r="ASA1" s="16"/>
      <c r="ASB1" s="16"/>
      <c r="ASC1" s="16"/>
      <c r="ASD1" s="16"/>
      <c r="ASE1" s="16"/>
      <c r="ASF1" s="16"/>
      <c r="ASG1" s="16"/>
      <c r="ASH1" s="16"/>
      <c r="ASI1" s="16"/>
      <c r="ASJ1" s="16"/>
      <c r="ASK1" s="16"/>
      <c r="ASL1" s="16"/>
      <c r="ASM1" s="16"/>
      <c r="ASN1" s="16"/>
      <c r="ASO1" s="16"/>
      <c r="ASP1" s="16"/>
      <c r="ASQ1" s="16"/>
      <c r="ASR1" s="16"/>
      <c r="ASS1" s="16"/>
      <c r="AST1" s="16"/>
      <c r="ASU1" s="16"/>
      <c r="ASV1" s="16"/>
      <c r="ASW1" s="16"/>
      <c r="ASX1" s="16"/>
      <c r="ASY1" s="16"/>
      <c r="ASZ1" s="16"/>
      <c r="ATA1" s="16"/>
      <c r="ATB1" s="16"/>
      <c r="ATC1" s="16"/>
      <c r="ATD1" s="16"/>
      <c r="ATE1" s="16"/>
      <c r="ATF1" s="16"/>
      <c r="ATG1" s="16"/>
      <c r="ATH1" s="16"/>
      <c r="ATI1" s="16"/>
      <c r="ATJ1" s="16"/>
      <c r="ATK1" s="16"/>
      <c r="ATL1" s="16"/>
      <c r="ATM1" s="16"/>
      <c r="ATN1" s="16"/>
      <c r="ATO1" s="16"/>
      <c r="ATP1" s="16"/>
      <c r="ATQ1" s="16"/>
      <c r="ATR1" s="16"/>
      <c r="ATS1" s="16"/>
      <c r="ATT1" s="16"/>
      <c r="ATU1" s="16"/>
      <c r="ATV1" s="16"/>
      <c r="ATW1" s="16"/>
      <c r="ATX1" s="16"/>
      <c r="ATY1" s="16"/>
      <c r="ATZ1" s="16"/>
      <c r="AUA1" s="16"/>
      <c r="AUB1" s="16"/>
      <c r="AUC1" s="16"/>
      <c r="AUD1" s="16"/>
      <c r="AUE1" s="16"/>
      <c r="AUF1" s="16"/>
      <c r="AUG1" s="16"/>
      <c r="AUH1" s="16"/>
      <c r="AUI1" s="16"/>
      <c r="AUJ1" s="16"/>
      <c r="AUK1" s="16"/>
      <c r="AUL1" s="16"/>
      <c r="AUM1" s="16"/>
      <c r="AUN1" s="16"/>
      <c r="AUO1" s="16"/>
      <c r="AUP1" s="16"/>
      <c r="AUQ1" s="16"/>
      <c r="AUR1" s="16"/>
      <c r="AUS1" s="16"/>
      <c r="AUT1" s="16"/>
      <c r="AUU1" s="16"/>
      <c r="AUV1" s="16"/>
      <c r="AUW1" s="16"/>
      <c r="AUX1" s="16"/>
      <c r="AUY1" s="16"/>
      <c r="AUZ1" s="16"/>
      <c r="AVA1" s="16"/>
      <c r="AVB1" s="16"/>
      <c r="AVC1" s="16"/>
      <c r="AVD1" s="16"/>
      <c r="AVE1" s="16"/>
      <c r="AVF1" s="16"/>
      <c r="AVG1" s="16"/>
      <c r="AVH1" s="16"/>
      <c r="AVI1" s="16"/>
      <c r="AVJ1" s="16"/>
      <c r="AVK1" s="16"/>
      <c r="AVL1" s="16"/>
      <c r="AVM1" s="16"/>
      <c r="AVN1" s="16"/>
      <c r="AVO1" s="16"/>
      <c r="AVP1" s="16"/>
      <c r="AVQ1" s="16"/>
      <c r="AVR1" s="16"/>
      <c r="AVS1" s="16"/>
      <c r="AVT1" s="16"/>
      <c r="AVU1" s="16"/>
      <c r="AVV1" s="16"/>
      <c r="AVW1" s="16"/>
      <c r="AVX1" s="16"/>
      <c r="AVY1" s="16"/>
      <c r="AVZ1" s="16"/>
      <c r="AWA1" s="16"/>
      <c r="AWB1" s="16"/>
      <c r="AWC1" s="16"/>
      <c r="AWD1" s="16"/>
      <c r="AWE1" s="16"/>
      <c r="AWF1" s="16"/>
      <c r="AWG1" s="16"/>
      <c r="AWH1" s="16"/>
      <c r="AWI1" s="16"/>
      <c r="AWJ1" s="16"/>
      <c r="AWK1" s="16"/>
      <c r="AWL1" s="16"/>
      <c r="AWM1" s="16"/>
      <c r="AWN1" s="16"/>
      <c r="AWO1" s="16"/>
      <c r="AWP1" s="16"/>
      <c r="AWQ1" s="16"/>
      <c r="AWR1" s="16"/>
      <c r="AWS1" s="16"/>
      <c r="AWT1" s="16"/>
      <c r="AWU1" s="16"/>
      <c r="AWV1" s="16"/>
      <c r="AWW1" s="16"/>
      <c r="AWX1" s="16"/>
      <c r="AWY1" s="16"/>
      <c r="AWZ1" s="16"/>
      <c r="AXA1" s="16"/>
      <c r="AXB1" s="16"/>
      <c r="AXC1" s="16"/>
      <c r="AXD1" s="16"/>
      <c r="AXE1" s="16"/>
      <c r="AXF1" s="16"/>
      <c r="AXG1" s="16"/>
      <c r="AXH1" s="16"/>
      <c r="AXI1" s="16"/>
      <c r="AXJ1" s="16"/>
      <c r="AXK1" s="16"/>
      <c r="AXL1" s="16"/>
      <c r="AXM1" s="16"/>
      <c r="AXN1" s="16"/>
      <c r="AXO1" s="16"/>
      <c r="AXP1" s="16"/>
      <c r="AXQ1" s="16"/>
      <c r="AXR1" s="16"/>
      <c r="AXS1" s="16"/>
      <c r="AXT1" s="16"/>
      <c r="AXU1" s="16"/>
      <c r="AXV1" s="16"/>
      <c r="AXW1" s="16"/>
      <c r="AXX1" s="16"/>
      <c r="AXY1" s="16"/>
      <c r="AXZ1" s="16"/>
      <c r="AYA1" s="16"/>
      <c r="AYB1" s="16"/>
      <c r="AYC1" s="16"/>
      <c r="AYD1" s="16"/>
      <c r="AYE1" s="16"/>
      <c r="AYF1" s="16"/>
      <c r="AYG1" s="16"/>
      <c r="AYH1" s="16"/>
      <c r="AYI1" s="16"/>
      <c r="AYJ1" s="16"/>
      <c r="AYK1" s="16"/>
      <c r="AYL1" s="16"/>
      <c r="AYM1" s="16"/>
      <c r="AYN1" s="16"/>
      <c r="AYO1" s="16"/>
      <c r="AYP1" s="16"/>
      <c r="AYQ1" s="16"/>
      <c r="AYR1" s="16"/>
      <c r="AYS1" s="16"/>
      <c r="AYT1" s="16"/>
      <c r="AYU1" s="16"/>
      <c r="AYV1" s="16"/>
      <c r="AYW1" s="16"/>
      <c r="AYX1" s="16"/>
      <c r="AYY1" s="16"/>
      <c r="AYZ1" s="16"/>
      <c r="AZA1" s="16"/>
      <c r="AZB1" s="16"/>
      <c r="AZC1" s="16"/>
      <c r="AZD1" s="16"/>
      <c r="AZE1" s="16"/>
      <c r="AZF1" s="16"/>
      <c r="AZG1" s="16"/>
      <c r="AZH1" s="16"/>
      <c r="AZI1" s="16"/>
      <c r="AZJ1" s="16"/>
      <c r="AZK1" s="16"/>
      <c r="AZL1" s="16"/>
      <c r="AZM1" s="16"/>
      <c r="AZN1" s="16"/>
      <c r="AZO1" s="16"/>
      <c r="AZP1" s="16"/>
      <c r="AZQ1" s="16"/>
      <c r="AZR1" s="16"/>
      <c r="AZS1" s="16"/>
      <c r="AZT1" s="16"/>
      <c r="AZU1" s="16"/>
      <c r="AZV1" s="16"/>
      <c r="AZW1" s="16"/>
      <c r="AZX1" s="16"/>
      <c r="AZY1" s="16"/>
      <c r="AZZ1" s="16"/>
      <c r="BAA1" s="16"/>
      <c r="BAB1" s="16"/>
      <c r="BAC1" s="16"/>
      <c r="BAD1" s="16"/>
      <c r="BAE1" s="16"/>
      <c r="BAF1" s="16"/>
      <c r="BAG1" s="16"/>
      <c r="BAH1" s="16"/>
      <c r="BAI1" s="16"/>
      <c r="BAJ1" s="16"/>
      <c r="BAK1" s="16"/>
      <c r="BAL1" s="16"/>
      <c r="BAM1" s="16"/>
      <c r="BAN1" s="16"/>
      <c r="BAO1" s="16"/>
      <c r="BAP1" s="16"/>
      <c r="BAQ1" s="16"/>
      <c r="BAR1" s="16"/>
      <c r="BAS1" s="16"/>
      <c r="BAT1" s="16"/>
      <c r="BAU1" s="16"/>
      <c r="BAV1" s="16"/>
      <c r="BAW1" s="16"/>
      <c r="BAX1" s="16"/>
      <c r="BAY1" s="16"/>
      <c r="BAZ1" s="16"/>
      <c r="BBA1" s="16"/>
      <c r="BBB1" s="16"/>
      <c r="BBC1" s="16"/>
      <c r="BBD1" s="16"/>
      <c r="BBE1" s="16"/>
      <c r="BBF1" s="16"/>
      <c r="BBG1" s="16"/>
      <c r="BBH1" s="16"/>
      <c r="BBI1" s="16"/>
      <c r="BBJ1" s="16"/>
      <c r="BBK1" s="16"/>
      <c r="BBL1" s="16"/>
      <c r="BBM1" s="16"/>
      <c r="BBN1" s="16"/>
      <c r="BBO1" s="16"/>
      <c r="BBP1" s="16"/>
      <c r="BBQ1" s="16"/>
      <c r="BBR1" s="16"/>
      <c r="BBS1" s="16"/>
      <c r="BBT1" s="16"/>
      <c r="BBU1" s="16"/>
      <c r="BBV1" s="16"/>
      <c r="BBW1" s="16"/>
      <c r="BBX1" s="16"/>
      <c r="BBY1" s="16"/>
      <c r="BBZ1" s="16"/>
      <c r="BCA1" s="16"/>
      <c r="BCB1" s="16"/>
      <c r="BCC1" s="16"/>
      <c r="BCD1" s="16"/>
      <c r="BCE1" s="16"/>
      <c r="BCF1" s="16"/>
      <c r="BCG1" s="16"/>
      <c r="BCH1" s="16"/>
      <c r="BCI1" s="16"/>
      <c r="BCJ1" s="16"/>
      <c r="BCK1" s="16"/>
      <c r="BCL1" s="16"/>
      <c r="BCM1" s="16"/>
      <c r="BCN1" s="16"/>
      <c r="BCO1" s="16"/>
      <c r="BCP1" s="16"/>
      <c r="BCQ1" s="16"/>
      <c r="BCR1" s="16"/>
      <c r="BCS1" s="16"/>
      <c r="BCT1" s="16"/>
      <c r="BCU1" s="16"/>
      <c r="BCV1" s="16"/>
      <c r="BCW1" s="16"/>
      <c r="BCX1" s="16"/>
      <c r="BCY1" s="16"/>
      <c r="BCZ1" s="16"/>
      <c r="BDA1" s="16"/>
      <c r="BDB1" s="16"/>
      <c r="BDC1" s="16"/>
      <c r="BDD1" s="16"/>
      <c r="BDE1" s="16"/>
      <c r="BDF1" s="16"/>
      <c r="BDG1" s="16"/>
      <c r="BDH1" s="16"/>
      <c r="BDI1" s="16"/>
      <c r="BDJ1" s="16"/>
      <c r="BDK1" s="16"/>
      <c r="BDL1" s="16"/>
      <c r="BDM1" s="16"/>
      <c r="BDN1" s="16"/>
      <c r="BDO1" s="16"/>
      <c r="BDP1" s="16"/>
      <c r="BDQ1" s="16"/>
      <c r="BDR1" s="16"/>
      <c r="BDS1" s="16"/>
      <c r="BDT1" s="16"/>
      <c r="BDU1" s="16"/>
      <c r="BDV1" s="16"/>
      <c r="BDW1" s="16"/>
      <c r="BDX1" s="16"/>
      <c r="BDY1" s="16"/>
      <c r="BDZ1" s="16"/>
      <c r="BEA1" s="16"/>
      <c r="BEB1" s="16"/>
      <c r="BEC1" s="16"/>
      <c r="BED1" s="16"/>
      <c r="BEE1" s="16"/>
      <c r="BEF1" s="16"/>
      <c r="BEG1" s="16"/>
      <c r="BEH1" s="16"/>
      <c r="BEI1" s="16"/>
      <c r="BEJ1" s="16"/>
      <c r="BEK1" s="16"/>
      <c r="BEL1" s="16"/>
      <c r="BEM1" s="16"/>
      <c r="BEN1" s="16"/>
      <c r="BEO1" s="16"/>
      <c r="BEP1" s="16"/>
      <c r="BEQ1" s="16"/>
      <c r="BER1" s="16"/>
      <c r="BES1" s="16"/>
      <c r="BET1" s="16"/>
      <c r="BEU1" s="16"/>
      <c r="BEV1" s="16"/>
      <c r="BEW1" s="16"/>
      <c r="BEX1" s="16"/>
      <c r="BEY1" s="16"/>
      <c r="BEZ1" s="16"/>
      <c r="BFA1" s="16"/>
      <c r="BFB1" s="16"/>
      <c r="BFC1" s="16"/>
      <c r="BFD1" s="16"/>
      <c r="BFE1" s="16"/>
      <c r="BFF1" s="16"/>
      <c r="BFG1" s="16"/>
      <c r="BFH1" s="16"/>
      <c r="BFI1" s="16"/>
      <c r="BFJ1" s="16"/>
      <c r="BFK1" s="16"/>
      <c r="BFL1" s="16"/>
      <c r="BFM1" s="16"/>
      <c r="BFN1" s="16"/>
      <c r="BFO1" s="16"/>
      <c r="BFP1" s="16"/>
      <c r="BFQ1" s="16"/>
      <c r="BFR1" s="16"/>
      <c r="BFS1" s="16"/>
      <c r="BFT1" s="16"/>
      <c r="BFU1" s="16"/>
      <c r="BFV1" s="16"/>
      <c r="BFW1" s="16"/>
      <c r="BFX1" s="16"/>
      <c r="BFY1" s="16"/>
      <c r="BFZ1" s="16"/>
      <c r="BGA1" s="16"/>
      <c r="BGB1" s="16"/>
      <c r="BGC1" s="16"/>
      <c r="BGD1" s="16"/>
      <c r="BGE1" s="16"/>
      <c r="BGF1" s="16"/>
      <c r="BGG1" s="16"/>
      <c r="BGH1" s="16"/>
      <c r="BGI1" s="16"/>
      <c r="BGJ1" s="16"/>
      <c r="BGK1" s="16"/>
      <c r="BGL1" s="16"/>
      <c r="BGM1" s="16"/>
      <c r="BGN1" s="16"/>
      <c r="BGO1" s="16"/>
      <c r="BGP1" s="16"/>
      <c r="BGQ1" s="16"/>
      <c r="BGR1" s="16"/>
      <c r="BGS1" s="16"/>
      <c r="BGT1" s="16"/>
      <c r="BGU1" s="16"/>
      <c r="BGV1" s="16"/>
      <c r="BGW1" s="16"/>
      <c r="BGX1" s="16"/>
      <c r="BGY1" s="16"/>
      <c r="BGZ1" s="16"/>
      <c r="BHA1" s="16"/>
      <c r="BHB1" s="16"/>
      <c r="BHC1" s="16"/>
      <c r="BHD1" s="16"/>
      <c r="BHE1" s="16"/>
      <c r="BHF1" s="16"/>
      <c r="BHG1" s="16"/>
      <c r="BHH1" s="16"/>
      <c r="BHI1" s="16"/>
      <c r="BHJ1" s="16"/>
      <c r="BHK1" s="16"/>
      <c r="BHL1" s="16"/>
      <c r="BHM1" s="16"/>
      <c r="BHN1" s="16"/>
      <c r="BHO1" s="16"/>
      <c r="BHP1" s="16"/>
      <c r="BHQ1" s="16"/>
      <c r="BHR1" s="16"/>
      <c r="BHS1" s="16"/>
      <c r="BHT1" s="16"/>
      <c r="BHU1" s="16"/>
      <c r="BHV1" s="16"/>
      <c r="BHW1" s="16"/>
      <c r="BHX1" s="16"/>
      <c r="BHY1" s="16"/>
      <c r="BHZ1" s="16"/>
      <c r="BIA1" s="16"/>
      <c r="BIB1" s="16"/>
      <c r="BIC1" s="16"/>
      <c r="BID1" s="16"/>
      <c r="BIE1" s="16"/>
      <c r="BIF1" s="16"/>
      <c r="BIG1" s="16"/>
      <c r="BIH1" s="16"/>
      <c r="BII1" s="16"/>
      <c r="BIJ1" s="16"/>
      <c r="BIK1" s="16"/>
      <c r="BIL1" s="16"/>
      <c r="BIM1" s="16"/>
      <c r="BIN1" s="16"/>
      <c r="BIO1" s="16"/>
      <c r="BIP1" s="16"/>
      <c r="BIQ1" s="16"/>
      <c r="BIR1" s="16"/>
      <c r="BIS1" s="16"/>
      <c r="BIT1" s="16"/>
      <c r="BIU1" s="16"/>
      <c r="BIV1" s="16"/>
      <c r="BIW1" s="16"/>
      <c r="BIX1" s="16"/>
      <c r="BIY1" s="16"/>
      <c r="BIZ1" s="16"/>
      <c r="BJA1" s="16"/>
      <c r="BJB1" s="16"/>
      <c r="BJC1" s="16"/>
      <c r="BJD1" s="16"/>
      <c r="BJE1" s="16"/>
      <c r="BJF1" s="16"/>
      <c r="BJG1" s="16"/>
      <c r="BJH1" s="16"/>
      <c r="BJI1" s="16"/>
      <c r="BJJ1" s="16"/>
      <c r="BJK1" s="16"/>
      <c r="BJL1" s="16"/>
      <c r="BJM1" s="16"/>
      <c r="BJN1" s="16"/>
      <c r="BJO1" s="16"/>
      <c r="BJP1" s="16"/>
      <c r="BJQ1" s="16"/>
      <c r="BJR1" s="16"/>
      <c r="BJS1" s="16"/>
      <c r="BJT1" s="16"/>
      <c r="BJU1" s="16"/>
      <c r="BJV1" s="16"/>
      <c r="BJW1" s="16"/>
      <c r="BJX1" s="16"/>
      <c r="BJY1" s="16"/>
      <c r="BJZ1" s="16"/>
      <c r="BKA1" s="16"/>
      <c r="BKB1" s="16"/>
      <c r="BKC1" s="16"/>
      <c r="BKD1" s="16"/>
      <c r="BKE1" s="16"/>
      <c r="BKF1" s="16"/>
      <c r="BKG1" s="16"/>
      <c r="BKH1" s="16"/>
      <c r="BKI1" s="16"/>
      <c r="BKJ1" s="16"/>
      <c r="BKK1" s="16"/>
      <c r="BKL1" s="16"/>
      <c r="BKM1" s="16"/>
      <c r="BKN1" s="16"/>
      <c r="BKO1" s="16"/>
      <c r="BKP1" s="16"/>
      <c r="BKQ1" s="16"/>
      <c r="BKR1" s="16"/>
      <c r="BKS1" s="16"/>
      <c r="BKT1" s="16"/>
      <c r="BKU1" s="16"/>
      <c r="BKV1" s="16"/>
      <c r="BKW1" s="16"/>
      <c r="BKX1" s="16"/>
      <c r="BKY1" s="16"/>
      <c r="BKZ1" s="16"/>
      <c r="BLA1" s="16"/>
      <c r="BLB1" s="16"/>
      <c r="BLC1" s="16"/>
      <c r="BLD1" s="16"/>
      <c r="BLE1" s="16"/>
      <c r="BLF1" s="16"/>
      <c r="BLG1" s="16"/>
      <c r="BLH1" s="16"/>
      <c r="BLI1" s="16"/>
      <c r="BLJ1" s="16"/>
      <c r="BLK1" s="16"/>
      <c r="BLL1" s="16"/>
      <c r="BLM1" s="16"/>
      <c r="BLN1" s="16"/>
      <c r="BLO1" s="16"/>
      <c r="BLP1" s="16"/>
      <c r="BLQ1" s="16"/>
      <c r="BLR1" s="16"/>
      <c r="BLS1" s="16"/>
      <c r="BLT1" s="16"/>
      <c r="BLU1" s="16"/>
      <c r="BLV1" s="16"/>
      <c r="BLW1" s="16"/>
      <c r="BLX1" s="16"/>
      <c r="BLY1" s="16"/>
      <c r="BLZ1" s="16"/>
      <c r="BMA1" s="16"/>
      <c r="BMB1" s="16"/>
      <c r="BMC1" s="16"/>
      <c r="BMD1" s="16"/>
      <c r="BME1" s="16"/>
      <c r="BMF1" s="16"/>
      <c r="BMG1" s="16"/>
      <c r="BMH1" s="16"/>
      <c r="BMI1" s="16"/>
      <c r="BMJ1" s="16"/>
      <c r="BMK1" s="16"/>
      <c r="BML1" s="16"/>
      <c r="BMM1" s="16"/>
      <c r="BMN1" s="16"/>
      <c r="BMO1" s="16"/>
      <c r="BMP1" s="16"/>
      <c r="BMQ1" s="16"/>
      <c r="BMR1" s="16"/>
      <c r="BMS1" s="16"/>
      <c r="BMT1" s="16"/>
      <c r="BMU1" s="16"/>
      <c r="BMV1" s="16"/>
      <c r="BMW1" s="16"/>
      <c r="BMX1" s="16"/>
      <c r="BMY1" s="16"/>
      <c r="BMZ1" s="16"/>
      <c r="BNA1" s="16"/>
      <c r="BNB1" s="16"/>
      <c r="BNC1" s="16"/>
      <c r="BND1" s="16"/>
      <c r="BNE1" s="16"/>
      <c r="BNF1" s="16"/>
      <c r="BNG1" s="16"/>
      <c r="BNH1" s="16"/>
      <c r="BNI1" s="16"/>
      <c r="BNJ1" s="16"/>
      <c r="BNK1" s="16"/>
      <c r="BNL1" s="16"/>
      <c r="BNM1" s="16"/>
      <c r="BNN1" s="16"/>
      <c r="BNO1" s="16"/>
      <c r="BNP1" s="16"/>
      <c r="BNQ1" s="16"/>
      <c r="BNR1" s="16"/>
      <c r="BNS1" s="16"/>
      <c r="BNT1" s="16"/>
      <c r="BNU1" s="16"/>
      <c r="BNV1" s="16"/>
      <c r="BNW1" s="16"/>
      <c r="BNX1" s="16"/>
      <c r="BNY1" s="16"/>
      <c r="BNZ1" s="16"/>
      <c r="BOA1" s="16"/>
      <c r="BOB1" s="16"/>
      <c r="BOC1" s="16"/>
      <c r="BOD1" s="16"/>
      <c r="BOE1" s="16"/>
      <c r="BOF1" s="16"/>
      <c r="BOG1" s="16"/>
      <c r="BOH1" s="16"/>
      <c r="BOI1" s="16"/>
      <c r="BOJ1" s="16"/>
      <c r="BOK1" s="16"/>
      <c r="BOL1" s="16"/>
      <c r="BOM1" s="16"/>
      <c r="BON1" s="16"/>
      <c r="BOO1" s="16"/>
      <c r="BOP1" s="16"/>
      <c r="BOQ1" s="16"/>
      <c r="BOR1" s="16"/>
      <c r="BOS1" s="16"/>
      <c r="BOT1" s="16"/>
      <c r="BOU1" s="16"/>
      <c r="BOV1" s="16"/>
      <c r="BOW1" s="16"/>
      <c r="BOX1" s="16"/>
      <c r="BOY1" s="16"/>
      <c r="BOZ1" s="16"/>
      <c r="BPA1" s="16"/>
      <c r="BPB1" s="16"/>
      <c r="BPC1" s="16"/>
      <c r="BPD1" s="16"/>
      <c r="BPE1" s="16"/>
      <c r="BPF1" s="16"/>
      <c r="BPG1" s="16"/>
      <c r="BPH1" s="16"/>
      <c r="BPI1" s="16"/>
      <c r="BPJ1" s="16"/>
      <c r="BPK1" s="16"/>
      <c r="BPL1" s="16"/>
      <c r="BPM1" s="16"/>
      <c r="BPN1" s="16"/>
      <c r="BPO1" s="16"/>
      <c r="BPP1" s="16"/>
      <c r="BPQ1" s="16"/>
      <c r="BPR1" s="16"/>
      <c r="BPS1" s="16"/>
      <c r="BPT1" s="16"/>
      <c r="BPU1" s="16"/>
      <c r="BPV1" s="16"/>
      <c r="BPW1" s="16"/>
      <c r="BPX1" s="16"/>
      <c r="BPY1" s="16"/>
      <c r="BPZ1" s="16"/>
      <c r="BQA1" s="16"/>
      <c r="BQB1" s="16"/>
      <c r="BQC1" s="16"/>
      <c r="BQD1" s="16"/>
      <c r="BQE1" s="16"/>
      <c r="BQF1" s="16"/>
      <c r="BQG1" s="16"/>
      <c r="BQH1" s="16"/>
      <c r="BQI1" s="16"/>
      <c r="BQJ1" s="16"/>
      <c r="BQK1" s="16"/>
      <c r="BQL1" s="16"/>
      <c r="BQM1" s="16"/>
      <c r="BQN1" s="16"/>
      <c r="BQO1" s="16"/>
      <c r="BQP1" s="16"/>
      <c r="BQQ1" s="16"/>
      <c r="BQR1" s="16"/>
      <c r="BQS1" s="16"/>
      <c r="BQT1" s="16"/>
      <c r="BQU1" s="16"/>
      <c r="BQV1" s="16"/>
      <c r="BQW1" s="16"/>
      <c r="BQX1" s="16"/>
      <c r="BQY1" s="16"/>
      <c r="BQZ1" s="16"/>
      <c r="BRA1" s="16"/>
      <c r="BRB1" s="16"/>
      <c r="BRC1" s="16"/>
      <c r="BRD1" s="16"/>
      <c r="BRE1" s="16"/>
      <c r="BRF1" s="16"/>
      <c r="BRG1" s="16"/>
      <c r="BRH1" s="16"/>
      <c r="BRI1" s="16"/>
      <c r="BRJ1" s="16"/>
      <c r="BRK1" s="16"/>
      <c r="BRL1" s="16"/>
      <c r="BRM1" s="16"/>
      <c r="BRN1" s="16"/>
      <c r="BRO1" s="16"/>
      <c r="BRP1" s="16"/>
      <c r="BRQ1" s="16"/>
      <c r="BRR1" s="16"/>
      <c r="BRS1" s="16"/>
      <c r="BRT1" s="16"/>
      <c r="BRU1" s="16"/>
      <c r="BRV1" s="16"/>
      <c r="BRW1" s="16"/>
      <c r="BRX1" s="16"/>
      <c r="BRY1" s="16"/>
      <c r="BRZ1" s="16"/>
      <c r="BSA1" s="16"/>
      <c r="BSB1" s="16"/>
      <c r="BSC1" s="16"/>
      <c r="BSD1" s="16"/>
      <c r="BSE1" s="16"/>
      <c r="BSF1" s="16"/>
      <c r="BSG1" s="16"/>
      <c r="BSH1" s="16"/>
      <c r="BSI1" s="16"/>
      <c r="BSJ1" s="16"/>
      <c r="BSK1" s="16"/>
      <c r="BSL1" s="16"/>
      <c r="BSM1" s="16"/>
      <c r="BSN1" s="16"/>
      <c r="BSO1" s="16"/>
      <c r="BSP1" s="16"/>
      <c r="BSQ1" s="16"/>
      <c r="BSR1" s="16"/>
      <c r="BSS1" s="16"/>
      <c r="BST1" s="16"/>
      <c r="BSU1" s="16"/>
      <c r="BSV1" s="16"/>
      <c r="BSW1" s="16"/>
      <c r="BSX1" s="16"/>
      <c r="BSY1" s="16"/>
      <c r="BSZ1" s="16"/>
      <c r="BTA1" s="16"/>
      <c r="BTB1" s="16"/>
      <c r="BTC1" s="16"/>
      <c r="BTD1" s="16"/>
      <c r="BTE1" s="16"/>
      <c r="BTF1" s="16"/>
      <c r="BTG1" s="16"/>
      <c r="BTH1" s="16"/>
      <c r="BTI1" s="16"/>
      <c r="BTJ1" s="16"/>
      <c r="BTK1" s="16"/>
      <c r="BTL1" s="16"/>
      <c r="BTM1" s="16"/>
      <c r="BTN1" s="16"/>
      <c r="BTO1" s="16"/>
      <c r="BTP1" s="16"/>
      <c r="BTQ1" s="16"/>
      <c r="BTR1" s="16"/>
      <c r="BTS1" s="16"/>
      <c r="BTT1" s="16"/>
      <c r="BTU1" s="16"/>
      <c r="BTV1" s="16"/>
      <c r="BTW1" s="16"/>
      <c r="BTX1" s="16"/>
      <c r="BTY1" s="16"/>
      <c r="BTZ1" s="16"/>
      <c r="BUA1" s="16"/>
      <c r="BUB1" s="16"/>
      <c r="BUC1" s="16"/>
      <c r="BUD1" s="16"/>
      <c r="BUE1" s="16"/>
      <c r="BUF1" s="16"/>
      <c r="BUG1" s="16"/>
      <c r="BUH1" s="16"/>
      <c r="BUI1" s="16"/>
      <c r="BUJ1" s="16"/>
      <c r="BUK1" s="16"/>
      <c r="BUL1" s="16"/>
      <c r="BUM1" s="16"/>
      <c r="BUN1" s="16"/>
      <c r="BUO1" s="16"/>
      <c r="BUP1" s="16"/>
      <c r="BUQ1" s="16"/>
      <c r="BUR1" s="16"/>
      <c r="BUS1" s="16"/>
      <c r="BUT1" s="16"/>
      <c r="BUU1" s="16"/>
      <c r="BUV1" s="16"/>
      <c r="BUW1" s="16"/>
      <c r="BUX1" s="16"/>
      <c r="BUY1" s="16"/>
      <c r="BUZ1" s="16"/>
      <c r="BVA1" s="16"/>
      <c r="BVB1" s="16"/>
      <c r="BVC1" s="16"/>
      <c r="BVD1" s="16"/>
      <c r="BVE1" s="16"/>
      <c r="BVF1" s="16"/>
      <c r="BVG1" s="16"/>
      <c r="BVH1" s="16"/>
      <c r="BVI1" s="16"/>
      <c r="BVJ1" s="16"/>
      <c r="BVK1" s="16"/>
      <c r="BVL1" s="16"/>
      <c r="BVM1" s="16"/>
      <c r="BVN1" s="16"/>
      <c r="BVO1" s="16"/>
      <c r="BVP1" s="16"/>
      <c r="BVQ1" s="16"/>
      <c r="BVR1" s="16"/>
      <c r="BVS1" s="16"/>
      <c r="BVT1" s="16"/>
      <c r="BVU1" s="16"/>
      <c r="BVV1" s="16"/>
      <c r="BVW1" s="16"/>
      <c r="BVX1" s="16"/>
      <c r="BVY1" s="16"/>
      <c r="BVZ1" s="16"/>
      <c r="BWA1" s="16"/>
      <c r="BWB1" s="16"/>
      <c r="BWC1" s="16"/>
      <c r="BWD1" s="16"/>
      <c r="BWE1" s="16"/>
      <c r="BWF1" s="16"/>
      <c r="BWG1" s="16"/>
      <c r="BWH1" s="16"/>
      <c r="BWI1" s="16"/>
      <c r="BWJ1" s="16"/>
      <c r="BWK1" s="16"/>
      <c r="BWL1" s="16"/>
      <c r="BWM1" s="16"/>
      <c r="BWN1" s="16"/>
      <c r="BWO1" s="16"/>
      <c r="BWP1" s="16"/>
      <c r="BWQ1" s="16"/>
      <c r="BWR1" s="16"/>
      <c r="BWS1" s="16"/>
      <c r="BWT1" s="16"/>
      <c r="BWU1" s="16"/>
      <c r="BWV1" s="16"/>
      <c r="BWW1" s="16"/>
      <c r="BWX1" s="16"/>
      <c r="BWY1" s="16"/>
      <c r="BWZ1" s="16"/>
      <c r="BXA1" s="16"/>
      <c r="BXB1" s="16"/>
      <c r="BXC1" s="16"/>
      <c r="BXD1" s="16"/>
      <c r="BXE1" s="16"/>
      <c r="BXF1" s="16"/>
      <c r="BXG1" s="16"/>
      <c r="BXH1" s="16"/>
      <c r="BXI1" s="16"/>
      <c r="BXJ1" s="16"/>
      <c r="BXK1" s="16"/>
      <c r="BXL1" s="16"/>
      <c r="BXM1" s="16"/>
      <c r="BXN1" s="16"/>
      <c r="BXO1" s="16"/>
      <c r="BXP1" s="16"/>
      <c r="BXQ1" s="16"/>
      <c r="BXR1" s="16"/>
      <c r="BXS1" s="16"/>
      <c r="BXT1" s="16"/>
      <c r="BXU1" s="16"/>
      <c r="BXV1" s="16"/>
      <c r="BXW1" s="16"/>
      <c r="BXX1" s="16"/>
      <c r="BXY1" s="16"/>
      <c r="BXZ1" s="16"/>
      <c r="BYA1" s="16"/>
      <c r="BYB1" s="16"/>
      <c r="BYC1" s="16"/>
      <c r="BYD1" s="16"/>
      <c r="BYE1" s="16"/>
      <c r="BYF1" s="16"/>
      <c r="BYG1" s="16"/>
      <c r="BYH1" s="16"/>
      <c r="BYI1" s="16"/>
      <c r="BYJ1" s="16"/>
      <c r="BYK1" s="16"/>
      <c r="BYL1" s="16"/>
      <c r="BYM1" s="16"/>
      <c r="BYN1" s="16"/>
      <c r="BYO1" s="16"/>
      <c r="BYP1" s="16"/>
      <c r="BYQ1" s="16"/>
      <c r="BYR1" s="16"/>
      <c r="BYS1" s="16"/>
      <c r="BYT1" s="16"/>
      <c r="BYU1" s="16"/>
      <c r="BYV1" s="16"/>
      <c r="BYW1" s="16"/>
      <c r="BYX1" s="16"/>
      <c r="BYY1" s="16"/>
      <c r="BYZ1" s="16"/>
      <c r="BZA1" s="16"/>
      <c r="BZB1" s="16"/>
      <c r="BZC1" s="16"/>
      <c r="BZD1" s="16"/>
      <c r="BZE1" s="16"/>
      <c r="BZF1" s="16"/>
      <c r="BZG1" s="16"/>
      <c r="BZH1" s="16"/>
      <c r="BZI1" s="16"/>
      <c r="BZJ1" s="16"/>
      <c r="BZK1" s="16"/>
      <c r="BZL1" s="16"/>
      <c r="BZM1" s="16"/>
      <c r="BZN1" s="16"/>
      <c r="BZO1" s="16"/>
      <c r="BZP1" s="16"/>
      <c r="BZQ1" s="16"/>
      <c r="BZR1" s="16"/>
      <c r="BZS1" s="16"/>
      <c r="BZT1" s="16"/>
      <c r="BZU1" s="16"/>
      <c r="BZV1" s="16"/>
      <c r="BZW1" s="16"/>
      <c r="BZX1" s="16"/>
      <c r="BZY1" s="16"/>
      <c r="BZZ1" s="16"/>
      <c r="CAA1" s="16"/>
      <c r="CAB1" s="16"/>
      <c r="CAC1" s="16"/>
      <c r="CAD1" s="16"/>
      <c r="CAE1" s="16"/>
      <c r="CAF1" s="16"/>
      <c r="CAG1" s="16"/>
      <c r="CAH1" s="16"/>
      <c r="CAI1" s="16"/>
      <c r="CAJ1" s="16"/>
      <c r="CAK1" s="16"/>
      <c r="CAL1" s="16"/>
      <c r="CAM1" s="16"/>
      <c r="CAN1" s="16"/>
      <c r="CAO1" s="16"/>
      <c r="CAP1" s="16"/>
      <c r="CAQ1" s="16"/>
      <c r="CAR1" s="16"/>
      <c r="CAS1" s="16"/>
      <c r="CAT1" s="16"/>
      <c r="CAU1" s="16"/>
      <c r="CAV1" s="16"/>
      <c r="CAW1" s="16"/>
      <c r="CAX1" s="16"/>
      <c r="CAY1" s="16"/>
      <c r="CAZ1" s="16"/>
      <c r="CBA1" s="16"/>
      <c r="CBB1" s="16"/>
      <c r="CBC1" s="16"/>
      <c r="CBD1" s="16"/>
      <c r="CBE1" s="16"/>
      <c r="CBF1" s="16"/>
      <c r="CBG1" s="16"/>
      <c r="CBH1" s="16"/>
      <c r="CBI1" s="16"/>
      <c r="CBJ1" s="16"/>
      <c r="CBK1" s="16"/>
      <c r="CBL1" s="16"/>
      <c r="CBM1" s="16"/>
      <c r="CBN1" s="16"/>
      <c r="CBO1" s="16"/>
      <c r="CBP1" s="16"/>
      <c r="CBQ1" s="16"/>
      <c r="CBR1" s="16"/>
      <c r="CBS1" s="16"/>
      <c r="CBT1" s="16"/>
      <c r="CBU1" s="16"/>
      <c r="CBV1" s="16"/>
      <c r="CBW1" s="16"/>
      <c r="CBX1" s="16"/>
      <c r="CBY1" s="16"/>
      <c r="CBZ1" s="16"/>
      <c r="CCA1" s="16"/>
      <c r="CCB1" s="16"/>
      <c r="CCC1" s="16"/>
      <c r="CCD1" s="16"/>
      <c r="CCE1" s="16"/>
      <c r="CCF1" s="16"/>
      <c r="CCG1" s="16"/>
      <c r="CCH1" s="16"/>
      <c r="CCI1" s="16"/>
      <c r="CCJ1" s="16"/>
      <c r="CCK1" s="16"/>
      <c r="CCL1" s="16"/>
      <c r="CCM1" s="16"/>
      <c r="CCN1" s="16"/>
      <c r="CCO1" s="16"/>
      <c r="CCP1" s="16"/>
      <c r="CCQ1" s="16"/>
      <c r="CCR1" s="16"/>
      <c r="CCS1" s="16"/>
      <c r="CCT1" s="16"/>
      <c r="CCU1" s="16"/>
      <c r="CCV1" s="16"/>
      <c r="CCW1" s="16"/>
      <c r="CCX1" s="16"/>
      <c r="CCY1" s="16"/>
      <c r="CCZ1" s="16"/>
      <c r="CDA1" s="16"/>
      <c r="CDB1" s="16"/>
      <c r="CDC1" s="16"/>
      <c r="CDD1" s="16"/>
      <c r="CDE1" s="16"/>
      <c r="CDF1" s="16"/>
      <c r="CDG1" s="16"/>
      <c r="CDH1" s="16"/>
      <c r="CDI1" s="16"/>
      <c r="CDJ1" s="16"/>
      <c r="CDK1" s="16"/>
      <c r="CDL1" s="16"/>
      <c r="CDM1" s="16"/>
      <c r="CDN1" s="16"/>
      <c r="CDO1" s="16"/>
      <c r="CDP1" s="16"/>
      <c r="CDQ1" s="16"/>
      <c r="CDR1" s="16"/>
      <c r="CDS1" s="16"/>
      <c r="CDT1" s="16"/>
      <c r="CDU1" s="16"/>
      <c r="CDV1" s="16"/>
      <c r="CDW1" s="16"/>
      <c r="CDX1" s="16"/>
      <c r="CDY1" s="16"/>
      <c r="CDZ1" s="16"/>
      <c r="CEA1" s="16"/>
      <c r="CEB1" s="16"/>
      <c r="CEC1" s="16"/>
      <c r="CED1" s="16"/>
      <c r="CEE1" s="16"/>
      <c r="CEF1" s="16"/>
      <c r="CEG1" s="16"/>
      <c r="CEH1" s="16"/>
      <c r="CEI1" s="16"/>
      <c r="CEJ1" s="16"/>
      <c r="CEK1" s="16"/>
      <c r="CEL1" s="16"/>
      <c r="CEM1" s="16"/>
      <c r="CEN1" s="16"/>
      <c r="CEO1" s="16"/>
      <c r="CEP1" s="16"/>
      <c r="CEQ1" s="16"/>
      <c r="CER1" s="16"/>
      <c r="CES1" s="16"/>
      <c r="CET1" s="16"/>
      <c r="CEU1" s="16"/>
      <c r="CEV1" s="16"/>
      <c r="CEW1" s="16"/>
      <c r="CEX1" s="16"/>
      <c r="CEY1" s="16"/>
      <c r="CEZ1" s="16"/>
      <c r="CFA1" s="16"/>
      <c r="CFB1" s="16"/>
      <c r="CFC1" s="16"/>
      <c r="CFD1" s="16"/>
      <c r="CFE1" s="16"/>
      <c r="CFF1" s="16"/>
      <c r="CFG1" s="16"/>
      <c r="CFH1" s="16"/>
      <c r="CFI1" s="16"/>
      <c r="CFJ1" s="16"/>
      <c r="CFK1" s="16"/>
      <c r="CFL1" s="16"/>
      <c r="CFM1" s="16"/>
      <c r="CFN1" s="16"/>
      <c r="CFO1" s="16"/>
      <c r="CFP1" s="16"/>
      <c r="CFQ1" s="16"/>
      <c r="CFR1" s="16"/>
      <c r="CFS1" s="16"/>
      <c r="CFT1" s="16"/>
      <c r="CFU1" s="16"/>
      <c r="CFV1" s="16"/>
      <c r="CFW1" s="16"/>
      <c r="CFX1" s="16"/>
      <c r="CFY1" s="16"/>
      <c r="CFZ1" s="16"/>
      <c r="CGA1" s="16"/>
      <c r="CGB1" s="16"/>
      <c r="CGC1" s="16"/>
      <c r="CGD1" s="16"/>
      <c r="CGE1" s="16"/>
      <c r="CGF1" s="16"/>
      <c r="CGG1" s="16"/>
      <c r="CGH1" s="16"/>
      <c r="CGI1" s="16"/>
      <c r="CGJ1" s="16"/>
      <c r="CGK1" s="16"/>
      <c r="CGL1" s="16"/>
      <c r="CGM1" s="16"/>
      <c r="CGN1" s="16"/>
      <c r="CGO1" s="16"/>
      <c r="CGP1" s="16"/>
      <c r="CGQ1" s="16"/>
      <c r="CGR1" s="16"/>
      <c r="CGS1" s="16"/>
      <c r="CGT1" s="16"/>
      <c r="CGU1" s="16"/>
      <c r="CGV1" s="16"/>
      <c r="CGW1" s="16"/>
      <c r="CGX1" s="16"/>
      <c r="CGY1" s="16"/>
      <c r="CGZ1" s="16"/>
      <c r="CHA1" s="16"/>
      <c r="CHB1" s="16"/>
      <c r="CHC1" s="16"/>
      <c r="CHD1" s="16"/>
      <c r="CHE1" s="16"/>
      <c r="CHF1" s="16"/>
      <c r="CHG1" s="16"/>
      <c r="CHH1" s="16"/>
      <c r="CHI1" s="16"/>
      <c r="CHJ1" s="16"/>
      <c r="CHK1" s="16"/>
      <c r="CHL1" s="16"/>
      <c r="CHM1" s="16"/>
      <c r="CHN1" s="16"/>
      <c r="CHO1" s="16"/>
      <c r="CHP1" s="16"/>
      <c r="CHQ1" s="16"/>
      <c r="CHR1" s="16"/>
      <c r="CHS1" s="16"/>
      <c r="CHT1" s="16"/>
      <c r="CHU1" s="16"/>
      <c r="CHV1" s="16"/>
      <c r="CHW1" s="16"/>
      <c r="CHX1" s="16"/>
      <c r="CHY1" s="16"/>
      <c r="CHZ1" s="16"/>
      <c r="CIA1" s="16"/>
      <c r="CIB1" s="16"/>
      <c r="CIC1" s="16"/>
      <c r="CID1" s="16"/>
      <c r="CIE1" s="16"/>
      <c r="CIF1" s="16"/>
      <c r="CIG1" s="16"/>
      <c r="CIH1" s="16"/>
      <c r="CII1" s="16"/>
      <c r="CIJ1" s="16"/>
      <c r="CIK1" s="16"/>
      <c r="CIL1" s="16"/>
      <c r="CIM1" s="16"/>
      <c r="CIN1" s="16"/>
      <c r="CIO1" s="16"/>
      <c r="CIP1" s="16"/>
      <c r="CIQ1" s="16"/>
      <c r="CIR1" s="16"/>
      <c r="CIS1" s="16"/>
      <c r="CIT1" s="16"/>
      <c r="CIU1" s="16"/>
      <c r="CIV1" s="16"/>
      <c r="CIW1" s="16"/>
      <c r="CIX1" s="16"/>
      <c r="CIY1" s="16"/>
      <c r="CIZ1" s="16"/>
      <c r="CJA1" s="16"/>
      <c r="CJB1" s="16"/>
      <c r="CJC1" s="16"/>
      <c r="CJD1" s="16"/>
      <c r="CJE1" s="16"/>
      <c r="CJF1" s="16"/>
      <c r="CJG1" s="16"/>
      <c r="CJH1" s="16"/>
      <c r="CJI1" s="16"/>
      <c r="CJJ1" s="16"/>
      <c r="CJK1" s="16"/>
      <c r="CJL1" s="16"/>
      <c r="CJM1" s="16"/>
      <c r="CJN1" s="16"/>
      <c r="CJO1" s="16"/>
      <c r="CJP1" s="16"/>
      <c r="CJQ1" s="16"/>
      <c r="CJR1" s="16"/>
      <c r="CJS1" s="16"/>
      <c r="CJT1" s="16"/>
      <c r="CJU1" s="16"/>
      <c r="CJV1" s="16"/>
      <c r="CJW1" s="16"/>
      <c r="CJX1" s="16"/>
      <c r="CJY1" s="16"/>
      <c r="CJZ1" s="16"/>
      <c r="CKA1" s="16"/>
      <c r="CKB1" s="16"/>
      <c r="CKC1" s="16"/>
      <c r="CKD1" s="16"/>
      <c r="CKE1" s="16"/>
      <c r="CKF1" s="16"/>
      <c r="CKG1" s="16"/>
      <c r="CKH1" s="16"/>
      <c r="CKI1" s="16"/>
      <c r="CKJ1" s="16"/>
      <c r="CKK1" s="16"/>
      <c r="CKL1" s="16"/>
      <c r="CKM1" s="16"/>
      <c r="CKN1" s="16"/>
      <c r="CKO1" s="16"/>
      <c r="CKP1" s="16"/>
      <c r="CKQ1" s="16"/>
      <c r="CKR1" s="16"/>
      <c r="CKS1" s="16"/>
      <c r="CKT1" s="16"/>
      <c r="CKU1" s="16"/>
      <c r="CKV1" s="16"/>
      <c r="CKW1" s="16"/>
      <c r="CKX1" s="16"/>
      <c r="CKY1" s="16"/>
      <c r="CKZ1" s="16"/>
      <c r="CLA1" s="16"/>
      <c r="CLB1" s="16"/>
      <c r="CLC1" s="16"/>
      <c r="CLD1" s="16"/>
      <c r="CLE1" s="16"/>
      <c r="CLF1" s="16"/>
      <c r="CLG1" s="16"/>
      <c r="CLH1" s="16"/>
      <c r="CLI1" s="16"/>
      <c r="CLJ1" s="16"/>
      <c r="CLK1" s="16"/>
      <c r="CLL1" s="16"/>
      <c r="CLM1" s="16"/>
      <c r="CLN1" s="16"/>
      <c r="CLO1" s="16"/>
      <c r="CLP1" s="16"/>
      <c r="CLQ1" s="16"/>
      <c r="CLR1" s="16"/>
      <c r="CLS1" s="16"/>
      <c r="CLT1" s="16"/>
      <c r="CLU1" s="16"/>
      <c r="CLV1" s="16"/>
      <c r="CLW1" s="16"/>
      <c r="CLX1" s="16"/>
      <c r="CLY1" s="16"/>
      <c r="CLZ1" s="16"/>
      <c r="CMA1" s="16"/>
      <c r="CMB1" s="16"/>
      <c r="CMC1" s="16"/>
      <c r="CMD1" s="16"/>
      <c r="CME1" s="16"/>
      <c r="CMF1" s="16"/>
      <c r="CMG1" s="16"/>
      <c r="CMH1" s="16"/>
      <c r="CMI1" s="16"/>
      <c r="CMJ1" s="16"/>
      <c r="CMK1" s="16"/>
      <c r="CML1" s="16"/>
      <c r="CMM1" s="16"/>
      <c r="CMN1" s="16"/>
      <c r="CMO1" s="16"/>
      <c r="CMP1" s="16"/>
      <c r="CMQ1" s="16"/>
      <c r="CMR1" s="16"/>
      <c r="CMS1" s="16"/>
      <c r="CMT1" s="16"/>
      <c r="CMU1" s="16"/>
      <c r="CMV1" s="16"/>
      <c r="CMW1" s="16"/>
      <c r="CMX1" s="16"/>
      <c r="CMY1" s="16"/>
      <c r="CMZ1" s="16"/>
      <c r="CNA1" s="16"/>
      <c r="CNB1" s="16"/>
      <c r="CNC1" s="16"/>
      <c r="CND1" s="16"/>
      <c r="CNE1" s="16"/>
      <c r="CNF1" s="16"/>
      <c r="CNG1" s="16"/>
      <c r="CNH1" s="16"/>
      <c r="CNI1" s="16"/>
      <c r="CNJ1" s="16"/>
      <c r="CNK1" s="16"/>
      <c r="CNL1" s="16"/>
      <c r="CNM1" s="16"/>
      <c r="CNN1" s="16"/>
      <c r="CNO1" s="16"/>
      <c r="CNP1" s="16"/>
      <c r="CNQ1" s="16"/>
      <c r="CNR1" s="16"/>
      <c r="CNS1" s="16"/>
      <c r="CNT1" s="16"/>
      <c r="CNU1" s="16"/>
      <c r="CNV1" s="16"/>
      <c r="CNW1" s="16"/>
      <c r="CNX1" s="16"/>
      <c r="CNY1" s="16"/>
      <c r="CNZ1" s="16"/>
      <c r="COA1" s="16"/>
      <c r="COB1" s="16"/>
      <c r="COC1" s="16"/>
      <c r="COD1" s="16"/>
      <c r="COE1" s="16"/>
      <c r="COF1" s="16"/>
      <c r="COG1" s="16"/>
      <c r="COH1" s="16"/>
      <c r="COI1" s="16"/>
      <c r="COJ1" s="16"/>
      <c r="COK1" s="16"/>
      <c r="COL1" s="16"/>
      <c r="COM1" s="16"/>
      <c r="CON1" s="16"/>
      <c r="COO1" s="16"/>
      <c r="COP1" s="16"/>
      <c r="COQ1" s="16"/>
      <c r="COR1" s="16"/>
      <c r="COS1" s="16"/>
      <c r="COT1" s="16"/>
      <c r="COU1" s="16"/>
      <c r="COV1" s="16"/>
      <c r="COW1" s="16"/>
      <c r="COX1" s="16"/>
      <c r="COY1" s="16"/>
      <c r="COZ1" s="16"/>
      <c r="CPA1" s="16"/>
      <c r="CPB1" s="16"/>
      <c r="CPC1" s="16"/>
      <c r="CPD1" s="16"/>
      <c r="CPE1" s="16"/>
      <c r="CPF1" s="16"/>
      <c r="CPG1" s="16"/>
      <c r="CPH1" s="16"/>
      <c r="CPI1" s="16"/>
      <c r="CPJ1" s="16"/>
      <c r="CPK1" s="16"/>
      <c r="CPL1" s="16"/>
      <c r="CPM1" s="16"/>
      <c r="CPN1" s="16"/>
      <c r="CPO1" s="16"/>
      <c r="CPP1" s="16"/>
      <c r="CPQ1" s="16"/>
      <c r="CPR1" s="16"/>
      <c r="CPS1" s="16"/>
      <c r="CPT1" s="16"/>
      <c r="CPU1" s="16"/>
      <c r="CPV1" s="16"/>
      <c r="CPW1" s="16"/>
      <c r="CPX1" s="16"/>
      <c r="CPY1" s="16"/>
      <c r="CPZ1" s="16"/>
      <c r="CQA1" s="16"/>
      <c r="CQB1" s="16"/>
      <c r="CQC1" s="16"/>
      <c r="CQD1" s="16"/>
      <c r="CQE1" s="16"/>
      <c r="CQF1" s="16"/>
      <c r="CQG1" s="16"/>
      <c r="CQH1" s="16"/>
      <c r="CQI1" s="16"/>
      <c r="CQJ1" s="16"/>
      <c r="CQK1" s="16"/>
      <c r="CQL1" s="16"/>
      <c r="CQM1" s="16"/>
      <c r="CQN1" s="16"/>
      <c r="CQO1" s="16"/>
      <c r="CQP1" s="16"/>
      <c r="CQQ1" s="16"/>
      <c r="CQR1" s="16"/>
      <c r="CQS1" s="16"/>
      <c r="CQT1" s="16"/>
      <c r="CQU1" s="16"/>
      <c r="CQV1" s="16"/>
      <c r="CQW1" s="16"/>
      <c r="CQX1" s="16"/>
      <c r="CQY1" s="16"/>
      <c r="CQZ1" s="16"/>
      <c r="CRA1" s="16"/>
      <c r="CRB1" s="16"/>
      <c r="CRC1" s="16"/>
      <c r="CRD1" s="16"/>
      <c r="CRE1" s="16"/>
      <c r="CRF1" s="16"/>
      <c r="CRG1" s="16"/>
      <c r="CRH1" s="16"/>
      <c r="CRI1" s="16"/>
      <c r="CRJ1" s="16"/>
      <c r="CRK1" s="16"/>
      <c r="CRL1" s="16"/>
      <c r="CRM1" s="16"/>
      <c r="CRN1" s="16"/>
      <c r="CRO1" s="16"/>
      <c r="CRP1" s="16"/>
      <c r="CRQ1" s="16"/>
      <c r="CRR1" s="16"/>
      <c r="CRS1" s="16"/>
      <c r="CRT1" s="16"/>
      <c r="CRU1" s="16"/>
      <c r="CRV1" s="16"/>
      <c r="CRW1" s="16"/>
      <c r="CRX1" s="16"/>
      <c r="CRY1" s="16"/>
      <c r="CRZ1" s="16"/>
      <c r="CSA1" s="16"/>
      <c r="CSB1" s="16"/>
      <c r="CSC1" s="16"/>
      <c r="CSD1" s="16"/>
      <c r="CSE1" s="16"/>
      <c r="CSF1" s="16"/>
      <c r="CSG1" s="16"/>
      <c r="CSH1" s="16"/>
      <c r="CSI1" s="16"/>
      <c r="CSJ1" s="16"/>
      <c r="CSK1" s="16"/>
      <c r="CSL1" s="16"/>
      <c r="CSM1" s="16"/>
      <c r="CSN1" s="16"/>
      <c r="CSO1" s="16"/>
      <c r="CSP1" s="16"/>
      <c r="CSQ1" s="16"/>
      <c r="CSR1" s="16"/>
      <c r="CSS1" s="16"/>
      <c r="CST1" s="16"/>
      <c r="CSU1" s="16"/>
      <c r="CSV1" s="16"/>
      <c r="CSW1" s="16"/>
      <c r="CSX1" s="16"/>
      <c r="CSY1" s="16"/>
      <c r="CSZ1" s="16"/>
      <c r="CTA1" s="16"/>
      <c r="CTB1" s="16"/>
      <c r="CTC1" s="16"/>
      <c r="CTD1" s="16"/>
      <c r="CTE1" s="16"/>
      <c r="CTF1" s="16"/>
      <c r="CTG1" s="16"/>
      <c r="CTH1" s="16"/>
      <c r="CTI1" s="16"/>
      <c r="CTJ1" s="16"/>
      <c r="CTK1" s="16"/>
      <c r="CTL1" s="16"/>
      <c r="CTM1" s="16"/>
      <c r="CTN1" s="16"/>
      <c r="CTO1" s="16"/>
      <c r="CTP1" s="16"/>
      <c r="CTQ1" s="16"/>
      <c r="CTR1" s="16"/>
      <c r="CTS1" s="16"/>
      <c r="CTT1" s="16"/>
      <c r="CTU1" s="16"/>
      <c r="CTV1" s="16"/>
      <c r="CTW1" s="16"/>
      <c r="CTX1" s="16"/>
      <c r="CTY1" s="16"/>
      <c r="CTZ1" s="16"/>
      <c r="CUA1" s="16"/>
      <c r="CUB1" s="16"/>
      <c r="CUC1" s="16"/>
      <c r="CUD1" s="16"/>
      <c r="CUE1" s="16"/>
      <c r="CUF1" s="16"/>
      <c r="CUG1" s="16"/>
      <c r="CUH1" s="16"/>
      <c r="CUI1" s="16"/>
      <c r="CUJ1" s="16"/>
      <c r="CUK1" s="16"/>
      <c r="CUL1" s="16"/>
      <c r="CUM1" s="16"/>
      <c r="CUN1" s="16"/>
      <c r="CUO1" s="16"/>
      <c r="CUP1" s="16"/>
      <c r="CUQ1" s="16"/>
      <c r="CUR1" s="16"/>
      <c r="CUS1" s="16"/>
      <c r="CUT1" s="16"/>
      <c r="CUU1" s="16"/>
      <c r="CUV1" s="16"/>
      <c r="CUW1" s="16"/>
      <c r="CUX1" s="16"/>
      <c r="CUY1" s="16"/>
      <c r="CUZ1" s="16"/>
      <c r="CVA1" s="16"/>
      <c r="CVB1" s="16"/>
      <c r="CVC1" s="16"/>
      <c r="CVD1" s="16"/>
      <c r="CVE1" s="16"/>
      <c r="CVF1" s="16"/>
      <c r="CVG1" s="16"/>
      <c r="CVH1" s="16"/>
      <c r="CVI1" s="16"/>
      <c r="CVJ1" s="16"/>
      <c r="CVK1" s="16"/>
      <c r="CVL1" s="16"/>
      <c r="CVM1" s="16"/>
      <c r="CVN1" s="16"/>
      <c r="CVO1" s="16"/>
      <c r="CVP1" s="16"/>
      <c r="CVQ1" s="16"/>
      <c r="CVR1" s="16"/>
      <c r="CVS1" s="16"/>
      <c r="CVT1" s="16"/>
      <c r="CVU1" s="16"/>
      <c r="CVV1" s="16"/>
      <c r="CVW1" s="16"/>
      <c r="CVX1" s="16"/>
      <c r="CVY1" s="16"/>
      <c r="CVZ1" s="16"/>
      <c r="CWA1" s="16"/>
      <c r="CWB1" s="16"/>
      <c r="CWC1" s="16"/>
      <c r="CWD1" s="16"/>
      <c r="CWE1" s="16"/>
      <c r="CWF1" s="16"/>
      <c r="CWG1" s="16"/>
      <c r="CWH1" s="16"/>
      <c r="CWI1" s="16"/>
      <c r="CWJ1" s="16"/>
      <c r="CWK1" s="16"/>
      <c r="CWL1" s="16"/>
      <c r="CWM1" s="16"/>
      <c r="CWN1" s="16"/>
      <c r="CWO1" s="16"/>
      <c r="CWP1" s="16"/>
      <c r="CWQ1" s="16"/>
      <c r="CWR1" s="16"/>
      <c r="CWS1" s="16"/>
      <c r="CWT1" s="16"/>
      <c r="CWU1" s="16"/>
      <c r="CWV1" s="16"/>
      <c r="CWW1" s="16"/>
      <c r="CWX1" s="16"/>
      <c r="CWY1" s="16"/>
      <c r="CWZ1" s="16"/>
      <c r="CXA1" s="16"/>
      <c r="CXB1" s="16"/>
      <c r="CXC1" s="16"/>
      <c r="CXD1" s="16"/>
      <c r="CXE1" s="16"/>
      <c r="CXF1" s="16"/>
      <c r="CXG1" s="16"/>
      <c r="CXH1" s="16"/>
      <c r="CXI1" s="16"/>
      <c r="CXJ1" s="16"/>
      <c r="CXK1" s="16"/>
      <c r="CXL1" s="16"/>
      <c r="CXM1" s="16"/>
      <c r="CXN1" s="16"/>
      <c r="CXO1" s="16"/>
      <c r="CXP1" s="16"/>
      <c r="CXQ1" s="16"/>
      <c r="CXR1" s="16"/>
      <c r="CXS1" s="16"/>
      <c r="CXT1" s="16"/>
      <c r="CXU1" s="16"/>
      <c r="CXV1" s="16"/>
      <c r="CXW1" s="16"/>
      <c r="CXX1" s="16"/>
      <c r="CXY1" s="16"/>
      <c r="CXZ1" s="16"/>
      <c r="CYA1" s="16"/>
      <c r="CYB1" s="16"/>
      <c r="CYC1" s="16"/>
      <c r="CYD1" s="16"/>
      <c r="CYE1" s="16"/>
      <c r="CYF1" s="16"/>
      <c r="CYG1" s="16"/>
      <c r="CYH1" s="16"/>
      <c r="CYI1" s="16"/>
      <c r="CYJ1" s="16"/>
      <c r="CYK1" s="16"/>
      <c r="CYL1" s="16"/>
      <c r="CYM1" s="16"/>
      <c r="CYN1" s="16"/>
      <c r="CYO1" s="16"/>
      <c r="CYP1" s="16"/>
      <c r="CYQ1" s="16"/>
      <c r="CYR1" s="16"/>
      <c r="CYS1" s="16"/>
      <c r="CYT1" s="16"/>
      <c r="CYU1" s="16"/>
      <c r="CYV1" s="16"/>
      <c r="CYW1" s="16"/>
      <c r="CYX1" s="16"/>
      <c r="CYY1" s="16"/>
      <c r="CYZ1" s="16"/>
      <c r="CZA1" s="16"/>
      <c r="CZB1" s="16"/>
      <c r="CZC1" s="16"/>
      <c r="CZD1" s="16"/>
      <c r="CZE1" s="16"/>
      <c r="CZF1" s="16"/>
      <c r="CZG1" s="16"/>
      <c r="CZH1" s="16"/>
      <c r="CZI1" s="16"/>
      <c r="CZJ1" s="16"/>
      <c r="CZK1" s="16"/>
      <c r="CZL1" s="16"/>
      <c r="CZM1" s="16"/>
      <c r="CZN1" s="16"/>
      <c r="CZO1" s="16"/>
      <c r="CZP1" s="16"/>
      <c r="CZQ1" s="16"/>
      <c r="CZR1" s="16"/>
      <c r="CZS1" s="16"/>
      <c r="CZT1" s="16"/>
      <c r="CZU1" s="16"/>
      <c r="CZV1" s="16"/>
      <c r="CZW1" s="16"/>
      <c r="CZX1" s="16"/>
      <c r="CZY1" s="16"/>
      <c r="CZZ1" s="16"/>
      <c r="DAA1" s="16"/>
      <c r="DAB1" s="16"/>
      <c r="DAC1" s="16"/>
      <c r="DAD1" s="16"/>
      <c r="DAE1" s="16"/>
      <c r="DAF1" s="16"/>
      <c r="DAG1" s="16"/>
      <c r="DAH1" s="16"/>
      <c r="DAI1" s="16"/>
      <c r="DAJ1" s="16"/>
      <c r="DAK1" s="16"/>
      <c r="DAL1" s="16"/>
      <c r="DAM1" s="16"/>
      <c r="DAN1" s="16"/>
      <c r="DAO1" s="16"/>
      <c r="DAP1" s="16"/>
      <c r="DAQ1" s="16"/>
      <c r="DAR1" s="16"/>
      <c r="DAS1" s="16"/>
      <c r="DAT1" s="16"/>
      <c r="DAU1" s="16"/>
      <c r="DAV1" s="16"/>
      <c r="DAW1" s="16"/>
      <c r="DAX1" s="16"/>
      <c r="DAY1" s="16"/>
      <c r="DAZ1" s="16"/>
      <c r="DBA1" s="16"/>
      <c r="DBB1" s="16"/>
      <c r="DBC1" s="16"/>
      <c r="DBD1" s="16"/>
      <c r="DBE1" s="16"/>
      <c r="DBF1" s="16"/>
      <c r="DBG1" s="16"/>
      <c r="DBH1" s="16"/>
      <c r="DBI1" s="16"/>
      <c r="DBJ1" s="16"/>
      <c r="DBK1" s="16"/>
      <c r="DBL1" s="16"/>
      <c r="DBM1" s="16"/>
      <c r="DBN1" s="16"/>
      <c r="DBO1" s="16"/>
      <c r="DBP1" s="16"/>
      <c r="DBQ1" s="16"/>
      <c r="DBR1" s="16"/>
      <c r="DBS1" s="16"/>
      <c r="DBT1" s="16"/>
      <c r="DBU1" s="16"/>
      <c r="DBV1" s="16"/>
      <c r="DBW1" s="16"/>
      <c r="DBX1" s="16"/>
      <c r="DBY1" s="16"/>
      <c r="DBZ1" s="16"/>
      <c r="DCA1" s="16"/>
      <c r="DCB1" s="16"/>
      <c r="DCC1" s="16"/>
      <c r="DCD1" s="16"/>
      <c r="DCE1" s="16"/>
      <c r="DCF1" s="16"/>
      <c r="DCG1" s="16"/>
      <c r="DCH1" s="16"/>
      <c r="DCI1" s="16"/>
      <c r="DCJ1" s="16"/>
      <c r="DCK1" s="16"/>
      <c r="DCL1" s="16"/>
      <c r="DCM1" s="16"/>
      <c r="DCN1" s="16"/>
      <c r="DCO1" s="16"/>
      <c r="DCP1" s="16"/>
      <c r="DCQ1" s="16"/>
      <c r="DCR1" s="16"/>
      <c r="DCS1" s="16"/>
      <c r="DCT1" s="16"/>
      <c r="DCU1" s="16"/>
      <c r="DCV1" s="16"/>
      <c r="DCW1" s="16"/>
      <c r="DCX1" s="16"/>
      <c r="DCY1" s="16"/>
      <c r="DCZ1" s="16"/>
      <c r="DDA1" s="16"/>
      <c r="DDB1" s="16"/>
      <c r="DDC1" s="16"/>
      <c r="DDD1" s="16"/>
      <c r="DDE1" s="16"/>
      <c r="DDF1" s="16"/>
      <c r="DDG1" s="16"/>
      <c r="DDH1" s="16"/>
      <c r="DDI1" s="16"/>
      <c r="DDJ1" s="16"/>
      <c r="DDK1" s="16"/>
      <c r="DDL1" s="16"/>
      <c r="DDM1" s="16"/>
      <c r="DDN1" s="16"/>
      <c r="DDO1" s="16"/>
      <c r="DDP1" s="16"/>
      <c r="DDQ1" s="16"/>
      <c r="DDR1" s="16"/>
      <c r="DDS1" s="16"/>
      <c r="DDT1" s="16"/>
      <c r="DDU1" s="16"/>
      <c r="DDV1" s="16"/>
      <c r="DDW1" s="16"/>
      <c r="DDX1" s="16"/>
      <c r="DDY1" s="16"/>
      <c r="DDZ1" s="16"/>
      <c r="DEA1" s="16"/>
      <c r="DEB1" s="16"/>
      <c r="DEC1" s="16"/>
      <c r="DED1" s="16"/>
      <c r="DEE1" s="16"/>
      <c r="DEF1" s="16"/>
      <c r="DEG1" s="16"/>
      <c r="DEH1" s="16"/>
      <c r="DEI1" s="16"/>
      <c r="DEJ1" s="16"/>
      <c r="DEK1" s="16"/>
      <c r="DEL1" s="16"/>
      <c r="DEM1" s="16"/>
      <c r="DEN1" s="16"/>
      <c r="DEO1" s="16"/>
      <c r="DEP1" s="16"/>
      <c r="DEQ1" s="16"/>
      <c r="DER1" s="16"/>
      <c r="DES1" s="16"/>
      <c r="DET1" s="16"/>
      <c r="DEU1" s="16"/>
      <c r="DEV1" s="16"/>
      <c r="DEW1" s="16"/>
      <c r="DEX1" s="16"/>
      <c r="DEY1" s="16"/>
      <c r="DEZ1" s="16"/>
      <c r="DFA1" s="16"/>
      <c r="DFB1" s="16"/>
      <c r="DFC1" s="16"/>
      <c r="DFD1" s="16"/>
      <c r="DFE1" s="16"/>
      <c r="DFF1" s="16"/>
      <c r="DFG1" s="16"/>
      <c r="DFH1" s="16"/>
      <c r="DFI1" s="16"/>
      <c r="DFJ1" s="16"/>
      <c r="DFK1" s="16"/>
      <c r="DFL1" s="16"/>
      <c r="DFM1" s="16"/>
      <c r="DFN1" s="16"/>
      <c r="DFO1" s="16"/>
      <c r="DFP1" s="16"/>
      <c r="DFQ1" s="16"/>
      <c r="DFR1" s="16"/>
      <c r="DFS1" s="16"/>
      <c r="DFT1" s="16"/>
      <c r="DFU1" s="16"/>
      <c r="DFV1" s="16"/>
      <c r="DFW1" s="16"/>
      <c r="DFX1" s="16"/>
      <c r="DFY1" s="16"/>
      <c r="DFZ1" s="16"/>
      <c r="DGA1" s="16"/>
      <c r="DGB1" s="16"/>
      <c r="DGC1" s="16"/>
      <c r="DGD1" s="16"/>
      <c r="DGE1" s="16"/>
      <c r="DGF1" s="16"/>
      <c r="DGG1" s="16"/>
      <c r="DGH1" s="16"/>
      <c r="DGI1" s="16"/>
      <c r="DGJ1" s="16"/>
      <c r="DGK1" s="16"/>
      <c r="DGL1" s="16"/>
      <c r="DGM1" s="16"/>
      <c r="DGN1" s="16"/>
      <c r="DGO1" s="16"/>
      <c r="DGP1" s="16"/>
      <c r="DGQ1" s="16"/>
      <c r="DGR1" s="16"/>
      <c r="DGS1" s="16"/>
      <c r="DGT1" s="16"/>
      <c r="DGU1" s="16"/>
      <c r="DGV1" s="16"/>
      <c r="DGW1" s="16"/>
      <c r="DGX1" s="16"/>
      <c r="DGY1" s="16"/>
      <c r="DGZ1" s="16"/>
      <c r="DHA1" s="16"/>
      <c r="DHB1" s="16"/>
      <c r="DHC1" s="16"/>
      <c r="DHD1" s="16"/>
      <c r="DHE1" s="16"/>
      <c r="DHF1" s="16"/>
      <c r="DHG1" s="16"/>
      <c r="DHH1" s="16"/>
      <c r="DHI1" s="16"/>
      <c r="DHJ1" s="16"/>
      <c r="DHK1" s="16"/>
      <c r="DHL1" s="16"/>
      <c r="DHM1" s="16"/>
      <c r="DHN1" s="16"/>
      <c r="DHO1" s="16"/>
      <c r="DHP1" s="16"/>
      <c r="DHQ1" s="16"/>
      <c r="DHR1" s="16"/>
      <c r="DHS1" s="16"/>
      <c r="DHT1" s="16"/>
      <c r="DHU1" s="16"/>
      <c r="DHV1" s="16"/>
      <c r="DHW1" s="16"/>
      <c r="DHX1" s="16"/>
      <c r="DHY1" s="16"/>
      <c r="DHZ1" s="16"/>
      <c r="DIA1" s="16"/>
      <c r="DIB1" s="16"/>
      <c r="DIC1" s="16"/>
      <c r="DID1" s="16"/>
      <c r="DIE1" s="16"/>
      <c r="DIF1" s="16"/>
      <c r="DIG1" s="16"/>
      <c r="DIH1" s="16"/>
      <c r="DII1" s="16"/>
      <c r="DIJ1" s="16"/>
      <c r="DIK1" s="16"/>
      <c r="DIL1" s="16"/>
      <c r="DIM1" s="16"/>
      <c r="DIN1" s="16"/>
      <c r="DIO1" s="16"/>
      <c r="DIP1" s="16"/>
      <c r="DIQ1" s="16"/>
      <c r="DIR1" s="16"/>
      <c r="DIS1" s="16"/>
      <c r="DIT1" s="16"/>
      <c r="DIU1" s="16"/>
      <c r="DIV1" s="16"/>
      <c r="DIW1" s="16"/>
      <c r="DIX1" s="16"/>
      <c r="DIY1" s="16"/>
      <c r="DIZ1" s="16"/>
      <c r="DJA1" s="16"/>
      <c r="DJB1" s="16"/>
      <c r="DJC1" s="16"/>
      <c r="DJD1" s="16"/>
      <c r="DJE1" s="16"/>
      <c r="DJF1" s="16"/>
      <c r="DJG1" s="16"/>
      <c r="DJH1" s="16"/>
      <c r="DJI1" s="16"/>
      <c r="DJJ1" s="16"/>
      <c r="DJK1" s="16"/>
      <c r="DJL1" s="16"/>
      <c r="DJM1" s="16"/>
      <c r="DJN1" s="16"/>
      <c r="DJO1" s="16"/>
      <c r="DJP1" s="16"/>
      <c r="DJQ1" s="16"/>
      <c r="DJR1" s="16"/>
      <c r="DJS1" s="16"/>
      <c r="DJT1" s="16"/>
      <c r="DJU1" s="16"/>
      <c r="DJV1" s="16"/>
      <c r="DJW1" s="16"/>
      <c r="DJX1" s="16"/>
      <c r="DJY1" s="16"/>
      <c r="DJZ1" s="16"/>
      <c r="DKA1" s="16"/>
      <c r="DKB1" s="16"/>
      <c r="DKC1" s="16"/>
      <c r="DKD1" s="16"/>
      <c r="DKE1" s="16"/>
      <c r="DKF1" s="16"/>
      <c r="DKG1" s="16"/>
      <c r="DKH1" s="16"/>
      <c r="DKI1" s="16"/>
      <c r="DKJ1" s="16"/>
      <c r="DKK1" s="16"/>
      <c r="DKL1" s="16"/>
      <c r="DKM1" s="16"/>
      <c r="DKN1" s="16"/>
      <c r="DKO1" s="16"/>
      <c r="DKP1" s="16"/>
      <c r="DKQ1" s="16"/>
      <c r="DKR1" s="16"/>
      <c r="DKS1" s="16"/>
      <c r="DKT1" s="16"/>
      <c r="DKU1" s="16"/>
      <c r="DKV1" s="16"/>
      <c r="DKW1" s="16"/>
      <c r="DKX1" s="16"/>
      <c r="DKY1" s="16"/>
      <c r="DKZ1" s="16"/>
      <c r="DLA1" s="16"/>
      <c r="DLB1" s="16"/>
      <c r="DLC1" s="16"/>
      <c r="DLD1" s="16"/>
      <c r="DLE1" s="16"/>
      <c r="DLF1" s="16"/>
      <c r="DLG1" s="16"/>
      <c r="DLH1" s="16"/>
      <c r="DLI1" s="16"/>
      <c r="DLJ1" s="16"/>
      <c r="DLK1" s="16"/>
      <c r="DLL1" s="16"/>
      <c r="DLM1" s="16"/>
      <c r="DLN1" s="16"/>
      <c r="DLO1" s="16"/>
      <c r="DLP1" s="16"/>
      <c r="DLQ1" s="16"/>
      <c r="DLR1" s="16"/>
      <c r="DLS1" s="16"/>
      <c r="DLT1" s="16"/>
      <c r="DLU1" s="16"/>
      <c r="DLV1" s="16"/>
      <c r="DLW1" s="16"/>
      <c r="DLX1" s="16"/>
      <c r="DLY1" s="16"/>
      <c r="DLZ1" s="16"/>
      <c r="DMA1" s="16"/>
      <c r="DMB1" s="16"/>
      <c r="DMC1" s="16"/>
      <c r="DMD1" s="16"/>
      <c r="DME1" s="16"/>
      <c r="DMF1" s="16"/>
      <c r="DMG1" s="16"/>
      <c r="DMH1" s="16"/>
      <c r="DMI1" s="16"/>
      <c r="DMJ1" s="16"/>
      <c r="DMK1" s="16"/>
      <c r="DML1" s="16"/>
      <c r="DMM1" s="16"/>
      <c r="DMN1" s="16"/>
      <c r="DMO1" s="16"/>
      <c r="DMP1" s="16"/>
      <c r="DMQ1" s="16"/>
      <c r="DMR1" s="16"/>
      <c r="DMS1" s="16"/>
      <c r="DMT1" s="16"/>
      <c r="DMU1" s="16"/>
      <c r="DMV1" s="16"/>
      <c r="DMW1" s="16"/>
      <c r="DMX1" s="16"/>
      <c r="DMY1" s="16"/>
      <c r="DMZ1" s="16"/>
      <c r="DNA1" s="16"/>
      <c r="DNB1" s="16"/>
      <c r="DNC1" s="16"/>
      <c r="DND1" s="16"/>
      <c r="DNE1" s="16"/>
      <c r="DNF1" s="16"/>
      <c r="DNG1" s="16"/>
      <c r="DNH1" s="16"/>
      <c r="DNI1" s="16"/>
      <c r="DNJ1" s="16"/>
      <c r="DNK1" s="16"/>
      <c r="DNL1" s="16"/>
      <c r="DNM1" s="16"/>
      <c r="DNN1" s="16"/>
      <c r="DNO1" s="16"/>
      <c r="DNP1" s="16"/>
      <c r="DNQ1" s="16"/>
      <c r="DNR1" s="16"/>
      <c r="DNS1" s="16"/>
      <c r="DNT1" s="16"/>
      <c r="DNU1" s="16"/>
      <c r="DNV1" s="16"/>
      <c r="DNW1" s="16"/>
      <c r="DNX1" s="16"/>
      <c r="DNY1" s="16"/>
      <c r="DNZ1" s="16"/>
      <c r="DOA1" s="16"/>
      <c r="DOB1" s="16"/>
      <c r="DOC1" s="16"/>
      <c r="DOD1" s="16"/>
      <c r="DOE1" s="16"/>
      <c r="DOF1" s="16"/>
      <c r="DOG1" s="16"/>
      <c r="DOH1" s="16"/>
      <c r="DOI1" s="16"/>
      <c r="DOJ1" s="16"/>
      <c r="DOK1" s="16"/>
      <c r="DOL1" s="16"/>
      <c r="DOM1" s="16"/>
      <c r="DON1" s="16"/>
      <c r="DOO1" s="16"/>
      <c r="DOP1" s="16"/>
      <c r="DOQ1" s="16"/>
      <c r="DOR1" s="16"/>
      <c r="DOS1" s="16"/>
      <c r="DOT1" s="16"/>
      <c r="DOU1" s="16"/>
      <c r="DOV1" s="16"/>
      <c r="DOW1" s="16"/>
      <c r="DOX1" s="16"/>
      <c r="DOY1" s="16"/>
      <c r="DOZ1" s="16"/>
      <c r="DPA1" s="16"/>
      <c r="DPB1" s="16"/>
      <c r="DPC1" s="16"/>
      <c r="DPD1" s="16"/>
      <c r="DPE1" s="16"/>
      <c r="DPF1" s="16"/>
      <c r="DPG1" s="16"/>
      <c r="DPH1" s="16"/>
      <c r="DPI1" s="16"/>
      <c r="DPJ1" s="16"/>
      <c r="DPK1" s="16"/>
      <c r="DPL1" s="16"/>
      <c r="DPM1" s="16"/>
      <c r="DPN1" s="16"/>
      <c r="DPO1" s="16"/>
      <c r="DPP1" s="16"/>
      <c r="DPQ1" s="16"/>
      <c r="DPR1" s="16"/>
      <c r="DPS1" s="16"/>
      <c r="DPT1" s="16"/>
      <c r="DPU1" s="16"/>
      <c r="DPV1" s="16"/>
      <c r="DPW1" s="16"/>
      <c r="DPX1" s="16"/>
      <c r="DPY1" s="16"/>
      <c r="DPZ1" s="16"/>
      <c r="DQA1" s="16"/>
      <c r="DQB1" s="16"/>
      <c r="DQC1" s="16"/>
      <c r="DQD1" s="16"/>
      <c r="DQE1" s="16"/>
      <c r="DQF1" s="16"/>
      <c r="DQG1" s="16"/>
      <c r="DQH1" s="16"/>
      <c r="DQI1" s="16"/>
      <c r="DQJ1" s="16"/>
      <c r="DQK1" s="16"/>
      <c r="DQL1" s="16"/>
      <c r="DQM1" s="16"/>
      <c r="DQN1" s="16"/>
      <c r="DQO1" s="16"/>
      <c r="DQP1" s="16"/>
      <c r="DQQ1" s="16"/>
      <c r="DQR1" s="16"/>
      <c r="DQS1" s="16"/>
      <c r="DQT1" s="16"/>
      <c r="DQU1" s="16"/>
      <c r="DQV1" s="16"/>
      <c r="DQW1" s="16"/>
      <c r="DQX1" s="16"/>
      <c r="DQY1" s="16"/>
      <c r="DQZ1" s="16"/>
      <c r="DRA1" s="16"/>
      <c r="DRB1" s="16"/>
      <c r="DRC1" s="16"/>
      <c r="DRD1" s="16"/>
      <c r="DRE1" s="16"/>
      <c r="DRF1" s="16"/>
      <c r="DRG1" s="16"/>
      <c r="DRH1" s="16"/>
      <c r="DRI1" s="16"/>
      <c r="DRJ1" s="16"/>
      <c r="DRK1" s="16"/>
      <c r="DRL1" s="16"/>
      <c r="DRM1" s="16"/>
      <c r="DRN1" s="16"/>
      <c r="DRO1" s="16"/>
      <c r="DRP1" s="16"/>
      <c r="DRQ1" s="16"/>
      <c r="DRR1" s="16"/>
      <c r="DRS1" s="16"/>
      <c r="DRT1" s="16"/>
      <c r="DRU1" s="16"/>
      <c r="DRV1" s="16"/>
      <c r="DRW1" s="16"/>
      <c r="DRX1" s="16"/>
      <c r="DRY1" s="16"/>
      <c r="DRZ1" s="16"/>
      <c r="DSA1" s="16"/>
      <c r="DSB1" s="16"/>
      <c r="DSC1" s="16"/>
      <c r="DSD1" s="16"/>
      <c r="DSE1" s="16"/>
      <c r="DSF1" s="16"/>
      <c r="DSG1" s="16"/>
      <c r="DSH1" s="16"/>
      <c r="DSI1" s="16"/>
      <c r="DSJ1" s="16"/>
      <c r="DSK1" s="16"/>
      <c r="DSL1" s="16"/>
      <c r="DSM1" s="16"/>
      <c r="DSN1" s="16"/>
      <c r="DSO1" s="16"/>
      <c r="DSP1" s="16"/>
      <c r="DSQ1" s="16"/>
      <c r="DSR1" s="16"/>
      <c r="DSS1" s="16"/>
      <c r="DST1" s="16"/>
      <c r="DSU1" s="16"/>
      <c r="DSV1" s="16"/>
      <c r="DSW1" s="16"/>
      <c r="DSX1" s="16"/>
      <c r="DSY1" s="16"/>
      <c r="DSZ1" s="16"/>
      <c r="DTA1" s="16"/>
      <c r="DTB1" s="16"/>
      <c r="DTC1" s="16"/>
      <c r="DTD1" s="16"/>
      <c r="DTE1" s="16"/>
      <c r="DTF1" s="16"/>
      <c r="DTG1" s="16"/>
      <c r="DTH1" s="16"/>
      <c r="DTI1" s="16"/>
      <c r="DTJ1" s="16"/>
      <c r="DTK1" s="16"/>
      <c r="DTL1" s="16"/>
      <c r="DTM1" s="16"/>
      <c r="DTN1" s="16"/>
      <c r="DTO1" s="16"/>
      <c r="DTP1" s="16"/>
      <c r="DTQ1" s="16"/>
      <c r="DTR1" s="16"/>
      <c r="DTS1" s="16"/>
      <c r="DTT1" s="16"/>
      <c r="DTU1" s="16"/>
      <c r="DTV1" s="16"/>
      <c r="DTW1" s="16"/>
      <c r="DTX1" s="16"/>
      <c r="DTY1" s="16"/>
      <c r="DTZ1" s="16"/>
      <c r="DUA1" s="16"/>
      <c r="DUB1" s="16"/>
      <c r="DUC1" s="16"/>
      <c r="DUD1" s="16"/>
      <c r="DUE1" s="16"/>
      <c r="DUF1" s="16"/>
      <c r="DUG1" s="16"/>
      <c r="DUH1" s="16"/>
      <c r="DUI1" s="16"/>
      <c r="DUJ1" s="16"/>
      <c r="DUK1" s="16"/>
      <c r="DUL1" s="16"/>
      <c r="DUM1" s="16"/>
      <c r="DUN1" s="16"/>
      <c r="DUO1" s="16"/>
      <c r="DUP1" s="16"/>
      <c r="DUQ1" s="16"/>
      <c r="DUR1" s="16"/>
      <c r="DUS1" s="16"/>
      <c r="DUT1" s="16"/>
      <c r="DUU1" s="16"/>
      <c r="DUV1" s="16"/>
      <c r="DUW1" s="16"/>
      <c r="DUX1" s="16"/>
      <c r="DUY1" s="16"/>
      <c r="DUZ1" s="16"/>
      <c r="DVA1" s="16"/>
      <c r="DVB1" s="16"/>
      <c r="DVC1" s="16"/>
      <c r="DVD1" s="16"/>
      <c r="DVE1" s="16"/>
      <c r="DVF1" s="16"/>
      <c r="DVG1" s="16"/>
      <c r="DVH1" s="16"/>
      <c r="DVI1" s="16"/>
      <c r="DVJ1" s="16"/>
      <c r="DVK1" s="16"/>
      <c r="DVL1" s="16"/>
      <c r="DVM1" s="16"/>
      <c r="DVN1" s="16"/>
      <c r="DVO1" s="16"/>
      <c r="DVP1" s="16"/>
      <c r="DVQ1" s="16"/>
      <c r="DVR1" s="16"/>
      <c r="DVS1" s="16"/>
      <c r="DVT1" s="16"/>
      <c r="DVU1" s="16"/>
      <c r="DVV1" s="16"/>
      <c r="DVW1" s="16"/>
      <c r="DVX1" s="16"/>
      <c r="DVY1" s="16"/>
      <c r="DVZ1" s="16"/>
      <c r="DWA1" s="16"/>
      <c r="DWB1" s="16"/>
      <c r="DWC1" s="16"/>
      <c r="DWD1" s="16"/>
      <c r="DWE1" s="16"/>
      <c r="DWF1" s="16"/>
      <c r="DWG1" s="16"/>
      <c r="DWH1" s="16"/>
      <c r="DWI1" s="16"/>
      <c r="DWJ1" s="16"/>
      <c r="DWK1" s="16"/>
      <c r="DWL1" s="16"/>
      <c r="DWM1" s="16"/>
      <c r="DWN1" s="16"/>
      <c r="DWO1" s="16"/>
      <c r="DWP1" s="16"/>
      <c r="DWQ1" s="16"/>
      <c r="DWR1" s="16"/>
      <c r="DWS1" s="16"/>
      <c r="DWT1" s="16"/>
      <c r="DWU1" s="16"/>
      <c r="DWV1" s="16"/>
      <c r="DWW1" s="16"/>
      <c r="DWX1" s="16"/>
      <c r="DWY1" s="16"/>
      <c r="DWZ1" s="16"/>
      <c r="DXA1" s="16"/>
      <c r="DXB1" s="16"/>
      <c r="DXC1" s="16"/>
      <c r="DXD1" s="16"/>
      <c r="DXE1" s="16"/>
      <c r="DXF1" s="16"/>
      <c r="DXG1" s="16"/>
      <c r="DXH1" s="16"/>
      <c r="DXI1" s="16"/>
      <c r="DXJ1" s="16"/>
      <c r="DXK1" s="16"/>
      <c r="DXL1" s="16"/>
      <c r="DXM1" s="16"/>
      <c r="DXN1" s="16"/>
      <c r="DXO1" s="16"/>
      <c r="DXP1" s="16"/>
      <c r="DXQ1" s="16"/>
      <c r="DXR1" s="16"/>
      <c r="DXS1" s="16"/>
      <c r="DXT1" s="16"/>
      <c r="DXU1" s="16"/>
      <c r="DXV1" s="16"/>
      <c r="DXW1" s="16"/>
      <c r="DXX1" s="16"/>
      <c r="DXY1" s="16"/>
      <c r="DXZ1" s="16"/>
      <c r="DYA1" s="16"/>
      <c r="DYB1" s="16"/>
      <c r="DYC1" s="16"/>
      <c r="DYD1" s="16"/>
      <c r="DYE1" s="16"/>
      <c r="DYF1" s="16"/>
      <c r="DYG1" s="16"/>
      <c r="DYH1" s="16"/>
      <c r="DYI1" s="16"/>
      <c r="DYJ1" s="16"/>
      <c r="DYK1" s="16"/>
      <c r="DYL1" s="16"/>
      <c r="DYM1" s="16"/>
      <c r="DYN1" s="16"/>
      <c r="DYO1" s="16"/>
      <c r="DYP1" s="16"/>
      <c r="DYQ1" s="16"/>
      <c r="DYR1" s="16"/>
      <c r="DYS1" s="16"/>
      <c r="DYT1" s="16"/>
      <c r="DYU1" s="16"/>
      <c r="DYV1" s="16"/>
      <c r="DYW1" s="16"/>
      <c r="DYX1" s="16"/>
      <c r="DYY1" s="16"/>
      <c r="DYZ1" s="16"/>
      <c r="DZA1" s="16"/>
      <c r="DZB1" s="16"/>
      <c r="DZC1" s="16"/>
      <c r="DZD1" s="16"/>
      <c r="DZE1" s="16"/>
      <c r="DZF1" s="16"/>
      <c r="DZG1" s="16"/>
      <c r="DZH1" s="16"/>
      <c r="DZI1" s="16"/>
      <c r="DZJ1" s="16"/>
      <c r="DZK1" s="16"/>
      <c r="DZL1" s="16"/>
      <c r="DZM1" s="16"/>
      <c r="DZN1" s="16"/>
      <c r="DZO1" s="16"/>
      <c r="DZP1" s="16"/>
      <c r="DZQ1" s="16"/>
      <c r="DZR1" s="16"/>
      <c r="DZS1" s="16"/>
      <c r="DZT1" s="16"/>
      <c r="DZU1" s="16"/>
      <c r="DZV1" s="16"/>
      <c r="DZW1" s="16"/>
      <c r="DZX1" s="16"/>
      <c r="DZY1" s="16"/>
      <c r="DZZ1" s="16"/>
      <c r="EAA1" s="16"/>
      <c r="EAB1" s="16"/>
      <c r="EAC1" s="16"/>
      <c r="EAD1" s="16"/>
      <c r="EAE1" s="16"/>
      <c r="EAF1" s="16"/>
      <c r="EAG1" s="16"/>
      <c r="EAH1" s="16"/>
      <c r="EAI1" s="16"/>
      <c r="EAJ1" s="16"/>
      <c r="EAK1" s="16"/>
      <c r="EAL1" s="16"/>
      <c r="EAM1" s="16"/>
      <c r="EAN1" s="16"/>
      <c r="EAO1" s="16"/>
      <c r="EAP1" s="16"/>
      <c r="EAQ1" s="16"/>
      <c r="EAR1" s="16"/>
      <c r="EAS1" s="16"/>
      <c r="EAT1" s="16"/>
      <c r="EAU1" s="16"/>
      <c r="EAV1" s="16"/>
      <c r="EAW1" s="16"/>
      <c r="EAX1" s="16"/>
      <c r="EAY1" s="16"/>
      <c r="EAZ1" s="16"/>
      <c r="EBA1" s="16"/>
      <c r="EBB1" s="16"/>
      <c r="EBC1" s="16"/>
      <c r="EBD1" s="16"/>
      <c r="EBE1" s="16"/>
      <c r="EBF1" s="16"/>
      <c r="EBG1" s="16"/>
      <c r="EBH1" s="16"/>
      <c r="EBI1" s="16"/>
      <c r="EBJ1" s="16"/>
      <c r="EBK1" s="16"/>
      <c r="EBL1" s="16"/>
      <c r="EBM1" s="16"/>
      <c r="EBN1" s="16"/>
      <c r="EBO1" s="16"/>
      <c r="EBP1" s="16"/>
      <c r="EBQ1" s="16"/>
      <c r="EBR1" s="16"/>
      <c r="EBS1" s="16"/>
      <c r="EBT1" s="16"/>
      <c r="EBU1" s="16"/>
      <c r="EBV1" s="16"/>
      <c r="EBW1" s="16"/>
      <c r="EBX1" s="16"/>
      <c r="EBY1" s="16"/>
      <c r="EBZ1" s="16"/>
      <c r="ECA1" s="16"/>
      <c r="ECB1" s="16"/>
      <c r="ECC1" s="16"/>
      <c r="ECD1" s="16"/>
      <c r="ECE1" s="16"/>
      <c r="ECF1" s="16"/>
      <c r="ECG1" s="16"/>
      <c r="ECH1" s="16"/>
      <c r="ECI1" s="16"/>
      <c r="ECJ1" s="16"/>
      <c r="ECK1" s="16"/>
      <c r="ECL1" s="16"/>
      <c r="ECM1" s="16"/>
      <c r="ECN1" s="16"/>
      <c r="ECO1" s="16"/>
      <c r="ECP1" s="16"/>
      <c r="ECQ1" s="16"/>
      <c r="ECR1" s="16"/>
      <c r="ECS1" s="16"/>
      <c r="ECT1" s="16"/>
      <c r="ECU1" s="16"/>
      <c r="ECV1" s="16"/>
      <c r="ECW1" s="16"/>
      <c r="ECX1" s="16"/>
      <c r="ECY1" s="16"/>
      <c r="ECZ1" s="16"/>
      <c r="EDA1" s="16"/>
      <c r="EDB1" s="16"/>
      <c r="EDC1" s="16"/>
      <c r="EDD1" s="16"/>
      <c r="EDE1" s="16"/>
      <c r="EDF1" s="16"/>
      <c r="EDG1" s="16"/>
      <c r="EDH1" s="16"/>
      <c r="EDI1" s="16"/>
      <c r="EDJ1" s="16"/>
      <c r="EDK1" s="16"/>
      <c r="EDL1" s="16"/>
      <c r="EDM1" s="16"/>
      <c r="EDN1" s="16"/>
      <c r="EDO1" s="16"/>
      <c r="EDP1" s="16"/>
      <c r="EDQ1" s="16"/>
      <c r="EDR1" s="16"/>
      <c r="EDS1" s="16"/>
      <c r="EDT1" s="16"/>
      <c r="EDU1" s="16"/>
      <c r="EDV1" s="16"/>
      <c r="EDW1" s="16"/>
      <c r="EDX1" s="16"/>
      <c r="EDY1" s="16"/>
      <c r="EDZ1" s="16"/>
      <c r="EEA1" s="16"/>
      <c r="EEB1" s="16"/>
      <c r="EEC1" s="16"/>
      <c r="EED1" s="16"/>
      <c r="EEE1" s="16"/>
      <c r="EEF1" s="16"/>
      <c r="EEG1" s="16"/>
      <c r="EEH1" s="16"/>
      <c r="EEI1" s="16"/>
      <c r="EEJ1" s="16"/>
      <c r="EEK1" s="16"/>
      <c r="EEL1" s="16"/>
      <c r="EEM1" s="16"/>
      <c r="EEN1" s="16"/>
      <c r="EEO1" s="16"/>
      <c r="EEP1" s="16"/>
      <c r="EEQ1" s="16"/>
      <c r="EER1" s="16"/>
      <c r="EES1" s="16"/>
      <c r="EET1" s="16"/>
      <c r="EEU1" s="16"/>
      <c r="EEV1" s="16"/>
      <c r="EEW1" s="16"/>
      <c r="EEX1" s="16"/>
      <c r="EEY1" s="16"/>
      <c r="EEZ1" s="16"/>
      <c r="EFA1" s="16"/>
      <c r="EFB1" s="16"/>
      <c r="EFC1" s="16"/>
      <c r="EFD1" s="16"/>
      <c r="EFE1" s="16"/>
      <c r="EFF1" s="16"/>
      <c r="EFG1" s="16"/>
      <c r="EFH1" s="16"/>
      <c r="EFI1" s="16"/>
      <c r="EFJ1" s="16"/>
      <c r="EFK1" s="16"/>
      <c r="EFL1" s="16"/>
      <c r="EFM1" s="16"/>
      <c r="EFN1" s="16"/>
      <c r="EFO1" s="16"/>
      <c r="EFP1" s="16"/>
      <c r="EFQ1" s="16"/>
      <c r="EFR1" s="16"/>
      <c r="EFS1" s="16"/>
      <c r="EFT1" s="16"/>
      <c r="EFU1" s="16"/>
      <c r="EFV1" s="16"/>
      <c r="EFW1" s="16"/>
      <c r="EFX1" s="16"/>
      <c r="EFY1" s="16"/>
      <c r="EFZ1" s="16"/>
      <c r="EGA1" s="16"/>
      <c r="EGB1" s="16"/>
      <c r="EGC1" s="16"/>
      <c r="EGD1" s="16"/>
      <c r="EGE1" s="16"/>
      <c r="EGF1" s="16"/>
      <c r="EGG1" s="16"/>
      <c r="EGH1" s="16"/>
      <c r="EGI1" s="16"/>
      <c r="EGJ1" s="16"/>
      <c r="EGK1" s="16"/>
      <c r="EGL1" s="16"/>
      <c r="EGM1" s="16"/>
      <c r="EGN1" s="16"/>
      <c r="EGO1" s="16"/>
      <c r="EGP1" s="16"/>
      <c r="EGQ1" s="16"/>
      <c r="EGR1" s="16"/>
      <c r="EGS1" s="16"/>
      <c r="EGT1" s="16"/>
      <c r="EGU1" s="16"/>
      <c r="EGV1" s="16"/>
      <c r="EGW1" s="16"/>
      <c r="EGX1" s="16"/>
      <c r="EGY1" s="16"/>
      <c r="EGZ1" s="16"/>
      <c r="EHA1" s="16"/>
      <c r="EHB1" s="16"/>
      <c r="EHC1" s="16"/>
      <c r="EHD1" s="16"/>
      <c r="EHE1" s="16"/>
      <c r="EHF1" s="16"/>
      <c r="EHG1" s="16"/>
      <c r="EHH1" s="16"/>
      <c r="EHI1" s="16"/>
      <c r="EHJ1" s="16"/>
      <c r="EHK1" s="16"/>
      <c r="EHL1" s="16"/>
      <c r="EHM1" s="16"/>
      <c r="EHN1" s="16"/>
      <c r="EHO1" s="16"/>
      <c r="EHP1" s="16"/>
      <c r="EHQ1" s="16"/>
      <c r="EHR1" s="16"/>
      <c r="EHS1" s="16"/>
      <c r="EHT1" s="16"/>
      <c r="EHU1" s="16"/>
      <c r="EHV1" s="16"/>
      <c r="EHW1" s="16"/>
      <c r="EHX1" s="16"/>
      <c r="EHY1" s="16"/>
      <c r="EHZ1" s="16"/>
      <c r="EIA1" s="16"/>
      <c r="EIB1" s="16"/>
      <c r="EIC1" s="16"/>
      <c r="EID1" s="16"/>
      <c r="EIE1" s="16"/>
      <c r="EIF1" s="16"/>
      <c r="EIG1" s="16"/>
      <c r="EIH1" s="16"/>
      <c r="EII1" s="16"/>
      <c r="EIJ1" s="16"/>
      <c r="EIK1" s="16"/>
      <c r="EIL1" s="16"/>
      <c r="EIM1" s="16"/>
      <c r="EIN1" s="16"/>
      <c r="EIO1" s="16"/>
      <c r="EIP1" s="16"/>
      <c r="EIQ1" s="16"/>
      <c r="EIR1" s="16"/>
      <c r="EIS1" s="16"/>
      <c r="EIT1" s="16"/>
      <c r="EIU1" s="16"/>
      <c r="EIV1" s="16"/>
      <c r="EIW1" s="16"/>
      <c r="EIX1" s="16"/>
      <c r="EIY1" s="16"/>
      <c r="EIZ1" s="16"/>
      <c r="EJA1" s="16"/>
      <c r="EJB1" s="16"/>
      <c r="EJC1" s="16"/>
      <c r="EJD1" s="16"/>
      <c r="EJE1" s="16"/>
      <c r="EJF1" s="16"/>
      <c r="EJG1" s="16"/>
      <c r="EJH1" s="16"/>
      <c r="EJI1" s="16"/>
      <c r="EJJ1" s="16"/>
      <c r="EJK1" s="16"/>
      <c r="EJL1" s="16"/>
      <c r="EJM1" s="16"/>
      <c r="EJN1" s="16"/>
      <c r="EJO1" s="16"/>
      <c r="EJP1" s="16"/>
      <c r="EJQ1" s="16"/>
      <c r="EJR1" s="16"/>
      <c r="EJS1" s="16"/>
      <c r="EJT1" s="16"/>
      <c r="EJU1" s="16"/>
      <c r="EJV1" s="16"/>
      <c r="EJW1" s="16"/>
      <c r="EJX1" s="16"/>
      <c r="EJY1" s="16"/>
      <c r="EJZ1" s="16"/>
      <c r="EKA1" s="16"/>
      <c r="EKB1" s="16"/>
      <c r="EKC1" s="16"/>
      <c r="EKD1" s="16"/>
      <c r="EKE1" s="16"/>
      <c r="EKF1" s="16"/>
      <c r="EKG1" s="16"/>
      <c r="EKH1" s="16"/>
      <c r="EKI1" s="16"/>
      <c r="EKJ1" s="16"/>
      <c r="EKK1" s="16"/>
      <c r="EKL1" s="16"/>
      <c r="EKM1" s="16"/>
      <c r="EKN1" s="16"/>
      <c r="EKO1" s="16"/>
      <c r="EKP1" s="16"/>
      <c r="EKQ1" s="16"/>
      <c r="EKR1" s="16"/>
      <c r="EKS1" s="16"/>
      <c r="EKT1" s="16"/>
      <c r="EKU1" s="16"/>
      <c r="EKV1" s="16"/>
      <c r="EKW1" s="16"/>
      <c r="EKX1" s="16"/>
      <c r="EKY1" s="16"/>
      <c r="EKZ1" s="16"/>
      <c r="ELA1" s="16"/>
      <c r="ELB1" s="16"/>
      <c r="ELC1" s="16"/>
      <c r="ELD1" s="16"/>
      <c r="ELE1" s="16"/>
      <c r="ELF1" s="16"/>
      <c r="ELG1" s="16"/>
      <c r="ELH1" s="16"/>
      <c r="ELI1" s="16"/>
      <c r="ELJ1" s="16"/>
      <c r="ELK1" s="16"/>
      <c r="ELL1" s="16"/>
      <c r="ELM1" s="16"/>
      <c r="ELN1" s="16"/>
      <c r="ELO1" s="16"/>
      <c r="ELP1" s="16"/>
      <c r="ELQ1" s="16"/>
      <c r="ELR1" s="16"/>
      <c r="ELS1" s="16"/>
      <c r="ELT1" s="16"/>
      <c r="ELU1" s="16"/>
      <c r="ELV1" s="16"/>
      <c r="ELW1" s="16"/>
      <c r="ELX1" s="16"/>
      <c r="ELY1" s="16"/>
      <c r="ELZ1" s="16"/>
      <c r="EMA1" s="16"/>
      <c r="EMB1" s="16"/>
      <c r="EMC1" s="16"/>
      <c r="EMD1" s="16"/>
      <c r="EME1" s="16"/>
      <c r="EMF1" s="16"/>
      <c r="EMG1" s="16"/>
      <c r="EMH1" s="16"/>
      <c r="EMI1" s="16"/>
      <c r="EMJ1" s="16"/>
      <c r="EMK1" s="16"/>
      <c r="EML1" s="16"/>
      <c r="EMM1" s="16"/>
      <c r="EMN1" s="16"/>
      <c r="EMO1" s="16"/>
      <c r="EMP1" s="16"/>
      <c r="EMQ1" s="16"/>
      <c r="EMR1" s="16"/>
      <c r="EMS1" s="16"/>
      <c r="EMT1" s="16"/>
      <c r="EMU1" s="16"/>
      <c r="EMV1" s="16"/>
      <c r="EMW1" s="16"/>
      <c r="EMX1" s="16"/>
      <c r="EMY1" s="16"/>
      <c r="EMZ1" s="16"/>
      <c r="ENA1" s="16"/>
      <c r="ENB1" s="16"/>
      <c r="ENC1" s="16"/>
      <c r="END1" s="16"/>
      <c r="ENE1" s="16"/>
      <c r="ENF1" s="16"/>
      <c r="ENG1" s="16"/>
      <c r="ENH1" s="16"/>
      <c r="ENI1" s="16"/>
      <c r="ENJ1" s="16"/>
      <c r="ENK1" s="16"/>
      <c r="ENL1" s="16"/>
      <c r="ENM1" s="16"/>
      <c r="ENN1" s="16"/>
      <c r="ENO1" s="16"/>
      <c r="ENP1" s="16"/>
      <c r="ENQ1" s="16"/>
      <c r="ENR1" s="16"/>
      <c r="ENS1" s="16"/>
      <c r="ENT1" s="16"/>
      <c r="ENU1" s="16"/>
      <c r="ENV1" s="16"/>
      <c r="ENW1" s="16"/>
      <c r="ENX1" s="16"/>
      <c r="ENY1" s="16"/>
      <c r="ENZ1" s="16"/>
      <c r="EOA1" s="16"/>
      <c r="EOB1" s="16"/>
      <c r="EOC1" s="16"/>
      <c r="EOD1" s="16"/>
      <c r="EOE1" s="16"/>
      <c r="EOF1" s="16"/>
      <c r="EOG1" s="16"/>
      <c r="EOH1" s="16"/>
      <c r="EOI1" s="16"/>
      <c r="EOJ1" s="16"/>
      <c r="EOK1" s="16"/>
      <c r="EOL1" s="16"/>
      <c r="EOM1" s="16"/>
      <c r="EON1" s="16"/>
      <c r="EOO1" s="16"/>
      <c r="EOP1" s="16"/>
      <c r="EOQ1" s="16"/>
      <c r="EOR1" s="16"/>
      <c r="EOS1" s="16"/>
      <c r="EOT1" s="16"/>
      <c r="EOU1" s="16"/>
      <c r="EOV1" s="16"/>
      <c r="EOW1" s="16"/>
      <c r="EOX1" s="16"/>
      <c r="EOY1" s="16"/>
      <c r="EOZ1" s="16"/>
      <c r="EPA1" s="16"/>
      <c r="EPB1" s="16"/>
      <c r="EPC1" s="16"/>
      <c r="EPD1" s="16"/>
      <c r="EPE1" s="16"/>
      <c r="EPF1" s="16"/>
      <c r="EPG1" s="16"/>
      <c r="EPH1" s="16"/>
      <c r="EPI1" s="16"/>
      <c r="EPJ1" s="16"/>
      <c r="EPK1" s="16"/>
      <c r="EPL1" s="16"/>
      <c r="EPM1" s="16"/>
      <c r="EPN1" s="16"/>
      <c r="EPO1" s="16"/>
      <c r="EPP1" s="16"/>
      <c r="EPQ1" s="16"/>
      <c r="EPR1" s="16"/>
      <c r="EPS1" s="16"/>
      <c r="EPT1" s="16"/>
      <c r="EPU1" s="16"/>
      <c r="EPV1" s="16"/>
      <c r="EPW1" s="16"/>
      <c r="EPX1" s="16"/>
      <c r="EPY1" s="16"/>
      <c r="EPZ1" s="16"/>
      <c r="EQA1" s="16"/>
      <c r="EQB1" s="16"/>
      <c r="EQC1" s="16"/>
      <c r="EQD1" s="16"/>
      <c r="EQE1" s="16"/>
      <c r="EQF1" s="16"/>
      <c r="EQG1" s="16"/>
      <c r="EQH1" s="16"/>
      <c r="EQI1" s="16"/>
      <c r="EQJ1" s="16"/>
      <c r="EQK1" s="16"/>
      <c r="EQL1" s="16"/>
      <c r="EQM1" s="16"/>
      <c r="EQN1" s="16"/>
      <c r="EQO1" s="16"/>
      <c r="EQP1" s="16"/>
      <c r="EQQ1" s="16"/>
      <c r="EQR1" s="16"/>
      <c r="EQS1" s="16"/>
      <c r="EQT1" s="16"/>
      <c r="EQU1" s="16"/>
      <c r="EQV1" s="16"/>
      <c r="EQW1" s="16"/>
      <c r="EQX1" s="16"/>
      <c r="EQY1" s="16"/>
      <c r="EQZ1" s="16"/>
      <c r="ERA1" s="16"/>
      <c r="ERB1" s="16"/>
      <c r="ERC1" s="16"/>
      <c r="ERD1" s="16"/>
      <c r="ERE1" s="16"/>
      <c r="ERF1" s="16"/>
      <c r="ERG1" s="16"/>
      <c r="ERH1" s="16"/>
      <c r="ERI1" s="16"/>
      <c r="ERJ1" s="16"/>
      <c r="ERK1" s="16"/>
      <c r="ERL1" s="16"/>
      <c r="ERM1" s="16"/>
      <c r="ERN1" s="16"/>
      <c r="ERO1" s="16"/>
      <c r="ERP1" s="16"/>
      <c r="ERQ1" s="16"/>
      <c r="ERR1" s="16"/>
      <c r="ERS1" s="16"/>
      <c r="ERT1" s="16"/>
      <c r="ERU1" s="16"/>
      <c r="ERV1" s="16"/>
      <c r="ERW1" s="16"/>
      <c r="ERX1" s="16"/>
      <c r="ERY1" s="16"/>
      <c r="ERZ1" s="16"/>
      <c r="ESA1" s="16"/>
      <c r="ESB1" s="16"/>
      <c r="ESC1" s="16"/>
      <c r="ESD1" s="16"/>
      <c r="ESE1" s="16"/>
      <c r="ESF1" s="16"/>
      <c r="ESG1" s="16"/>
      <c r="ESH1" s="16"/>
      <c r="ESI1" s="16"/>
      <c r="ESJ1" s="16"/>
      <c r="ESK1" s="16"/>
      <c r="ESL1" s="16"/>
      <c r="ESM1" s="16"/>
      <c r="ESN1" s="16"/>
      <c r="ESO1" s="16"/>
      <c r="ESP1" s="16"/>
      <c r="ESQ1" s="16"/>
      <c r="ESR1" s="16"/>
      <c r="ESS1" s="16"/>
      <c r="EST1" s="16"/>
      <c r="ESU1" s="16"/>
      <c r="ESV1" s="16"/>
      <c r="ESW1" s="16"/>
      <c r="ESX1" s="16"/>
      <c r="ESY1" s="16"/>
      <c r="ESZ1" s="16"/>
      <c r="ETA1" s="16"/>
      <c r="ETB1" s="16"/>
      <c r="ETC1" s="16"/>
      <c r="ETD1" s="16"/>
      <c r="ETE1" s="16"/>
      <c r="ETF1" s="16"/>
      <c r="ETG1" s="16"/>
      <c r="ETH1" s="16"/>
      <c r="ETI1" s="16"/>
      <c r="ETJ1" s="16"/>
      <c r="ETK1" s="16"/>
      <c r="ETL1" s="16"/>
      <c r="ETM1" s="16"/>
      <c r="ETN1" s="16"/>
      <c r="ETO1" s="16"/>
      <c r="ETP1" s="16"/>
      <c r="ETQ1" s="16"/>
      <c r="ETR1" s="16"/>
      <c r="ETS1" s="16"/>
      <c r="ETT1" s="16"/>
      <c r="ETU1" s="16"/>
      <c r="ETV1" s="16"/>
      <c r="ETW1" s="16"/>
      <c r="ETX1" s="16"/>
      <c r="ETY1" s="16"/>
      <c r="ETZ1" s="16"/>
      <c r="EUA1" s="16"/>
      <c r="EUB1" s="16"/>
      <c r="EUC1" s="16"/>
      <c r="EUD1" s="16"/>
      <c r="EUE1" s="16"/>
      <c r="EUF1" s="16"/>
      <c r="EUG1" s="16"/>
      <c r="EUH1" s="16"/>
      <c r="EUI1" s="16"/>
      <c r="EUJ1" s="16"/>
      <c r="EUK1" s="16"/>
      <c r="EUL1" s="16"/>
      <c r="EUM1" s="16"/>
      <c r="EUN1" s="16"/>
      <c r="EUO1" s="16"/>
      <c r="EUP1" s="16"/>
      <c r="EUQ1" s="16"/>
      <c r="EUR1" s="16"/>
      <c r="EUS1" s="16"/>
      <c r="EUT1" s="16"/>
      <c r="EUU1" s="16"/>
      <c r="EUV1" s="16"/>
      <c r="EUW1" s="16"/>
      <c r="EUX1" s="16"/>
      <c r="EUY1" s="16"/>
      <c r="EUZ1" s="16"/>
      <c r="EVA1" s="16"/>
      <c r="EVB1" s="16"/>
      <c r="EVC1" s="16"/>
      <c r="EVD1" s="16"/>
      <c r="EVE1" s="16"/>
      <c r="EVF1" s="16"/>
      <c r="EVG1" s="16"/>
      <c r="EVH1" s="16"/>
      <c r="EVI1" s="16"/>
      <c r="EVJ1" s="16"/>
      <c r="EVK1" s="16"/>
      <c r="EVL1" s="16"/>
      <c r="EVM1" s="16"/>
      <c r="EVN1" s="16"/>
      <c r="EVO1" s="16"/>
      <c r="EVP1" s="16"/>
      <c r="EVQ1" s="16"/>
      <c r="EVR1" s="16"/>
      <c r="EVS1" s="16"/>
      <c r="EVT1" s="16"/>
      <c r="EVU1" s="16"/>
      <c r="EVV1" s="16"/>
      <c r="EVW1" s="16"/>
      <c r="EVX1" s="16"/>
      <c r="EVY1" s="16"/>
      <c r="EVZ1" s="16"/>
      <c r="EWA1" s="16"/>
      <c r="EWB1" s="16"/>
      <c r="EWC1" s="16"/>
      <c r="EWD1" s="16"/>
      <c r="EWE1" s="16"/>
      <c r="EWF1" s="16"/>
      <c r="EWG1" s="16"/>
      <c r="EWH1" s="16"/>
      <c r="EWI1" s="16"/>
      <c r="EWJ1" s="16"/>
      <c r="EWK1" s="16"/>
      <c r="EWL1" s="16"/>
      <c r="EWM1" s="16"/>
      <c r="EWN1" s="16"/>
      <c r="EWO1" s="16"/>
      <c r="EWP1" s="16"/>
      <c r="EWQ1" s="16"/>
      <c r="EWR1" s="16"/>
      <c r="EWS1" s="16"/>
      <c r="EWT1" s="16"/>
      <c r="EWU1" s="16"/>
      <c r="EWV1" s="16"/>
      <c r="EWW1" s="16"/>
      <c r="EWX1" s="16"/>
      <c r="EWY1" s="16"/>
      <c r="EWZ1" s="16"/>
      <c r="EXA1" s="16"/>
      <c r="EXB1" s="16"/>
      <c r="EXC1" s="16"/>
      <c r="EXD1" s="16"/>
      <c r="EXE1" s="16"/>
      <c r="EXF1" s="16"/>
      <c r="EXG1" s="16"/>
      <c r="EXH1" s="16"/>
      <c r="EXI1" s="16"/>
      <c r="EXJ1" s="16"/>
      <c r="EXK1" s="16"/>
      <c r="EXL1" s="16"/>
      <c r="EXM1" s="16"/>
      <c r="EXN1" s="16"/>
      <c r="EXO1" s="16"/>
      <c r="EXP1" s="16"/>
      <c r="EXQ1" s="16"/>
      <c r="EXR1" s="16"/>
      <c r="EXS1" s="16"/>
      <c r="EXT1" s="16"/>
      <c r="EXU1" s="16"/>
      <c r="EXV1" s="16"/>
      <c r="EXW1" s="16"/>
      <c r="EXX1" s="16"/>
      <c r="EXY1" s="16"/>
      <c r="EXZ1" s="16"/>
      <c r="EYA1" s="16"/>
      <c r="EYB1" s="16"/>
      <c r="EYC1" s="16"/>
      <c r="EYD1" s="16"/>
      <c r="EYE1" s="16"/>
      <c r="EYF1" s="16"/>
      <c r="EYG1" s="16"/>
      <c r="EYH1" s="16"/>
      <c r="EYI1" s="16"/>
      <c r="EYJ1" s="16"/>
      <c r="EYK1" s="16"/>
      <c r="EYL1" s="16"/>
      <c r="EYM1" s="16"/>
      <c r="EYN1" s="16"/>
      <c r="EYO1" s="16"/>
      <c r="EYP1" s="16"/>
      <c r="EYQ1" s="16"/>
      <c r="EYR1" s="16"/>
      <c r="EYS1" s="16"/>
      <c r="EYT1" s="16"/>
      <c r="EYU1" s="16"/>
      <c r="EYV1" s="16"/>
      <c r="EYW1" s="16"/>
      <c r="EYX1" s="16"/>
      <c r="EYY1" s="16"/>
      <c r="EYZ1" s="16"/>
      <c r="EZA1" s="16"/>
      <c r="EZB1" s="16"/>
      <c r="EZC1" s="16"/>
      <c r="EZD1" s="16"/>
      <c r="EZE1" s="16"/>
      <c r="EZF1" s="16"/>
      <c r="EZG1" s="16"/>
      <c r="EZH1" s="16"/>
      <c r="EZI1" s="16"/>
      <c r="EZJ1" s="16"/>
      <c r="EZK1" s="16"/>
      <c r="EZL1" s="16"/>
      <c r="EZM1" s="16"/>
      <c r="EZN1" s="16"/>
      <c r="EZO1" s="16"/>
      <c r="EZP1" s="16"/>
      <c r="EZQ1" s="16"/>
      <c r="EZR1" s="16"/>
      <c r="EZS1" s="16"/>
      <c r="EZT1" s="16"/>
      <c r="EZU1" s="16"/>
      <c r="EZV1" s="16"/>
      <c r="EZW1" s="16"/>
      <c r="EZX1" s="16"/>
      <c r="EZY1" s="16"/>
      <c r="EZZ1" s="16"/>
      <c r="FAA1" s="16"/>
      <c r="FAB1" s="16"/>
      <c r="FAC1" s="16"/>
      <c r="FAD1" s="16"/>
      <c r="FAE1" s="16"/>
      <c r="FAF1" s="16"/>
      <c r="FAG1" s="16"/>
      <c r="FAH1" s="16"/>
      <c r="FAI1" s="16"/>
      <c r="FAJ1" s="16"/>
      <c r="FAK1" s="16"/>
      <c r="FAL1" s="16"/>
      <c r="FAM1" s="16"/>
      <c r="FAN1" s="16"/>
      <c r="FAO1" s="16"/>
      <c r="FAP1" s="16"/>
      <c r="FAQ1" s="16"/>
      <c r="FAR1" s="16"/>
      <c r="FAS1" s="16"/>
      <c r="FAT1" s="16"/>
      <c r="FAU1" s="16"/>
      <c r="FAV1" s="16"/>
      <c r="FAW1" s="16"/>
      <c r="FAX1" s="16"/>
      <c r="FAY1" s="16"/>
      <c r="FAZ1" s="16"/>
      <c r="FBA1" s="16"/>
      <c r="FBB1" s="16"/>
      <c r="FBC1" s="16"/>
      <c r="FBD1" s="16"/>
      <c r="FBE1" s="16"/>
      <c r="FBF1" s="16"/>
      <c r="FBG1" s="16"/>
      <c r="FBH1" s="16"/>
      <c r="FBI1" s="16"/>
      <c r="FBJ1" s="16"/>
      <c r="FBK1" s="16"/>
      <c r="FBL1" s="16"/>
      <c r="FBM1" s="16"/>
      <c r="FBN1" s="16"/>
      <c r="FBO1" s="16"/>
      <c r="FBP1" s="16"/>
      <c r="FBQ1" s="16"/>
      <c r="FBR1" s="16"/>
      <c r="FBS1" s="16"/>
      <c r="FBT1" s="16"/>
      <c r="FBU1" s="16"/>
      <c r="FBV1" s="16"/>
      <c r="FBW1" s="16"/>
      <c r="FBX1" s="16"/>
      <c r="FBY1" s="16"/>
      <c r="FBZ1" s="16"/>
      <c r="FCA1" s="16"/>
      <c r="FCB1" s="16"/>
      <c r="FCC1" s="16"/>
      <c r="FCD1" s="16"/>
      <c r="FCE1" s="16"/>
      <c r="FCF1" s="16"/>
      <c r="FCG1" s="16"/>
      <c r="FCH1" s="16"/>
      <c r="FCI1" s="16"/>
      <c r="FCJ1" s="16"/>
      <c r="FCK1" s="16"/>
      <c r="FCL1" s="16"/>
      <c r="FCM1" s="16"/>
      <c r="FCN1" s="16"/>
      <c r="FCO1" s="16"/>
      <c r="FCP1" s="16"/>
      <c r="FCQ1" s="16"/>
      <c r="FCR1" s="16"/>
      <c r="FCS1" s="16"/>
      <c r="FCT1" s="16"/>
      <c r="FCU1" s="16"/>
      <c r="FCV1" s="16"/>
      <c r="FCW1" s="16"/>
      <c r="FCX1" s="16"/>
      <c r="FCY1" s="16"/>
      <c r="FCZ1" s="16"/>
      <c r="FDA1" s="16"/>
      <c r="FDB1" s="16"/>
      <c r="FDC1" s="16"/>
      <c r="FDD1" s="16"/>
      <c r="FDE1" s="16"/>
      <c r="FDF1" s="16"/>
      <c r="FDG1" s="16"/>
      <c r="FDH1" s="16"/>
      <c r="FDI1" s="16"/>
      <c r="FDJ1" s="16"/>
      <c r="FDK1" s="16"/>
      <c r="FDL1" s="16"/>
      <c r="FDM1" s="16"/>
      <c r="FDN1" s="16"/>
      <c r="FDO1" s="16"/>
      <c r="FDP1" s="16"/>
      <c r="FDQ1" s="16"/>
      <c r="FDR1" s="16"/>
      <c r="FDS1" s="16"/>
      <c r="FDT1" s="16"/>
      <c r="FDU1" s="16"/>
      <c r="FDV1" s="16"/>
      <c r="FDW1" s="16"/>
      <c r="FDX1" s="16"/>
      <c r="FDY1" s="16"/>
      <c r="FDZ1" s="16"/>
      <c r="FEA1" s="16"/>
      <c r="FEB1" s="16"/>
      <c r="FEC1" s="16"/>
      <c r="FED1" s="16"/>
      <c r="FEE1" s="16"/>
      <c r="FEF1" s="16"/>
      <c r="FEG1" s="16"/>
      <c r="FEH1" s="16"/>
      <c r="FEI1" s="16"/>
      <c r="FEJ1" s="16"/>
      <c r="FEK1" s="16"/>
      <c r="FEL1" s="16"/>
      <c r="FEM1" s="16"/>
      <c r="FEN1" s="16"/>
      <c r="FEO1" s="16"/>
      <c r="FEP1" s="16"/>
      <c r="FEQ1" s="16"/>
      <c r="FER1" s="16"/>
      <c r="FES1" s="16"/>
      <c r="FET1" s="16"/>
      <c r="FEU1" s="16"/>
      <c r="FEV1" s="16"/>
      <c r="FEW1" s="16"/>
      <c r="FEX1" s="16"/>
      <c r="FEY1" s="16"/>
      <c r="FEZ1" s="16"/>
      <c r="FFA1" s="16"/>
      <c r="FFB1" s="16"/>
      <c r="FFC1" s="16"/>
      <c r="FFD1" s="16"/>
      <c r="FFE1" s="16"/>
      <c r="FFF1" s="16"/>
      <c r="FFG1" s="16"/>
      <c r="FFH1" s="16"/>
      <c r="FFI1" s="16"/>
      <c r="FFJ1" s="16"/>
      <c r="FFK1" s="16"/>
      <c r="FFL1" s="16"/>
      <c r="FFM1" s="16"/>
      <c r="FFN1" s="16"/>
      <c r="FFO1" s="16"/>
      <c r="FFP1" s="16"/>
      <c r="FFQ1" s="16"/>
      <c r="FFR1" s="16"/>
      <c r="FFS1" s="16"/>
      <c r="FFT1" s="16"/>
      <c r="FFU1" s="16"/>
      <c r="FFV1" s="16"/>
      <c r="FFW1" s="16"/>
      <c r="FFX1" s="16"/>
      <c r="FFY1" s="16"/>
      <c r="FFZ1" s="16"/>
      <c r="FGA1" s="16"/>
      <c r="FGB1" s="16"/>
      <c r="FGC1" s="16"/>
      <c r="FGD1" s="16"/>
      <c r="FGE1" s="16"/>
      <c r="FGF1" s="16"/>
      <c r="FGG1" s="16"/>
      <c r="FGH1" s="16"/>
      <c r="FGI1" s="16"/>
      <c r="FGJ1" s="16"/>
      <c r="FGK1" s="16"/>
      <c r="FGL1" s="16"/>
      <c r="FGM1" s="16"/>
      <c r="FGN1" s="16"/>
      <c r="FGO1" s="16"/>
      <c r="FGP1" s="16"/>
      <c r="FGQ1" s="16"/>
      <c r="FGR1" s="16"/>
      <c r="FGS1" s="16"/>
      <c r="FGT1" s="16"/>
      <c r="FGU1" s="16"/>
      <c r="FGV1" s="16"/>
      <c r="FGW1" s="16"/>
      <c r="FGX1" s="16"/>
      <c r="FGY1" s="16"/>
      <c r="FGZ1" s="16"/>
      <c r="FHA1" s="16"/>
      <c r="FHB1" s="16"/>
      <c r="FHC1" s="16"/>
      <c r="FHD1" s="16"/>
      <c r="FHE1" s="16"/>
      <c r="FHF1" s="16"/>
      <c r="FHG1" s="16"/>
      <c r="FHH1" s="16"/>
      <c r="FHI1" s="16"/>
      <c r="FHJ1" s="16"/>
      <c r="FHK1" s="16"/>
      <c r="FHL1" s="16"/>
      <c r="FHM1" s="16"/>
      <c r="FHN1" s="16"/>
      <c r="FHO1" s="16"/>
      <c r="FHP1" s="16"/>
      <c r="FHQ1" s="16"/>
      <c r="FHR1" s="16"/>
      <c r="FHS1" s="16"/>
      <c r="FHT1" s="16"/>
      <c r="FHU1" s="16"/>
      <c r="FHV1" s="16"/>
      <c r="FHW1" s="16"/>
      <c r="FHX1" s="16"/>
      <c r="FHY1" s="16"/>
      <c r="FHZ1" s="16"/>
      <c r="FIA1" s="16"/>
      <c r="FIB1" s="16"/>
      <c r="FIC1" s="16"/>
      <c r="FID1" s="16"/>
      <c r="FIE1" s="16"/>
      <c r="FIF1" s="16"/>
      <c r="FIG1" s="16"/>
      <c r="FIH1" s="16"/>
      <c r="FII1" s="16"/>
      <c r="FIJ1" s="16"/>
      <c r="FIK1" s="16"/>
      <c r="FIL1" s="16"/>
      <c r="FIM1" s="16"/>
      <c r="FIN1" s="16"/>
      <c r="FIO1" s="16"/>
      <c r="FIP1" s="16"/>
      <c r="FIQ1" s="16"/>
      <c r="FIR1" s="16"/>
      <c r="FIS1" s="16"/>
      <c r="FIT1" s="16"/>
      <c r="FIU1" s="16"/>
      <c r="FIV1" s="16"/>
      <c r="FIW1" s="16"/>
      <c r="FIX1" s="16"/>
      <c r="FIY1" s="16"/>
      <c r="FIZ1" s="16"/>
      <c r="FJA1" s="16"/>
      <c r="FJB1" s="16"/>
      <c r="FJC1" s="16"/>
      <c r="FJD1" s="16"/>
      <c r="FJE1" s="16"/>
      <c r="FJF1" s="16"/>
      <c r="FJG1" s="16"/>
      <c r="FJH1" s="16"/>
      <c r="FJI1" s="16"/>
      <c r="FJJ1" s="16"/>
      <c r="FJK1" s="16"/>
      <c r="FJL1" s="16"/>
      <c r="FJM1" s="16"/>
      <c r="FJN1" s="16"/>
      <c r="FJO1" s="16"/>
      <c r="FJP1" s="16"/>
      <c r="FJQ1" s="16"/>
      <c r="FJR1" s="16"/>
      <c r="FJS1" s="16"/>
      <c r="FJT1" s="16"/>
      <c r="FJU1" s="16"/>
      <c r="FJV1" s="16"/>
      <c r="FJW1" s="16"/>
      <c r="FJX1" s="16"/>
      <c r="FJY1" s="16"/>
      <c r="FJZ1" s="16"/>
      <c r="FKA1" s="16"/>
      <c r="FKB1" s="16"/>
      <c r="FKC1" s="16"/>
      <c r="FKD1" s="16"/>
      <c r="FKE1" s="16"/>
      <c r="FKF1" s="16"/>
      <c r="FKG1" s="16"/>
      <c r="FKH1" s="16"/>
      <c r="FKI1" s="16"/>
      <c r="FKJ1" s="16"/>
      <c r="FKK1" s="16"/>
      <c r="FKL1" s="16"/>
      <c r="FKM1" s="16"/>
      <c r="FKN1" s="16"/>
      <c r="FKO1" s="16"/>
      <c r="FKP1" s="16"/>
      <c r="FKQ1" s="16"/>
      <c r="FKR1" s="16"/>
      <c r="FKS1" s="16"/>
      <c r="FKT1" s="16"/>
      <c r="FKU1" s="16"/>
      <c r="FKV1" s="16"/>
      <c r="FKW1" s="16"/>
      <c r="FKX1" s="16"/>
      <c r="FKY1" s="16"/>
      <c r="FKZ1" s="16"/>
      <c r="FLA1" s="16"/>
      <c r="FLB1" s="16"/>
      <c r="FLC1" s="16"/>
      <c r="FLD1" s="16"/>
      <c r="FLE1" s="16"/>
      <c r="FLF1" s="16"/>
      <c r="FLG1" s="16"/>
      <c r="FLH1" s="16"/>
      <c r="FLI1" s="16"/>
      <c r="FLJ1" s="16"/>
      <c r="FLK1" s="16"/>
      <c r="FLL1" s="16"/>
      <c r="FLM1" s="16"/>
      <c r="FLN1" s="16"/>
      <c r="FLO1" s="16"/>
      <c r="FLP1" s="16"/>
      <c r="FLQ1" s="16"/>
      <c r="FLR1" s="16"/>
      <c r="FLS1" s="16"/>
      <c r="FLT1" s="16"/>
      <c r="FLU1" s="16"/>
      <c r="FLV1" s="16"/>
      <c r="FLW1" s="16"/>
      <c r="FLX1" s="16"/>
      <c r="FLY1" s="16"/>
      <c r="FLZ1" s="16"/>
      <c r="FMA1" s="16"/>
      <c r="FMB1" s="16"/>
      <c r="FMC1" s="16"/>
      <c r="FMD1" s="16"/>
      <c r="FME1" s="16"/>
      <c r="FMF1" s="16"/>
      <c r="FMG1" s="16"/>
      <c r="FMH1" s="16"/>
      <c r="FMI1" s="16"/>
      <c r="FMJ1" s="16"/>
      <c r="FMK1" s="16"/>
      <c r="FML1" s="16"/>
      <c r="FMM1" s="16"/>
      <c r="FMN1" s="16"/>
      <c r="FMO1" s="16"/>
      <c r="FMP1" s="16"/>
      <c r="FMQ1" s="16"/>
      <c r="FMR1" s="16"/>
      <c r="FMS1" s="16"/>
      <c r="FMT1" s="16"/>
      <c r="FMU1" s="16"/>
      <c r="FMV1" s="16"/>
      <c r="FMW1" s="16"/>
      <c r="FMX1" s="16"/>
      <c r="FMY1" s="16"/>
      <c r="FMZ1" s="16"/>
      <c r="FNA1" s="16"/>
      <c r="FNB1" s="16"/>
      <c r="FNC1" s="16"/>
      <c r="FND1" s="16"/>
      <c r="FNE1" s="16"/>
      <c r="FNF1" s="16"/>
      <c r="FNG1" s="16"/>
      <c r="FNH1" s="16"/>
      <c r="FNI1" s="16"/>
      <c r="FNJ1" s="16"/>
      <c r="FNK1" s="16"/>
      <c r="FNL1" s="16"/>
      <c r="FNM1" s="16"/>
      <c r="FNN1" s="16"/>
      <c r="FNO1" s="16"/>
      <c r="FNP1" s="16"/>
      <c r="FNQ1" s="16"/>
      <c r="FNR1" s="16"/>
      <c r="FNS1" s="16"/>
      <c r="FNT1" s="16"/>
      <c r="FNU1" s="16"/>
      <c r="FNV1" s="16"/>
      <c r="FNW1" s="16"/>
      <c r="FNX1" s="16"/>
      <c r="FNY1" s="16"/>
      <c r="FNZ1" s="16"/>
      <c r="FOA1" s="16"/>
      <c r="FOB1" s="16"/>
      <c r="FOC1" s="16"/>
      <c r="FOD1" s="16"/>
      <c r="FOE1" s="16"/>
      <c r="FOF1" s="16"/>
      <c r="FOG1" s="16"/>
      <c r="FOH1" s="16"/>
      <c r="FOI1" s="16"/>
      <c r="FOJ1" s="16"/>
      <c r="FOK1" s="16"/>
      <c r="FOL1" s="16"/>
      <c r="FOM1" s="16"/>
      <c r="FON1" s="16"/>
      <c r="FOO1" s="16"/>
      <c r="FOP1" s="16"/>
      <c r="FOQ1" s="16"/>
      <c r="FOR1" s="16"/>
      <c r="FOS1" s="16"/>
      <c r="FOT1" s="16"/>
      <c r="FOU1" s="16"/>
      <c r="FOV1" s="16"/>
      <c r="FOW1" s="16"/>
      <c r="FOX1" s="16"/>
      <c r="FOY1" s="16"/>
      <c r="FOZ1" s="16"/>
      <c r="FPA1" s="16"/>
      <c r="FPB1" s="16"/>
      <c r="FPC1" s="16"/>
      <c r="FPD1" s="16"/>
      <c r="FPE1" s="16"/>
      <c r="FPF1" s="16"/>
      <c r="FPG1" s="16"/>
      <c r="FPH1" s="16"/>
      <c r="FPI1" s="16"/>
      <c r="FPJ1" s="16"/>
      <c r="FPK1" s="16"/>
      <c r="FPL1" s="16"/>
      <c r="FPM1" s="16"/>
      <c r="FPN1" s="16"/>
      <c r="FPO1" s="16"/>
      <c r="FPP1" s="16"/>
      <c r="FPQ1" s="16"/>
      <c r="FPR1" s="16"/>
      <c r="FPS1" s="16"/>
      <c r="FPT1" s="16"/>
      <c r="FPU1" s="16"/>
      <c r="FPV1" s="16"/>
      <c r="FPW1" s="16"/>
      <c r="FPX1" s="16"/>
      <c r="FPY1" s="16"/>
      <c r="FPZ1" s="16"/>
      <c r="FQA1" s="16"/>
      <c r="FQB1" s="16"/>
      <c r="FQC1" s="16"/>
      <c r="FQD1" s="16"/>
      <c r="FQE1" s="16"/>
      <c r="FQF1" s="16"/>
      <c r="FQG1" s="16"/>
      <c r="FQH1" s="16"/>
      <c r="FQI1" s="16"/>
      <c r="FQJ1" s="16"/>
      <c r="FQK1" s="16"/>
      <c r="FQL1" s="16"/>
      <c r="FQM1" s="16"/>
      <c r="FQN1" s="16"/>
      <c r="FQO1" s="16"/>
      <c r="FQP1" s="16"/>
      <c r="FQQ1" s="16"/>
      <c r="FQR1" s="16"/>
      <c r="FQS1" s="16"/>
      <c r="FQT1" s="16"/>
      <c r="FQU1" s="16"/>
      <c r="FQV1" s="16"/>
      <c r="FQW1" s="16"/>
      <c r="FQX1" s="16"/>
      <c r="FQY1" s="16"/>
      <c r="FQZ1" s="16"/>
      <c r="FRA1" s="16"/>
      <c r="FRB1" s="16"/>
      <c r="FRC1" s="16"/>
      <c r="FRD1" s="16"/>
      <c r="FRE1" s="16"/>
      <c r="FRF1" s="16"/>
      <c r="FRG1" s="16"/>
      <c r="FRH1" s="16"/>
      <c r="FRI1" s="16"/>
      <c r="FRJ1" s="16"/>
      <c r="FRK1" s="16"/>
      <c r="FRL1" s="16"/>
      <c r="FRM1" s="16"/>
      <c r="FRN1" s="16"/>
      <c r="FRO1" s="16"/>
      <c r="FRP1" s="16"/>
      <c r="FRQ1" s="16"/>
      <c r="FRR1" s="16"/>
      <c r="FRS1" s="16"/>
      <c r="FRT1" s="16"/>
      <c r="FRU1" s="16"/>
      <c r="FRV1" s="16"/>
      <c r="FRW1" s="16"/>
      <c r="FRX1" s="16"/>
      <c r="FRY1" s="16"/>
      <c r="FRZ1" s="16"/>
      <c r="FSA1" s="16"/>
      <c r="FSB1" s="16"/>
      <c r="FSC1" s="16"/>
      <c r="FSD1" s="16"/>
      <c r="FSE1" s="16"/>
      <c r="FSF1" s="16"/>
      <c r="FSG1" s="16"/>
      <c r="FSH1" s="16"/>
      <c r="FSI1" s="16"/>
      <c r="FSJ1" s="16"/>
      <c r="FSK1" s="16"/>
      <c r="FSL1" s="16"/>
      <c r="FSM1" s="16"/>
      <c r="FSN1" s="16"/>
      <c r="FSO1" s="16"/>
      <c r="FSP1" s="16"/>
      <c r="FSQ1" s="16"/>
      <c r="FSR1" s="16"/>
      <c r="FSS1" s="16"/>
      <c r="FST1" s="16"/>
      <c r="FSU1" s="16"/>
      <c r="FSV1" s="16"/>
      <c r="FSW1" s="16"/>
      <c r="FSX1" s="16"/>
      <c r="FSY1" s="16"/>
      <c r="FSZ1" s="16"/>
      <c r="FTA1" s="16"/>
      <c r="FTB1" s="16"/>
      <c r="FTC1" s="16"/>
      <c r="FTD1" s="16"/>
      <c r="FTE1" s="16"/>
      <c r="FTF1" s="16"/>
      <c r="FTG1" s="16"/>
      <c r="FTH1" s="16"/>
      <c r="FTI1" s="16"/>
      <c r="FTJ1" s="16"/>
      <c r="FTK1" s="16"/>
      <c r="FTL1" s="16"/>
      <c r="FTM1" s="16"/>
      <c r="FTN1" s="16"/>
      <c r="FTO1" s="16"/>
      <c r="FTP1" s="16"/>
      <c r="FTQ1" s="16"/>
      <c r="FTR1" s="16"/>
      <c r="FTS1" s="16"/>
      <c r="FTT1" s="16"/>
      <c r="FTU1" s="16"/>
      <c r="FTV1" s="16"/>
      <c r="FTW1" s="16"/>
      <c r="FTX1" s="16"/>
      <c r="FTY1" s="16"/>
      <c r="FTZ1" s="16"/>
      <c r="FUA1" s="16"/>
      <c r="FUB1" s="16"/>
      <c r="FUC1" s="16"/>
      <c r="FUD1" s="16"/>
      <c r="FUE1" s="16"/>
      <c r="FUF1" s="16"/>
      <c r="FUG1" s="16"/>
      <c r="FUH1" s="16"/>
      <c r="FUI1" s="16"/>
      <c r="FUJ1" s="16"/>
      <c r="FUK1" s="16"/>
      <c r="FUL1" s="16"/>
      <c r="FUM1" s="16"/>
      <c r="FUN1" s="16"/>
      <c r="FUO1" s="16"/>
      <c r="FUP1" s="16"/>
      <c r="FUQ1" s="16"/>
      <c r="FUR1" s="16"/>
      <c r="FUS1" s="16"/>
      <c r="FUT1" s="16"/>
      <c r="FUU1" s="16"/>
      <c r="FUV1" s="16"/>
      <c r="FUW1" s="16"/>
      <c r="FUX1" s="16"/>
      <c r="FUY1" s="16"/>
      <c r="FUZ1" s="16"/>
      <c r="FVA1" s="16"/>
      <c r="FVB1" s="16"/>
      <c r="FVC1" s="16"/>
      <c r="FVD1" s="16"/>
      <c r="FVE1" s="16"/>
      <c r="FVF1" s="16"/>
      <c r="FVG1" s="16"/>
      <c r="FVH1" s="16"/>
      <c r="FVI1" s="16"/>
      <c r="FVJ1" s="16"/>
      <c r="FVK1" s="16"/>
      <c r="FVL1" s="16"/>
      <c r="FVM1" s="16"/>
      <c r="FVN1" s="16"/>
      <c r="FVO1" s="16"/>
      <c r="FVP1" s="16"/>
      <c r="FVQ1" s="16"/>
      <c r="FVR1" s="16"/>
      <c r="FVS1" s="16"/>
      <c r="FVT1" s="16"/>
      <c r="FVU1" s="16"/>
      <c r="FVV1" s="16"/>
      <c r="FVW1" s="16"/>
      <c r="FVX1" s="16"/>
      <c r="FVY1" s="16"/>
      <c r="FVZ1" s="16"/>
      <c r="FWA1" s="16"/>
      <c r="FWB1" s="16"/>
      <c r="FWC1" s="16"/>
      <c r="FWD1" s="16"/>
      <c r="FWE1" s="16"/>
      <c r="FWF1" s="16"/>
      <c r="FWG1" s="16"/>
      <c r="FWH1" s="16"/>
      <c r="FWI1" s="16"/>
      <c r="FWJ1" s="16"/>
      <c r="FWK1" s="16"/>
      <c r="FWL1" s="16"/>
      <c r="FWM1" s="16"/>
      <c r="FWN1" s="16"/>
      <c r="FWO1" s="16"/>
      <c r="FWP1" s="16"/>
      <c r="FWQ1" s="16"/>
      <c r="FWR1" s="16"/>
      <c r="FWS1" s="16"/>
      <c r="FWT1" s="16"/>
      <c r="FWU1" s="16"/>
      <c r="FWV1" s="16"/>
      <c r="FWW1" s="16"/>
      <c r="FWX1" s="16"/>
      <c r="FWY1" s="16"/>
      <c r="FWZ1" s="16"/>
      <c r="FXA1" s="16"/>
      <c r="FXB1" s="16"/>
      <c r="FXC1" s="16"/>
      <c r="FXD1" s="16"/>
      <c r="FXE1" s="16"/>
      <c r="FXF1" s="16"/>
      <c r="FXG1" s="16"/>
      <c r="FXH1" s="16"/>
      <c r="FXI1" s="16"/>
      <c r="FXJ1" s="16"/>
      <c r="FXK1" s="16"/>
      <c r="FXL1" s="16"/>
      <c r="FXM1" s="16"/>
      <c r="FXN1" s="16"/>
      <c r="FXO1" s="16"/>
      <c r="FXP1" s="16"/>
      <c r="FXQ1" s="16"/>
      <c r="FXR1" s="16"/>
      <c r="FXS1" s="16"/>
      <c r="FXT1" s="16"/>
      <c r="FXU1" s="16"/>
      <c r="FXV1" s="16"/>
      <c r="FXW1" s="16"/>
      <c r="FXX1" s="16"/>
      <c r="FXY1" s="16"/>
      <c r="FXZ1" s="16"/>
      <c r="FYA1" s="16"/>
      <c r="FYB1" s="16"/>
      <c r="FYC1" s="16"/>
      <c r="FYD1" s="16"/>
      <c r="FYE1" s="16"/>
      <c r="FYF1" s="16"/>
      <c r="FYG1" s="16"/>
      <c r="FYH1" s="16"/>
      <c r="FYI1" s="16"/>
      <c r="FYJ1" s="16"/>
      <c r="FYK1" s="16"/>
      <c r="FYL1" s="16"/>
      <c r="FYM1" s="16"/>
      <c r="FYN1" s="16"/>
      <c r="FYO1" s="16"/>
      <c r="FYP1" s="16"/>
      <c r="FYQ1" s="16"/>
      <c r="FYR1" s="16"/>
      <c r="FYS1" s="16"/>
      <c r="FYT1" s="16"/>
      <c r="FYU1" s="16"/>
      <c r="FYV1" s="16"/>
      <c r="FYW1" s="16"/>
      <c r="FYX1" s="16"/>
      <c r="FYY1" s="16"/>
      <c r="FYZ1" s="16"/>
      <c r="FZA1" s="16"/>
      <c r="FZB1" s="16"/>
      <c r="FZC1" s="16"/>
      <c r="FZD1" s="16"/>
      <c r="FZE1" s="16"/>
      <c r="FZF1" s="16"/>
      <c r="FZG1" s="16"/>
      <c r="FZH1" s="16"/>
      <c r="FZI1" s="16"/>
      <c r="FZJ1" s="16"/>
      <c r="FZK1" s="16"/>
      <c r="FZL1" s="16"/>
      <c r="FZM1" s="16"/>
      <c r="FZN1" s="16"/>
      <c r="FZO1" s="16"/>
      <c r="FZP1" s="16"/>
      <c r="FZQ1" s="16"/>
      <c r="FZR1" s="16"/>
      <c r="FZS1" s="16"/>
      <c r="FZT1" s="16"/>
      <c r="FZU1" s="16"/>
      <c r="FZV1" s="16"/>
      <c r="FZW1" s="16"/>
      <c r="FZX1" s="16"/>
      <c r="FZY1" s="16"/>
      <c r="FZZ1" s="16"/>
      <c r="GAA1" s="16"/>
      <c r="GAB1" s="16"/>
      <c r="GAC1" s="16"/>
      <c r="GAD1" s="16"/>
      <c r="GAE1" s="16"/>
      <c r="GAF1" s="16"/>
      <c r="GAG1" s="16"/>
      <c r="GAH1" s="16"/>
      <c r="GAI1" s="16"/>
      <c r="GAJ1" s="16"/>
      <c r="GAK1" s="16"/>
      <c r="GAL1" s="16"/>
      <c r="GAM1" s="16"/>
      <c r="GAN1" s="16"/>
      <c r="GAO1" s="16"/>
      <c r="GAP1" s="16"/>
      <c r="GAQ1" s="16"/>
      <c r="GAR1" s="16"/>
      <c r="GAS1" s="16"/>
      <c r="GAT1" s="16"/>
      <c r="GAU1" s="16"/>
      <c r="GAV1" s="16"/>
      <c r="GAW1" s="16"/>
      <c r="GAX1" s="16"/>
      <c r="GAY1" s="16"/>
      <c r="GAZ1" s="16"/>
      <c r="GBA1" s="16"/>
      <c r="GBB1" s="16"/>
      <c r="GBC1" s="16"/>
      <c r="GBD1" s="16"/>
      <c r="GBE1" s="16"/>
      <c r="GBF1" s="16"/>
      <c r="GBG1" s="16"/>
      <c r="GBH1" s="16"/>
      <c r="GBI1" s="16"/>
      <c r="GBJ1" s="16"/>
      <c r="GBK1" s="16"/>
      <c r="GBL1" s="16"/>
      <c r="GBM1" s="16"/>
      <c r="GBN1" s="16"/>
      <c r="GBO1" s="16"/>
      <c r="GBP1" s="16"/>
      <c r="GBQ1" s="16"/>
      <c r="GBR1" s="16"/>
      <c r="GBS1" s="16"/>
      <c r="GBT1" s="16"/>
      <c r="GBU1" s="16"/>
      <c r="GBV1" s="16"/>
      <c r="GBW1" s="16"/>
      <c r="GBX1" s="16"/>
      <c r="GBY1" s="16"/>
      <c r="GBZ1" s="16"/>
      <c r="GCA1" s="16"/>
      <c r="GCB1" s="16"/>
      <c r="GCC1" s="16"/>
      <c r="GCD1" s="16"/>
      <c r="GCE1" s="16"/>
      <c r="GCF1" s="16"/>
      <c r="GCG1" s="16"/>
      <c r="GCH1" s="16"/>
      <c r="GCI1" s="16"/>
      <c r="GCJ1" s="16"/>
      <c r="GCK1" s="16"/>
      <c r="GCL1" s="16"/>
      <c r="GCM1" s="16"/>
      <c r="GCN1" s="16"/>
      <c r="GCO1" s="16"/>
      <c r="GCP1" s="16"/>
      <c r="GCQ1" s="16"/>
      <c r="GCR1" s="16"/>
      <c r="GCS1" s="16"/>
      <c r="GCT1" s="16"/>
      <c r="GCU1" s="16"/>
      <c r="GCV1" s="16"/>
      <c r="GCW1" s="16"/>
      <c r="GCX1" s="16"/>
      <c r="GCY1" s="16"/>
      <c r="GCZ1" s="16"/>
      <c r="GDA1" s="16"/>
      <c r="GDB1" s="16"/>
      <c r="GDC1" s="16"/>
      <c r="GDD1" s="16"/>
      <c r="GDE1" s="16"/>
      <c r="GDF1" s="16"/>
      <c r="GDG1" s="16"/>
      <c r="GDH1" s="16"/>
      <c r="GDI1" s="16"/>
      <c r="GDJ1" s="16"/>
      <c r="GDK1" s="16"/>
      <c r="GDL1" s="16"/>
      <c r="GDM1" s="16"/>
      <c r="GDN1" s="16"/>
      <c r="GDO1" s="16"/>
      <c r="GDP1" s="16"/>
      <c r="GDQ1" s="16"/>
      <c r="GDR1" s="16"/>
      <c r="GDS1" s="16"/>
      <c r="GDT1" s="16"/>
      <c r="GDU1" s="16"/>
      <c r="GDV1" s="16"/>
      <c r="GDW1" s="16"/>
      <c r="GDX1" s="16"/>
      <c r="GDY1" s="16"/>
      <c r="GDZ1" s="16"/>
      <c r="GEA1" s="16"/>
      <c r="GEB1" s="16"/>
      <c r="GEC1" s="16"/>
      <c r="GED1" s="16"/>
      <c r="GEE1" s="16"/>
      <c r="GEF1" s="16"/>
      <c r="GEG1" s="16"/>
      <c r="GEH1" s="16"/>
      <c r="GEI1" s="16"/>
      <c r="GEJ1" s="16"/>
      <c r="GEK1" s="16"/>
      <c r="GEL1" s="16"/>
      <c r="GEM1" s="16"/>
      <c r="GEN1" s="16"/>
      <c r="GEO1" s="16"/>
      <c r="GEP1" s="16"/>
      <c r="GEQ1" s="16"/>
      <c r="GER1" s="16"/>
      <c r="GES1" s="16"/>
      <c r="GET1" s="16"/>
      <c r="GEU1" s="16"/>
      <c r="GEV1" s="16"/>
      <c r="GEW1" s="16"/>
      <c r="GEX1" s="16"/>
      <c r="GEY1" s="16"/>
      <c r="GEZ1" s="16"/>
      <c r="GFA1" s="16"/>
      <c r="GFB1" s="16"/>
      <c r="GFC1" s="16"/>
      <c r="GFD1" s="16"/>
      <c r="GFE1" s="16"/>
      <c r="GFF1" s="16"/>
      <c r="GFG1" s="16"/>
      <c r="GFH1" s="16"/>
      <c r="GFI1" s="16"/>
      <c r="GFJ1" s="16"/>
      <c r="GFK1" s="16"/>
      <c r="GFL1" s="16"/>
      <c r="GFM1" s="16"/>
      <c r="GFN1" s="16"/>
      <c r="GFO1" s="16"/>
      <c r="GFP1" s="16"/>
      <c r="GFQ1" s="16"/>
      <c r="GFR1" s="16"/>
      <c r="GFS1" s="16"/>
      <c r="GFT1" s="16"/>
      <c r="GFU1" s="16"/>
      <c r="GFV1" s="16"/>
      <c r="GFW1" s="16"/>
      <c r="GFX1" s="16"/>
      <c r="GFY1" s="16"/>
      <c r="GFZ1" s="16"/>
      <c r="GGA1" s="16"/>
      <c r="GGB1" s="16"/>
      <c r="GGC1" s="16"/>
      <c r="GGD1" s="16"/>
      <c r="GGE1" s="16"/>
      <c r="GGF1" s="16"/>
      <c r="GGG1" s="16"/>
      <c r="GGH1" s="16"/>
      <c r="GGI1" s="16"/>
      <c r="GGJ1" s="16"/>
      <c r="GGK1" s="16"/>
      <c r="GGL1" s="16"/>
      <c r="GGM1" s="16"/>
      <c r="GGN1" s="16"/>
      <c r="GGO1" s="16"/>
      <c r="GGP1" s="16"/>
      <c r="GGQ1" s="16"/>
      <c r="GGR1" s="16"/>
      <c r="GGS1" s="16"/>
      <c r="GGT1" s="16"/>
      <c r="GGU1" s="16"/>
      <c r="GGV1" s="16"/>
      <c r="GGW1" s="16"/>
      <c r="GGX1" s="16"/>
      <c r="GGY1" s="16"/>
      <c r="GGZ1" s="16"/>
      <c r="GHA1" s="16"/>
      <c r="GHB1" s="16"/>
      <c r="GHC1" s="16"/>
      <c r="GHD1" s="16"/>
      <c r="GHE1" s="16"/>
      <c r="GHF1" s="16"/>
      <c r="GHG1" s="16"/>
      <c r="GHH1" s="16"/>
      <c r="GHI1" s="16"/>
      <c r="GHJ1" s="16"/>
      <c r="GHK1" s="16"/>
      <c r="GHL1" s="16"/>
      <c r="GHM1" s="16"/>
      <c r="GHN1" s="16"/>
      <c r="GHO1" s="16"/>
      <c r="GHP1" s="16"/>
      <c r="GHQ1" s="16"/>
      <c r="GHR1" s="16"/>
      <c r="GHS1" s="16"/>
      <c r="GHT1" s="16"/>
      <c r="GHU1" s="16"/>
      <c r="GHV1" s="16"/>
      <c r="GHW1" s="16"/>
      <c r="GHX1" s="16"/>
      <c r="GHY1" s="16"/>
      <c r="GHZ1" s="16"/>
      <c r="GIA1" s="16"/>
      <c r="GIB1" s="16"/>
      <c r="GIC1" s="16"/>
      <c r="GID1" s="16"/>
      <c r="GIE1" s="16"/>
      <c r="GIF1" s="16"/>
      <c r="GIG1" s="16"/>
      <c r="GIH1" s="16"/>
      <c r="GII1" s="16"/>
      <c r="GIJ1" s="16"/>
      <c r="GIK1" s="16"/>
      <c r="GIL1" s="16"/>
      <c r="GIM1" s="16"/>
      <c r="GIN1" s="16"/>
      <c r="GIO1" s="16"/>
      <c r="GIP1" s="16"/>
      <c r="GIQ1" s="16"/>
      <c r="GIR1" s="16"/>
      <c r="GIS1" s="16"/>
      <c r="GIT1" s="16"/>
      <c r="GIU1" s="16"/>
      <c r="GIV1" s="16"/>
      <c r="GIW1" s="16"/>
      <c r="GIX1" s="16"/>
      <c r="GIY1" s="16"/>
      <c r="GIZ1" s="16"/>
      <c r="GJA1" s="16"/>
      <c r="GJB1" s="16"/>
      <c r="GJC1" s="16"/>
      <c r="GJD1" s="16"/>
      <c r="GJE1" s="16"/>
      <c r="GJF1" s="16"/>
      <c r="GJG1" s="16"/>
      <c r="GJH1" s="16"/>
      <c r="GJI1" s="16"/>
      <c r="GJJ1" s="16"/>
      <c r="GJK1" s="16"/>
      <c r="GJL1" s="16"/>
      <c r="GJM1" s="16"/>
      <c r="GJN1" s="16"/>
      <c r="GJO1" s="16"/>
      <c r="GJP1" s="16"/>
      <c r="GJQ1" s="16"/>
      <c r="GJR1" s="16"/>
      <c r="GJS1" s="16"/>
      <c r="GJT1" s="16"/>
      <c r="GJU1" s="16"/>
      <c r="GJV1" s="16"/>
      <c r="GJW1" s="16"/>
      <c r="GJX1" s="16"/>
      <c r="GJY1" s="16"/>
      <c r="GJZ1" s="16"/>
      <c r="GKA1" s="16"/>
      <c r="GKB1" s="16"/>
      <c r="GKC1" s="16"/>
      <c r="GKD1" s="16"/>
      <c r="GKE1" s="16"/>
      <c r="GKF1" s="16"/>
      <c r="GKG1" s="16"/>
      <c r="GKH1" s="16"/>
      <c r="GKI1" s="16"/>
      <c r="GKJ1" s="16"/>
      <c r="GKK1" s="16"/>
      <c r="GKL1" s="16"/>
      <c r="GKM1" s="16"/>
      <c r="GKN1" s="16"/>
      <c r="GKO1" s="16"/>
      <c r="GKP1" s="16"/>
      <c r="GKQ1" s="16"/>
      <c r="GKR1" s="16"/>
      <c r="GKS1" s="16"/>
      <c r="GKT1" s="16"/>
      <c r="GKU1" s="16"/>
      <c r="GKV1" s="16"/>
      <c r="GKW1" s="16"/>
      <c r="GKX1" s="16"/>
      <c r="GKY1" s="16"/>
      <c r="GKZ1" s="16"/>
      <c r="GLA1" s="16"/>
      <c r="GLB1" s="16"/>
      <c r="GLC1" s="16"/>
      <c r="GLD1" s="16"/>
      <c r="GLE1" s="16"/>
      <c r="GLF1" s="16"/>
      <c r="GLG1" s="16"/>
      <c r="GLH1" s="16"/>
      <c r="GLI1" s="16"/>
      <c r="GLJ1" s="16"/>
      <c r="GLK1" s="16"/>
      <c r="GLL1" s="16"/>
      <c r="GLM1" s="16"/>
      <c r="GLN1" s="16"/>
      <c r="GLO1" s="16"/>
      <c r="GLP1" s="16"/>
      <c r="GLQ1" s="16"/>
      <c r="GLR1" s="16"/>
      <c r="GLS1" s="16"/>
      <c r="GLT1" s="16"/>
      <c r="GLU1" s="16"/>
      <c r="GLV1" s="16"/>
      <c r="GLW1" s="16"/>
      <c r="GLX1" s="16"/>
      <c r="GLY1" s="16"/>
      <c r="GLZ1" s="16"/>
      <c r="GMA1" s="16"/>
      <c r="GMB1" s="16"/>
      <c r="GMC1" s="16"/>
      <c r="GMD1" s="16"/>
      <c r="GME1" s="16"/>
      <c r="GMF1" s="16"/>
      <c r="GMG1" s="16"/>
      <c r="GMH1" s="16"/>
      <c r="GMI1" s="16"/>
      <c r="GMJ1" s="16"/>
      <c r="GMK1" s="16"/>
      <c r="GML1" s="16"/>
      <c r="GMM1" s="16"/>
      <c r="GMN1" s="16"/>
      <c r="GMO1" s="16"/>
      <c r="GMP1" s="16"/>
      <c r="GMQ1" s="16"/>
      <c r="GMR1" s="16"/>
      <c r="GMS1" s="16"/>
      <c r="GMT1" s="16"/>
      <c r="GMU1" s="16"/>
      <c r="GMV1" s="16"/>
      <c r="GMW1" s="16"/>
      <c r="GMX1" s="16"/>
      <c r="GMY1" s="16"/>
      <c r="GMZ1" s="16"/>
      <c r="GNA1" s="16"/>
      <c r="GNB1" s="16"/>
      <c r="GNC1" s="16"/>
      <c r="GND1" s="16"/>
      <c r="GNE1" s="16"/>
      <c r="GNF1" s="16"/>
      <c r="GNG1" s="16"/>
      <c r="GNH1" s="16"/>
      <c r="GNI1" s="16"/>
      <c r="GNJ1" s="16"/>
      <c r="GNK1" s="16"/>
      <c r="GNL1" s="16"/>
      <c r="GNM1" s="16"/>
      <c r="GNN1" s="16"/>
      <c r="GNO1" s="16"/>
      <c r="GNP1" s="16"/>
      <c r="GNQ1" s="16"/>
      <c r="GNR1" s="16"/>
      <c r="GNS1" s="16"/>
      <c r="GNT1" s="16"/>
      <c r="GNU1" s="16"/>
      <c r="GNV1" s="16"/>
      <c r="GNW1" s="16"/>
      <c r="GNX1" s="16"/>
      <c r="GNY1" s="16"/>
      <c r="GNZ1" s="16"/>
      <c r="GOA1" s="16"/>
      <c r="GOB1" s="16"/>
      <c r="GOC1" s="16"/>
      <c r="GOD1" s="16"/>
      <c r="GOE1" s="16"/>
      <c r="GOF1" s="16"/>
      <c r="GOG1" s="16"/>
      <c r="GOH1" s="16"/>
      <c r="GOI1" s="16"/>
      <c r="GOJ1" s="16"/>
      <c r="GOK1" s="16"/>
      <c r="GOL1" s="16"/>
      <c r="GOM1" s="16"/>
      <c r="GON1" s="16"/>
      <c r="GOO1" s="16"/>
      <c r="GOP1" s="16"/>
      <c r="GOQ1" s="16"/>
      <c r="GOR1" s="16"/>
      <c r="GOS1" s="16"/>
      <c r="GOT1" s="16"/>
      <c r="GOU1" s="16"/>
      <c r="GOV1" s="16"/>
      <c r="GOW1" s="16"/>
      <c r="GOX1" s="16"/>
      <c r="GOY1" s="16"/>
      <c r="GOZ1" s="16"/>
      <c r="GPA1" s="16"/>
      <c r="GPB1" s="16"/>
      <c r="GPC1" s="16"/>
      <c r="GPD1" s="16"/>
      <c r="GPE1" s="16"/>
      <c r="GPF1" s="16"/>
      <c r="GPG1" s="16"/>
      <c r="GPH1" s="16"/>
      <c r="GPI1" s="16"/>
      <c r="GPJ1" s="16"/>
      <c r="GPK1" s="16"/>
      <c r="GPL1" s="16"/>
      <c r="GPM1" s="16"/>
      <c r="GPN1" s="16"/>
      <c r="GPO1" s="16"/>
      <c r="GPP1" s="16"/>
      <c r="GPQ1" s="16"/>
      <c r="GPR1" s="16"/>
      <c r="GPS1" s="16"/>
      <c r="GPT1" s="16"/>
      <c r="GPU1" s="16"/>
      <c r="GPV1" s="16"/>
      <c r="GPW1" s="16"/>
      <c r="GPX1" s="16"/>
      <c r="GPY1" s="16"/>
      <c r="GPZ1" s="16"/>
      <c r="GQA1" s="16"/>
      <c r="GQB1" s="16"/>
      <c r="GQC1" s="16"/>
      <c r="GQD1" s="16"/>
      <c r="GQE1" s="16"/>
      <c r="GQF1" s="16"/>
      <c r="GQG1" s="16"/>
      <c r="GQH1" s="16"/>
      <c r="GQI1" s="16"/>
      <c r="GQJ1" s="16"/>
      <c r="GQK1" s="16"/>
      <c r="GQL1" s="16"/>
      <c r="GQM1" s="16"/>
      <c r="GQN1" s="16"/>
      <c r="GQO1" s="16"/>
      <c r="GQP1" s="16"/>
      <c r="GQQ1" s="16"/>
      <c r="GQR1" s="16"/>
      <c r="GQS1" s="16"/>
      <c r="GQT1" s="16"/>
      <c r="GQU1" s="16"/>
      <c r="GQV1" s="16"/>
      <c r="GQW1" s="16"/>
      <c r="GQX1" s="16"/>
      <c r="GQY1" s="16"/>
      <c r="GQZ1" s="16"/>
      <c r="GRA1" s="16"/>
      <c r="GRB1" s="16"/>
      <c r="GRC1" s="16"/>
      <c r="GRD1" s="16"/>
      <c r="GRE1" s="16"/>
      <c r="GRF1" s="16"/>
      <c r="GRG1" s="16"/>
      <c r="GRH1" s="16"/>
      <c r="GRI1" s="16"/>
      <c r="GRJ1" s="16"/>
      <c r="GRK1" s="16"/>
      <c r="GRL1" s="16"/>
      <c r="GRM1" s="16"/>
      <c r="GRN1" s="16"/>
      <c r="GRO1" s="16"/>
      <c r="GRP1" s="16"/>
      <c r="GRQ1" s="16"/>
      <c r="GRR1" s="16"/>
      <c r="GRS1" s="16"/>
      <c r="GRT1" s="16"/>
      <c r="GRU1" s="16"/>
      <c r="GRV1" s="16"/>
      <c r="GRW1" s="16"/>
      <c r="GRX1" s="16"/>
      <c r="GRY1" s="16"/>
      <c r="GRZ1" s="16"/>
      <c r="GSA1" s="16"/>
      <c r="GSB1" s="16"/>
      <c r="GSC1" s="16"/>
      <c r="GSD1" s="16"/>
      <c r="GSE1" s="16"/>
      <c r="GSF1" s="16"/>
      <c r="GSG1" s="16"/>
      <c r="GSH1" s="16"/>
      <c r="GSI1" s="16"/>
      <c r="GSJ1" s="16"/>
      <c r="GSK1" s="16"/>
      <c r="GSL1" s="16"/>
      <c r="GSM1" s="16"/>
      <c r="GSN1" s="16"/>
      <c r="GSO1" s="16"/>
      <c r="GSP1" s="16"/>
      <c r="GSQ1" s="16"/>
      <c r="GSR1" s="16"/>
      <c r="GSS1" s="16"/>
      <c r="GST1" s="16"/>
      <c r="GSU1" s="16"/>
      <c r="GSV1" s="16"/>
      <c r="GSW1" s="16"/>
      <c r="GSX1" s="16"/>
      <c r="GSY1" s="16"/>
      <c r="GSZ1" s="16"/>
      <c r="GTA1" s="16"/>
      <c r="GTB1" s="16"/>
      <c r="GTC1" s="16"/>
      <c r="GTD1" s="16"/>
      <c r="GTE1" s="16"/>
      <c r="GTF1" s="16"/>
      <c r="GTG1" s="16"/>
      <c r="GTH1" s="16"/>
      <c r="GTI1" s="16"/>
      <c r="GTJ1" s="16"/>
      <c r="GTK1" s="16"/>
      <c r="GTL1" s="16"/>
      <c r="GTM1" s="16"/>
      <c r="GTN1" s="16"/>
      <c r="GTO1" s="16"/>
      <c r="GTP1" s="16"/>
      <c r="GTQ1" s="16"/>
      <c r="GTR1" s="16"/>
      <c r="GTS1" s="16"/>
      <c r="GTT1" s="16"/>
      <c r="GTU1" s="16"/>
      <c r="GTV1" s="16"/>
      <c r="GTW1" s="16"/>
      <c r="GTX1" s="16"/>
      <c r="GTY1" s="16"/>
      <c r="GTZ1" s="16"/>
      <c r="GUA1" s="16"/>
      <c r="GUB1" s="16"/>
      <c r="GUC1" s="16"/>
      <c r="GUD1" s="16"/>
      <c r="GUE1" s="16"/>
      <c r="GUF1" s="16"/>
      <c r="GUG1" s="16"/>
      <c r="GUH1" s="16"/>
      <c r="GUI1" s="16"/>
      <c r="GUJ1" s="16"/>
      <c r="GUK1" s="16"/>
      <c r="GUL1" s="16"/>
      <c r="GUM1" s="16"/>
      <c r="GUN1" s="16"/>
      <c r="GUO1" s="16"/>
      <c r="GUP1" s="16"/>
      <c r="GUQ1" s="16"/>
      <c r="GUR1" s="16"/>
      <c r="GUS1" s="16"/>
      <c r="GUT1" s="16"/>
      <c r="GUU1" s="16"/>
      <c r="GUV1" s="16"/>
      <c r="GUW1" s="16"/>
      <c r="GUX1" s="16"/>
      <c r="GUY1" s="16"/>
      <c r="GUZ1" s="16"/>
      <c r="GVA1" s="16"/>
      <c r="GVB1" s="16"/>
      <c r="GVC1" s="16"/>
      <c r="GVD1" s="16"/>
      <c r="GVE1" s="16"/>
      <c r="GVF1" s="16"/>
      <c r="GVG1" s="16"/>
      <c r="GVH1" s="16"/>
      <c r="GVI1" s="16"/>
      <c r="GVJ1" s="16"/>
      <c r="GVK1" s="16"/>
      <c r="GVL1" s="16"/>
      <c r="GVM1" s="16"/>
      <c r="GVN1" s="16"/>
      <c r="GVO1" s="16"/>
      <c r="GVP1" s="16"/>
      <c r="GVQ1" s="16"/>
      <c r="GVR1" s="16"/>
      <c r="GVS1" s="16"/>
      <c r="GVT1" s="16"/>
      <c r="GVU1" s="16"/>
      <c r="GVV1" s="16"/>
      <c r="GVW1" s="16"/>
      <c r="GVX1" s="16"/>
      <c r="GVY1" s="16"/>
      <c r="GVZ1" s="16"/>
      <c r="GWA1" s="16"/>
      <c r="GWB1" s="16"/>
      <c r="GWC1" s="16"/>
      <c r="GWD1" s="16"/>
      <c r="GWE1" s="16"/>
      <c r="GWF1" s="16"/>
      <c r="GWG1" s="16"/>
      <c r="GWH1" s="16"/>
      <c r="GWI1" s="16"/>
      <c r="GWJ1" s="16"/>
      <c r="GWK1" s="16"/>
      <c r="GWL1" s="16"/>
      <c r="GWM1" s="16"/>
      <c r="GWN1" s="16"/>
      <c r="GWO1" s="16"/>
      <c r="GWP1" s="16"/>
      <c r="GWQ1" s="16"/>
      <c r="GWR1" s="16"/>
      <c r="GWS1" s="16"/>
      <c r="GWT1" s="16"/>
      <c r="GWU1" s="16"/>
      <c r="GWV1" s="16"/>
      <c r="GWW1" s="16"/>
      <c r="GWX1" s="16"/>
      <c r="GWY1" s="16"/>
      <c r="GWZ1" s="16"/>
      <c r="GXA1" s="16"/>
      <c r="GXB1" s="16"/>
      <c r="GXC1" s="16"/>
      <c r="GXD1" s="16"/>
      <c r="GXE1" s="16"/>
      <c r="GXF1" s="16"/>
      <c r="GXG1" s="16"/>
      <c r="GXH1" s="16"/>
      <c r="GXI1" s="16"/>
      <c r="GXJ1" s="16"/>
      <c r="GXK1" s="16"/>
      <c r="GXL1" s="16"/>
      <c r="GXM1" s="16"/>
      <c r="GXN1" s="16"/>
      <c r="GXO1" s="16"/>
      <c r="GXP1" s="16"/>
      <c r="GXQ1" s="16"/>
      <c r="GXR1" s="16"/>
      <c r="GXS1" s="16"/>
      <c r="GXT1" s="16"/>
      <c r="GXU1" s="16"/>
      <c r="GXV1" s="16"/>
      <c r="GXW1" s="16"/>
      <c r="GXX1" s="16"/>
      <c r="GXY1" s="16"/>
      <c r="GXZ1" s="16"/>
      <c r="GYA1" s="16"/>
      <c r="GYB1" s="16"/>
      <c r="GYC1" s="16"/>
      <c r="GYD1" s="16"/>
      <c r="GYE1" s="16"/>
      <c r="GYF1" s="16"/>
      <c r="GYG1" s="16"/>
      <c r="GYH1" s="16"/>
      <c r="GYI1" s="16"/>
      <c r="GYJ1" s="16"/>
      <c r="GYK1" s="16"/>
      <c r="GYL1" s="16"/>
      <c r="GYM1" s="16"/>
      <c r="GYN1" s="16"/>
      <c r="GYO1" s="16"/>
      <c r="GYP1" s="16"/>
      <c r="GYQ1" s="16"/>
      <c r="GYR1" s="16"/>
      <c r="GYS1" s="16"/>
      <c r="GYT1" s="16"/>
      <c r="GYU1" s="16"/>
      <c r="GYV1" s="16"/>
      <c r="GYW1" s="16"/>
      <c r="GYX1" s="16"/>
      <c r="GYY1" s="16"/>
      <c r="GYZ1" s="16"/>
      <c r="GZA1" s="16"/>
      <c r="GZB1" s="16"/>
      <c r="GZC1" s="16"/>
      <c r="GZD1" s="16"/>
      <c r="GZE1" s="16"/>
      <c r="GZF1" s="16"/>
      <c r="GZG1" s="16"/>
      <c r="GZH1" s="16"/>
      <c r="GZI1" s="16"/>
      <c r="GZJ1" s="16"/>
      <c r="GZK1" s="16"/>
      <c r="GZL1" s="16"/>
      <c r="GZM1" s="16"/>
      <c r="GZN1" s="16"/>
      <c r="GZO1" s="16"/>
      <c r="GZP1" s="16"/>
      <c r="GZQ1" s="16"/>
      <c r="GZR1" s="16"/>
      <c r="GZS1" s="16"/>
      <c r="GZT1" s="16"/>
      <c r="GZU1" s="16"/>
      <c r="GZV1" s="16"/>
      <c r="GZW1" s="16"/>
      <c r="GZX1" s="16"/>
      <c r="GZY1" s="16"/>
      <c r="GZZ1" s="16"/>
      <c r="HAA1" s="16"/>
      <c r="HAB1" s="16"/>
      <c r="HAC1" s="16"/>
      <c r="HAD1" s="16"/>
      <c r="HAE1" s="16"/>
      <c r="HAF1" s="16"/>
      <c r="HAG1" s="16"/>
      <c r="HAH1" s="16"/>
      <c r="HAI1" s="16"/>
      <c r="HAJ1" s="16"/>
      <c r="HAK1" s="16"/>
      <c r="HAL1" s="16"/>
      <c r="HAM1" s="16"/>
      <c r="HAN1" s="16"/>
      <c r="HAO1" s="16"/>
      <c r="HAP1" s="16"/>
      <c r="HAQ1" s="16"/>
      <c r="HAR1" s="16"/>
      <c r="HAS1" s="16"/>
      <c r="HAT1" s="16"/>
      <c r="HAU1" s="16"/>
      <c r="HAV1" s="16"/>
      <c r="HAW1" s="16"/>
      <c r="HAX1" s="16"/>
      <c r="HAY1" s="16"/>
      <c r="HAZ1" s="16"/>
      <c r="HBA1" s="16"/>
      <c r="HBB1" s="16"/>
      <c r="HBC1" s="16"/>
      <c r="HBD1" s="16"/>
      <c r="HBE1" s="16"/>
      <c r="HBF1" s="16"/>
      <c r="HBG1" s="16"/>
      <c r="HBH1" s="16"/>
      <c r="HBI1" s="16"/>
      <c r="HBJ1" s="16"/>
      <c r="HBK1" s="16"/>
      <c r="HBL1" s="16"/>
      <c r="HBM1" s="16"/>
      <c r="HBN1" s="16"/>
      <c r="HBO1" s="16"/>
      <c r="HBP1" s="16"/>
      <c r="HBQ1" s="16"/>
      <c r="HBR1" s="16"/>
      <c r="HBS1" s="16"/>
      <c r="HBT1" s="16"/>
      <c r="HBU1" s="16"/>
      <c r="HBV1" s="16"/>
      <c r="HBW1" s="16"/>
      <c r="HBX1" s="16"/>
      <c r="HBY1" s="16"/>
      <c r="HBZ1" s="16"/>
      <c r="HCA1" s="16"/>
      <c r="HCB1" s="16"/>
      <c r="HCC1" s="16"/>
      <c r="HCD1" s="16"/>
      <c r="HCE1" s="16"/>
      <c r="HCF1" s="16"/>
      <c r="HCG1" s="16"/>
      <c r="HCH1" s="16"/>
      <c r="HCI1" s="16"/>
      <c r="HCJ1" s="16"/>
      <c r="HCK1" s="16"/>
      <c r="HCL1" s="16"/>
      <c r="HCM1" s="16"/>
      <c r="HCN1" s="16"/>
      <c r="HCO1" s="16"/>
      <c r="HCP1" s="16"/>
      <c r="HCQ1" s="16"/>
      <c r="HCR1" s="16"/>
      <c r="HCS1" s="16"/>
      <c r="HCT1" s="16"/>
      <c r="HCU1" s="16"/>
      <c r="HCV1" s="16"/>
      <c r="HCW1" s="16"/>
      <c r="HCX1" s="16"/>
      <c r="HCY1" s="16"/>
      <c r="HCZ1" s="16"/>
      <c r="HDA1" s="16"/>
      <c r="HDB1" s="16"/>
      <c r="HDC1" s="16"/>
      <c r="HDD1" s="16"/>
      <c r="HDE1" s="16"/>
      <c r="HDF1" s="16"/>
      <c r="HDG1" s="16"/>
      <c r="HDH1" s="16"/>
      <c r="HDI1" s="16"/>
      <c r="HDJ1" s="16"/>
      <c r="HDK1" s="16"/>
      <c r="HDL1" s="16"/>
      <c r="HDM1" s="16"/>
      <c r="HDN1" s="16"/>
      <c r="HDO1" s="16"/>
      <c r="HDP1" s="16"/>
      <c r="HDQ1" s="16"/>
      <c r="HDR1" s="16"/>
      <c r="HDS1" s="16"/>
      <c r="HDT1" s="16"/>
      <c r="HDU1" s="16"/>
      <c r="HDV1" s="16"/>
      <c r="HDW1" s="16"/>
      <c r="HDX1" s="16"/>
      <c r="HDY1" s="16"/>
      <c r="HDZ1" s="16"/>
      <c r="HEA1" s="16"/>
      <c r="HEB1" s="16"/>
      <c r="HEC1" s="16"/>
      <c r="HED1" s="16"/>
      <c r="HEE1" s="16"/>
      <c r="HEF1" s="16"/>
      <c r="HEG1" s="16"/>
      <c r="HEH1" s="16"/>
      <c r="HEI1" s="16"/>
      <c r="HEJ1" s="16"/>
      <c r="HEK1" s="16"/>
      <c r="HEL1" s="16"/>
      <c r="HEM1" s="16"/>
      <c r="HEN1" s="16"/>
      <c r="HEO1" s="16"/>
      <c r="HEP1" s="16"/>
      <c r="HEQ1" s="16"/>
      <c r="HER1" s="16"/>
      <c r="HES1" s="16"/>
      <c r="HET1" s="16"/>
      <c r="HEU1" s="16"/>
      <c r="HEV1" s="16"/>
      <c r="HEW1" s="16"/>
      <c r="HEX1" s="16"/>
      <c r="HEY1" s="16"/>
      <c r="HEZ1" s="16"/>
      <c r="HFA1" s="16"/>
      <c r="HFB1" s="16"/>
      <c r="HFC1" s="16"/>
      <c r="HFD1" s="16"/>
      <c r="HFE1" s="16"/>
      <c r="HFF1" s="16"/>
      <c r="HFG1" s="16"/>
      <c r="HFH1" s="16"/>
      <c r="HFI1" s="16"/>
      <c r="HFJ1" s="16"/>
      <c r="HFK1" s="16"/>
      <c r="HFL1" s="16"/>
      <c r="HFM1" s="16"/>
      <c r="HFN1" s="16"/>
      <c r="HFO1" s="16"/>
      <c r="HFP1" s="16"/>
      <c r="HFQ1" s="16"/>
      <c r="HFR1" s="16"/>
      <c r="HFS1" s="16"/>
      <c r="HFT1" s="16"/>
      <c r="HFU1" s="16"/>
      <c r="HFV1" s="16"/>
      <c r="HFW1" s="16"/>
      <c r="HFX1" s="16"/>
      <c r="HFY1" s="16"/>
      <c r="HFZ1" s="16"/>
      <c r="HGA1" s="16"/>
      <c r="HGB1" s="16"/>
      <c r="HGC1" s="16"/>
      <c r="HGD1" s="16"/>
      <c r="HGE1" s="16"/>
      <c r="HGF1" s="16"/>
      <c r="HGG1" s="16"/>
      <c r="HGH1" s="16"/>
      <c r="HGI1" s="16"/>
      <c r="HGJ1" s="16"/>
      <c r="HGK1" s="16"/>
      <c r="HGL1" s="16"/>
      <c r="HGM1" s="16"/>
      <c r="HGN1" s="16"/>
      <c r="HGO1" s="16"/>
      <c r="HGP1" s="16"/>
      <c r="HGQ1" s="16"/>
      <c r="HGR1" s="16"/>
      <c r="HGS1" s="16"/>
      <c r="HGT1" s="16"/>
      <c r="HGU1" s="16"/>
      <c r="HGV1" s="16"/>
      <c r="HGW1" s="16"/>
      <c r="HGX1" s="16"/>
      <c r="HGY1" s="16"/>
      <c r="HGZ1" s="16"/>
      <c r="HHA1" s="16"/>
      <c r="HHB1" s="16"/>
      <c r="HHC1" s="16"/>
      <c r="HHD1" s="16"/>
      <c r="HHE1" s="16"/>
      <c r="HHF1" s="16"/>
      <c r="HHG1" s="16"/>
      <c r="HHH1" s="16"/>
      <c r="HHI1" s="16"/>
      <c r="HHJ1" s="16"/>
      <c r="HHK1" s="16"/>
      <c r="HHL1" s="16"/>
      <c r="HHM1" s="16"/>
      <c r="HHN1" s="16"/>
      <c r="HHO1" s="16"/>
      <c r="HHP1" s="16"/>
      <c r="HHQ1" s="16"/>
      <c r="HHR1" s="16"/>
      <c r="HHS1" s="16"/>
      <c r="HHT1" s="16"/>
      <c r="HHU1" s="16"/>
      <c r="HHV1" s="16"/>
      <c r="HHW1" s="16"/>
      <c r="HHX1" s="16"/>
      <c r="HHY1" s="16"/>
      <c r="HHZ1" s="16"/>
      <c r="HIA1" s="16"/>
      <c r="HIB1" s="16"/>
      <c r="HIC1" s="16"/>
      <c r="HID1" s="16"/>
      <c r="HIE1" s="16"/>
      <c r="HIF1" s="16"/>
      <c r="HIG1" s="16"/>
      <c r="HIH1" s="16"/>
      <c r="HII1" s="16"/>
      <c r="HIJ1" s="16"/>
      <c r="HIK1" s="16"/>
      <c r="HIL1" s="16"/>
      <c r="HIM1" s="16"/>
      <c r="HIN1" s="16"/>
      <c r="HIO1" s="16"/>
      <c r="HIP1" s="16"/>
      <c r="HIQ1" s="16"/>
      <c r="HIR1" s="16"/>
      <c r="HIS1" s="16"/>
      <c r="HIT1" s="16"/>
      <c r="HIU1" s="16"/>
      <c r="HIV1" s="16"/>
      <c r="HIW1" s="16"/>
      <c r="HIX1" s="16"/>
      <c r="HIY1" s="16"/>
      <c r="HIZ1" s="16"/>
      <c r="HJA1" s="16"/>
      <c r="HJB1" s="16"/>
      <c r="HJC1" s="16"/>
      <c r="HJD1" s="16"/>
      <c r="HJE1" s="16"/>
      <c r="HJF1" s="16"/>
      <c r="HJG1" s="16"/>
      <c r="HJH1" s="16"/>
      <c r="HJI1" s="16"/>
      <c r="HJJ1" s="16"/>
      <c r="HJK1" s="16"/>
      <c r="HJL1" s="16"/>
      <c r="HJM1" s="16"/>
      <c r="HJN1" s="16"/>
      <c r="HJO1" s="16"/>
      <c r="HJP1" s="16"/>
      <c r="HJQ1" s="16"/>
      <c r="HJR1" s="16"/>
      <c r="HJS1" s="16"/>
      <c r="HJT1" s="16"/>
      <c r="HJU1" s="16"/>
      <c r="HJV1" s="16"/>
      <c r="HJW1" s="16"/>
      <c r="HJX1" s="16"/>
      <c r="HJY1" s="16"/>
      <c r="HJZ1" s="16"/>
      <c r="HKA1" s="16"/>
      <c r="HKB1" s="16"/>
      <c r="HKC1" s="16"/>
      <c r="HKD1" s="16"/>
      <c r="HKE1" s="16"/>
      <c r="HKF1" s="16"/>
      <c r="HKG1" s="16"/>
      <c r="HKH1" s="16"/>
      <c r="HKI1" s="16"/>
      <c r="HKJ1" s="16"/>
      <c r="HKK1" s="16"/>
      <c r="HKL1" s="16"/>
      <c r="HKM1" s="16"/>
      <c r="HKN1" s="16"/>
      <c r="HKO1" s="16"/>
      <c r="HKP1" s="16"/>
      <c r="HKQ1" s="16"/>
      <c r="HKR1" s="16"/>
      <c r="HKS1" s="16"/>
      <c r="HKT1" s="16"/>
      <c r="HKU1" s="16"/>
      <c r="HKV1" s="16"/>
      <c r="HKW1" s="16"/>
      <c r="HKX1" s="16"/>
      <c r="HKY1" s="16"/>
      <c r="HKZ1" s="16"/>
      <c r="HLA1" s="16"/>
      <c r="HLB1" s="16"/>
      <c r="HLC1" s="16"/>
      <c r="HLD1" s="16"/>
      <c r="HLE1" s="16"/>
      <c r="HLF1" s="16"/>
      <c r="HLG1" s="16"/>
      <c r="HLH1" s="16"/>
      <c r="HLI1" s="16"/>
      <c r="HLJ1" s="16"/>
      <c r="HLK1" s="16"/>
      <c r="HLL1" s="16"/>
      <c r="HLM1" s="16"/>
      <c r="HLN1" s="16"/>
      <c r="HLO1" s="16"/>
      <c r="HLP1" s="16"/>
      <c r="HLQ1" s="16"/>
      <c r="HLR1" s="16"/>
      <c r="HLS1" s="16"/>
      <c r="HLT1" s="16"/>
      <c r="HLU1" s="16"/>
      <c r="HLV1" s="16"/>
      <c r="HLW1" s="16"/>
      <c r="HLX1" s="16"/>
      <c r="HLY1" s="16"/>
      <c r="HLZ1" s="16"/>
      <c r="HMA1" s="16"/>
      <c r="HMB1" s="16"/>
      <c r="HMC1" s="16"/>
      <c r="HMD1" s="16"/>
      <c r="HME1" s="16"/>
      <c r="HMF1" s="16"/>
      <c r="HMG1" s="16"/>
      <c r="HMH1" s="16"/>
      <c r="HMI1" s="16"/>
      <c r="HMJ1" s="16"/>
      <c r="HMK1" s="16"/>
      <c r="HML1" s="16"/>
      <c r="HMM1" s="16"/>
      <c r="HMN1" s="16"/>
      <c r="HMO1" s="16"/>
      <c r="HMP1" s="16"/>
      <c r="HMQ1" s="16"/>
      <c r="HMR1" s="16"/>
      <c r="HMS1" s="16"/>
      <c r="HMT1" s="16"/>
      <c r="HMU1" s="16"/>
      <c r="HMV1" s="16"/>
      <c r="HMW1" s="16"/>
      <c r="HMX1" s="16"/>
      <c r="HMY1" s="16"/>
      <c r="HMZ1" s="16"/>
      <c r="HNA1" s="16"/>
      <c r="HNB1" s="16"/>
      <c r="HNC1" s="16"/>
      <c r="HND1" s="16"/>
      <c r="HNE1" s="16"/>
      <c r="HNF1" s="16"/>
      <c r="HNG1" s="16"/>
      <c r="HNH1" s="16"/>
      <c r="HNI1" s="16"/>
      <c r="HNJ1" s="16"/>
      <c r="HNK1" s="16"/>
      <c r="HNL1" s="16"/>
      <c r="HNM1" s="16"/>
      <c r="HNN1" s="16"/>
      <c r="HNO1" s="16"/>
      <c r="HNP1" s="16"/>
      <c r="HNQ1" s="16"/>
      <c r="HNR1" s="16"/>
      <c r="HNS1" s="16"/>
      <c r="HNT1" s="16"/>
      <c r="HNU1" s="16"/>
      <c r="HNV1" s="16"/>
      <c r="HNW1" s="16"/>
      <c r="HNX1" s="16"/>
      <c r="HNY1" s="16"/>
      <c r="HNZ1" s="16"/>
      <c r="HOA1" s="16"/>
      <c r="HOB1" s="16"/>
      <c r="HOC1" s="16"/>
      <c r="HOD1" s="16"/>
      <c r="HOE1" s="16"/>
      <c r="HOF1" s="16"/>
      <c r="HOG1" s="16"/>
      <c r="HOH1" s="16"/>
      <c r="HOI1" s="16"/>
      <c r="HOJ1" s="16"/>
      <c r="HOK1" s="16"/>
      <c r="HOL1" s="16"/>
      <c r="HOM1" s="16"/>
      <c r="HON1" s="16"/>
      <c r="HOO1" s="16"/>
      <c r="HOP1" s="16"/>
      <c r="HOQ1" s="16"/>
      <c r="HOR1" s="16"/>
      <c r="HOS1" s="16"/>
      <c r="HOT1" s="16"/>
      <c r="HOU1" s="16"/>
      <c r="HOV1" s="16"/>
      <c r="HOW1" s="16"/>
      <c r="HOX1" s="16"/>
      <c r="HOY1" s="16"/>
      <c r="HOZ1" s="16"/>
      <c r="HPA1" s="16"/>
      <c r="HPB1" s="16"/>
      <c r="HPC1" s="16"/>
      <c r="HPD1" s="16"/>
      <c r="HPE1" s="16"/>
      <c r="HPF1" s="16"/>
      <c r="HPG1" s="16"/>
      <c r="HPH1" s="16"/>
      <c r="HPI1" s="16"/>
      <c r="HPJ1" s="16"/>
      <c r="HPK1" s="16"/>
      <c r="HPL1" s="16"/>
      <c r="HPM1" s="16"/>
      <c r="HPN1" s="16"/>
      <c r="HPO1" s="16"/>
      <c r="HPP1" s="16"/>
      <c r="HPQ1" s="16"/>
      <c r="HPR1" s="16"/>
      <c r="HPS1" s="16"/>
      <c r="HPT1" s="16"/>
      <c r="HPU1" s="16"/>
      <c r="HPV1" s="16"/>
      <c r="HPW1" s="16"/>
      <c r="HPX1" s="16"/>
      <c r="HPY1" s="16"/>
      <c r="HPZ1" s="16"/>
      <c r="HQA1" s="16"/>
      <c r="HQB1" s="16"/>
      <c r="HQC1" s="16"/>
      <c r="HQD1" s="16"/>
      <c r="HQE1" s="16"/>
      <c r="HQF1" s="16"/>
      <c r="HQG1" s="16"/>
      <c r="HQH1" s="16"/>
      <c r="HQI1" s="16"/>
      <c r="HQJ1" s="16"/>
      <c r="HQK1" s="16"/>
      <c r="HQL1" s="16"/>
      <c r="HQM1" s="16"/>
      <c r="HQN1" s="16"/>
      <c r="HQO1" s="16"/>
      <c r="HQP1" s="16"/>
      <c r="HQQ1" s="16"/>
      <c r="HQR1" s="16"/>
      <c r="HQS1" s="16"/>
      <c r="HQT1" s="16"/>
      <c r="HQU1" s="16"/>
      <c r="HQV1" s="16"/>
      <c r="HQW1" s="16"/>
      <c r="HQX1" s="16"/>
      <c r="HQY1" s="16"/>
      <c r="HQZ1" s="16"/>
      <c r="HRA1" s="16"/>
      <c r="HRB1" s="16"/>
      <c r="HRC1" s="16"/>
      <c r="HRD1" s="16"/>
      <c r="HRE1" s="16"/>
      <c r="HRF1" s="16"/>
      <c r="HRG1" s="16"/>
      <c r="HRH1" s="16"/>
      <c r="HRI1" s="16"/>
      <c r="HRJ1" s="16"/>
      <c r="HRK1" s="16"/>
      <c r="HRL1" s="16"/>
      <c r="HRM1" s="16"/>
      <c r="HRN1" s="16"/>
      <c r="HRO1" s="16"/>
      <c r="HRP1" s="16"/>
      <c r="HRQ1" s="16"/>
      <c r="HRR1" s="16"/>
      <c r="HRS1" s="16"/>
      <c r="HRT1" s="16"/>
      <c r="HRU1" s="16"/>
      <c r="HRV1" s="16"/>
      <c r="HRW1" s="16"/>
      <c r="HRX1" s="16"/>
      <c r="HRY1" s="16"/>
      <c r="HRZ1" s="16"/>
      <c r="HSA1" s="16"/>
      <c r="HSB1" s="16"/>
      <c r="HSC1" s="16"/>
      <c r="HSD1" s="16"/>
      <c r="HSE1" s="16"/>
      <c r="HSF1" s="16"/>
      <c r="HSG1" s="16"/>
      <c r="HSH1" s="16"/>
      <c r="HSI1" s="16"/>
      <c r="HSJ1" s="16"/>
      <c r="HSK1" s="16"/>
      <c r="HSL1" s="16"/>
      <c r="HSM1" s="16"/>
      <c r="HSN1" s="16"/>
      <c r="HSO1" s="16"/>
      <c r="HSP1" s="16"/>
      <c r="HSQ1" s="16"/>
      <c r="HSR1" s="16"/>
      <c r="HSS1" s="16"/>
      <c r="HST1" s="16"/>
      <c r="HSU1" s="16"/>
      <c r="HSV1" s="16"/>
      <c r="HSW1" s="16"/>
      <c r="HSX1" s="16"/>
      <c r="HSY1" s="16"/>
      <c r="HSZ1" s="16"/>
      <c r="HTA1" s="16"/>
      <c r="HTB1" s="16"/>
      <c r="HTC1" s="16"/>
      <c r="HTD1" s="16"/>
      <c r="HTE1" s="16"/>
      <c r="HTF1" s="16"/>
      <c r="HTG1" s="16"/>
      <c r="HTH1" s="16"/>
      <c r="HTI1" s="16"/>
      <c r="HTJ1" s="16"/>
      <c r="HTK1" s="16"/>
      <c r="HTL1" s="16"/>
      <c r="HTM1" s="16"/>
      <c r="HTN1" s="16"/>
      <c r="HTO1" s="16"/>
      <c r="HTP1" s="16"/>
      <c r="HTQ1" s="16"/>
      <c r="HTR1" s="16"/>
      <c r="HTS1" s="16"/>
      <c r="HTT1" s="16"/>
      <c r="HTU1" s="16"/>
      <c r="HTV1" s="16"/>
      <c r="HTW1" s="16"/>
      <c r="HTX1" s="16"/>
      <c r="HTY1" s="16"/>
      <c r="HTZ1" s="16"/>
      <c r="HUA1" s="16"/>
      <c r="HUB1" s="16"/>
      <c r="HUC1" s="16"/>
      <c r="HUD1" s="16"/>
      <c r="HUE1" s="16"/>
      <c r="HUF1" s="16"/>
      <c r="HUG1" s="16"/>
      <c r="HUH1" s="16"/>
      <c r="HUI1" s="16"/>
      <c r="HUJ1" s="16"/>
      <c r="HUK1" s="16"/>
      <c r="HUL1" s="16"/>
      <c r="HUM1" s="16"/>
      <c r="HUN1" s="16"/>
      <c r="HUO1" s="16"/>
      <c r="HUP1" s="16"/>
      <c r="HUQ1" s="16"/>
      <c r="HUR1" s="16"/>
      <c r="HUS1" s="16"/>
      <c r="HUT1" s="16"/>
      <c r="HUU1" s="16"/>
      <c r="HUV1" s="16"/>
      <c r="HUW1" s="16"/>
      <c r="HUX1" s="16"/>
      <c r="HUY1" s="16"/>
      <c r="HUZ1" s="16"/>
      <c r="HVA1" s="16"/>
      <c r="HVB1" s="16"/>
      <c r="HVC1" s="16"/>
      <c r="HVD1" s="16"/>
      <c r="HVE1" s="16"/>
      <c r="HVF1" s="16"/>
      <c r="HVG1" s="16"/>
      <c r="HVH1" s="16"/>
      <c r="HVI1" s="16"/>
      <c r="HVJ1" s="16"/>
      <c r="HVK1" s="16"/>
      <c r="HVL1" s="16"/>
      <c r="HVM1" s="16"/>
      <c r="HVN1" s="16"/>
      <c r="HVO1" s="16"/>
      <c r="HVP1" s="16"/>
      <c r="HVQ1" s="16"/>
      <c r="HVR1" s="16"/>
      <c r="HVS1" s="16"/>
      <c r="HVT1" s="16"/>
      <c r="HVU1" s="16"/>
      <c r="HVV1" s="16"/>
      <c r="HVW1" s="16"/>
      <c r="HVX1" s="16"/>
      <c r="HVY1" s="16"/>
      <c r="HVZ1" s="16"/>
      <c r="HWA1" s="16"/>
      <c r="HWB1" s="16"/>
      <c r="HWC1" s="16"/>
      <c r="HWD1" s="16"/>
      <c r="HWE1" s="16"/>
      <c r="HWF1" s="16"/>
      <c r="HWG1" s="16"/>
      <c r="HWH1" s="16"/>
      <c r="HWI1" s="16"/>
      <c r="HWJ1" s="16"/>
      <c r="HWK1" s="16"/>
      <c r="HWL1" s="16"/>
      <c r="HWM1" s="16"/>
      <c r="HWN1" s="16"/>
      <c r="HWO1" s="16"/>
      <c r="HWP1" s="16"/>
      <c r="HWQ1" s="16"/>
      <c r="HWR1" s="16"/>
      <c r="HWS1" s="16"/>
      <c r="HWT1" s="16"/>
      <c r="HWU1" s="16"/>
      <c r="HWV1" s="16"/>
      <c r="HWW1" s="16"/>
      <c r="HWX1" s="16"/>
      <c r="HWY1" s="16"/>
      <c r="HWZ1" s="16"/>
      <c r="HXA1" s="16"/>
      <c r="HXB1" s="16"/>
      <c r="HXC1" s="16"/>
      <c r="HXD1" s="16"/>
      <c r="HXE1" s="16"/>
      <c r="HXF1" s="16"/>
      <c r="HXG1" s="16"/>
      <c r="HXH1" s="16"/>
      <c r="HXI1" s="16"/>
      <c r="HXJ1" s="16"/>
      <c r="HXK1" s="16"/>
      <c r="HXL1" s="16"/>
      <c r="HXM1" s="16"/>
      <c r="HXN1" s="16"/>
      <c r="HXO1" s="16"/>
      <c r="HXP1" s="16"/>
      <c r="HXQ1" s="16"/>
      <c r="HXR1" s="16"/>
      <c r="HXS1" s="16"/>
      <c r="HXT1" s="16"/>
      <c r="HXU1" s="16"/>
      <c r="HXV1" s="16"/>
      <c r="HXW1" s="16"/>
      <c r="HXX1" s="16"/>
      <c r="HXY1" s="16"/>
      <c r="HXZ1" s="16"/>
      <c r="HYA1" s="16"/>
      <c r="HYB1" s="16"/>
      <c r="HYC1" s="16"/>
      <c r="HYD1" s="16"/>
      <c r="HYE1" s="16"/>
      <c r="HYF1" s="16"/>
      <c r="HYG1" s="16"/>
      <c r="HYH1" s="16"/>
      <c r="HYI1" s="16"/>
      <c r="HYJ1" s="16"/>
      <c r="HYK1" s="16"/>
      <c r="HYL1" s="16"/>
      <c r="HYM1" s="16"/>
      <c r="HYN1" s="16"/>
      <c r="HYO1" s="16"/>
      <c r="HYP1" s="16"/>
      <c r="HYQ1" s="16"/>
      <c r="HYR1" s="16"/>
      <c r="HYS1" s="16"/>
      <c r="HYT1" s="16"/>
      <c r="HYU1" s="16"/>
      <c r="HYV1" s="16"/>
      <c r="HYW1" s="16"/>
      <c r="HYX1" s="16"/>
      <c r="HYY1" s="16"/>
      <c r="HYZ1" s="16"/>
      <c r="HZA1" s="16"/>
      <c r="HZB1" s="16"/>
      <c r="HZC1" s="16"/>
      <c r="HZD1" s="16"/>
      <c r="HZE1" s="16"/>
      <c r="HZF1" s="16"/>
      <c r="HZG1" s="16"/>
      <c r="HZH1" s="16"/>
      <c r="HZI1" s="16"/>
      <c r="HZJ1" s="16"/>
      <c r="HZK1" s="16"/>
      <c r="HZL1" s="16"/>
      <c r="HZM1" s="16"/>
      <c r="HZN1" s="16"/>
      <c r="HZO1" s="16"/>
      <c r="HZP1" s="16"/>
      <c r="HZQ1" s="16"/>
      <c r="HZR1" s="16"/>
      <c r="HZS1" s="16"/>
      <c r="HZT1" s="16"/>
      <c r="HZU1" s="16"/>
      <c r="HZV1" s="16"/>
      <c r="HZW1" s="16"/>
      <c r="HZX1" s="16"/>
      <c r="HZY1" s="16"/>
      <c r="HZZ1" s="16"/>
      <c r="IAA1" s="16"/>
      <c r="IAB1" s="16"/>
      <c r="IAC1" s="16"/>
      <c r="IAD1" s="16"/>
      <c r="IAE1" s="16"/>
      <c r="IAF1" s="16"/>
      <c r="IAG1" s="16"/>
      <c r="IAH1" s="16"/>
      <c r="IAI1" s="16"/>
      <c r="IAJ1" s="16"/>
      <c r="IAK1" s="16"/>
      <c r="IAL1" s="16"/>
      <c r="IAM1" s="16"/>
      <c r="IAN1" s="16"/>
      <c r="IAO1" s="16"/>
      <c r="IAP1" s="16"/>
      <c r="IAQ1" s="16"/>
      <c r="IAR1" s="16"/>
      <c r="IAS1" s="16"/>
      <c r="IAT1" s="16"/>
      <c r="IAU1" s="16"/>
      <c r="IAV1" s="16"/>
      <c r="IAW1" s="16"/>
      <c r="IAX1" s="16"/>
      <c r="IAY1" s="16"/>
      <c r="IAZ1" s="16"/>
      <c r="IBA1" s="16"/>
      <c r="IBB1" s="16"/>
      <c r="IBC1" s="16"/>
      <c r="IBD1" s="16"/>
      <c r="IBE1" s="16"/>
      <c r="IBF1" s="16"/>
      <c r="IBG1" s="16"/>
      <c r="IBH1" s="16"/>
      <c r="IBI1" s="16"/>
      <c r="IBJ1" s="16"/>
      <c r="IBK1" s="16"/>
      <c r="IBL1" s="16"/>
      <c r="IBM1" s="16"/>
      <c r="IBN1" s="16"/>
      <c r="IBO1" s="16"/>
      <c r="IBP1" s="16"/>
      <c r="IBQ1" s="16"/>
      <c r="IBR1" s="16"/>
      <c r="IBS1" s="16"/>
      <c r="IBT1" s="16"/>
      <c r="IBU1" s="16"/>
      <c r="IBV1" s="16"/>
      <c r="IBW1" s="16"/>
      <c r="IBX1" s="16"/>
      <c r="IBY1" s="16"/>
      <c r="IBZ1" s="16"/>
      <c r="ICA1" s="16"/>
      <c r="ICB1" s="16"/>
      <c r="ICC1" s="16"/>
      <c r="ICD1" s="16"/>
      <c r="ICE1" s="16"/>
      <c r="ICF1" s="16"/>
      <c r="ICG1" s="16"/>
      <c r="ICH1" s="16"/>
      <c r="ICI1" s="16"/>
      <c r="ICJ1" s="16"/>
      <c r="ICK1" s="16"/>
      <c r="ICL1" s="16"/>
      <c r="ICM1" s="16"/>
      <c r="ICN1" s="16"/>
      <c r="ICO1" s="16"/>
      <c r="ICP1" s="16"/>
      <c r="ICQ1" s="16"/>
      <c r="ICR1" s="16"/>
      <c r="ICS1" s="16"/>
      <c r="ICT1" s="16"/>
      <c r="ICU1" s="16"/>
      <c r="ICV1" s="16"/>
      <c r="ICW1" s="16"/>
      <c r="ICX1" s="16"/>
      <c r="ICY1" s="16"/>
      <c r="ICZ1" s="16"/>
      <c r="IDA1" s="16"/>
      <c r="IDB1" s="16"/>
      <c r="IDC1" s="16"/>
      <c r="IDD1" s="16"/>
      <c r="IDE1" s="16"/>
      <c r="IDF1" s="16"/>
      <c r="IDG1" s="16"/>
      <c r="IDH1" s="16"/>
      <c r="IDI1" s="16"/>
      <c r="IDJ1" s="16"/>
      <c r="IDK1" s="16"/>
      <c r="IDL1" s="16"/>
      <c r="IDM1" s="16"/>
      <c r="IDN1" s="16"/>
      <c r="IDO1" s="16"/>
      <c r="IDP1" s="16"/>
      <c r="IDQ1" s="16"/>
      <c r="IDR1" s="16"/>
      <c r="IDS1" s="16"/>
      <c r="IDT1" s="16"/>
      <c r="IDU1" s="16"/>
      <c r="IDV1" s="16"/>
      <c r="IDW1" s="16"/>
      <c r="IDX1" s="16"/>
      <c r="IDY1" s="16"/>
      <c r="IDZ1" s="16"/>
      <c r="IEA1" s="16"/>
      <c r="IEB1" s="16"/>
      <c r="IEC1" s="16"/>
      <c r="IED1" s="16"/>
      <c r="IEE1" s="16"/>
      <c r="IEF1" s="16"/>
      <c r="IEG1" s="16"/>
      <c r="IEH1" s="16"/>
      <c r="IEI1" s="16"/>
      <c r="IEJ1" s="16"/>
      <c r="IEK1" s="16"/>
      <c r="IEL1" s="16"/>
      <c r="IEM1" s="16"/>
      <c r="IEN1" s="16"/>
      <c r="IEO1" s="16"/>
      <c r="IEP1" s="16"/>
      <c r="IEQ1" s="16"/>
      <c r="IER1" s="16"/>
      <c r="IES1" s="16"/>
      <c r="IET1" s="16"/>
      <c r="IEU1" s="16"/>
      <c r="IEV1" s="16"/>
      <c r="IEW1" s="16"/>
      <c r="IEX1" s="16"/>
      <c r="IEY1" s="16"/>
      <c r="IEZ1" s="16"/>
      <c r="IFA1" s="16"/>
      <c r="IFB1" s="16"/>
      <c r="IFC1" s="16"/>
      <c r="IFD1" s="16"/>
      <c r="IFE1" s="16"/>
      <c r="IFF1" s="16"/>
      <c r="IFG1" s="16"/>
      <c r="IFH1" s="16"/>
      <c r="IFI1" s="16"/>
      <c r="IFJ1" s="16"/>
      <c r="IFK1" s="16"/>
      <c r="IFL1" s="16"/>
      <c r="IFM1" s="16"/>
      <c r="IFN1" s="16"/>
      <c r="IFO1" s="16"/>
      <c r="IFP1" s="16"/>
      <c r="IFQ1" s="16"/>
      <c r="IFR1" s="16"/>
      <c r="IFS1" s="16"/>
      <c r="IFT1" s="16"/>
      <c r="IFU1" s="16"/>
      <c r="IFV1" s="16"/>
      <c r="IFW1" s="16"/>
      <c r="IFX1" s="16"/>
      <c r="IFY1" s="16"/>
      <c r="IFZ1" s="16"/>
      <c r="IGA1" s="16"/>
      <c r="IGB1" s="16"/>
      <c r="IGC1" s="16"/>
      <c r="IGD1" s="16"/>
      <c r="IGE1" s="16"/>
      <c r="IGF1" s="16"/>
      <c r="IGG1" s="16"/>
      <c r="IGH1" s="16"/>
      <c r="IGI1" s="16"/>
      <c r="IGJ1" s="16"/>
      <c r="IGK1" s="16"/>
      <c r="IGL1" s="16"/>
      <c r="IGM1" s="16"/>
      <c r="IGN1" s="16"/>
      <c r="IGO1" s="16"/>
      <c r="IGP1" s="16"/>
      <c r="IGQ1" s="16"/>
      <c r="IGR1" s="16"/>
      <c r="IGS1" s="16"/>
      <c r="IGT1" s="16"/>
      <c r="IGU1" s="16"/>
      <c r="IGV1" s="16"/>
      <c r="IGW1" s="16"/>
      <c r="IGX1" s="16"/>
      <c r="IGY1" s="16"/>
      <c r="IGZ1" s="16"/>
      <c r="IHA1" s="16"/>
      <c r="IHB1" s="16"/>
      <c r="IHC1" s="16"/>
      <c r="IHD1" s="16"/>
      <c r="IHE1" s="16"/>
      <c r="IHF1" s="16"/>
      <c r="IHG1" s="16"/>
      <c r="IHH1" s="16"/>
      <c r="IHI1" s="16"/>
      <c r="IHJ1" s="16"/>
      <c r="IHK1" s="16"/>
      <c r="IHL1" s="16"/>
      <c r="IHM1" s="16"/>
      <c r="IHN1" s="16"/>
      <c r="IHO1" s="16"/>
      <c r="IHP1" s="16"/>
      <c r="IHQ1" s="16"/>
      <c r="IHR1" s="16"/>
      <c r="IHS1" s="16"/>
      <c r="IHT1" s="16"/>
      <c r="IHU1" s="16"/>
      <c r="IHV1" s="16"/>
      <c r="IHW1" s="16"/>
      <c r="IHX1" s="16"/>
      <c r="IHY1" s="16"/>
      <c r="IHZ1" s="16"/>
      <c r="IIA1" s="16"/>
      <c r="IIB1" s="16"/>
      <c r="IIC1" s="16"/>
      <c r="IID1" s="16"/>
      <c r="IIE1" s="16"/>
      <c r="IIF1" s="16"/>
      <c r="IIG1" s="16"/>
      <c r="IIH1" s="16"/>
      <c r="III1" s="16"/>
      <c r="IIJ1" s="16"/>
      <c r="IIK1" s="16"/>
      <c r="IIL1" s="16"/>
      <c r="IIM1" s="16"/>
      <c r="IIN1" s="16"/>
      <c r="IIO1" s="16"/>
      <c r="IIP1" s="16"/>
      <c r="IIQ1" s="16"/>
      <c r="IIR1" s="16"/>
      <c r="IIS1" s="16"/>
      <c r="IIT1" s="16"/>
      <c r="IIU1" s="16"/>
      <c r="IIV1" s="16"/>
      <c r="IIW1" s="16"/>
      <c r="IIX1" s="16"/>
      <c r="IIY1" s="16"/>
      <c r="IIZ1" s="16"/>
      <c r="IJA1" s="16"/>
      <c r="IJB1" s="16"/>
      <c r="IJC1" s="16"/>
      <c r="IJD1" s="16"/>
      <c r="IJE1" s="16"/>
      <c r="IJF1" s="16"/>
      <c r="IJG1" s="16"/>
      <c r="IJH1" s="16"/>
      <c r="IJI1" s="16"/>
      <c r="IJJ1" s="16"/>
      <c r="IJK1" s="16"/>
      <c r="IJL1" s="16"/>
      <c r="IJM1" s="16"/>
      <c r="IJN1" s="16"/>
      <c r="IJO1" s="16"/>
      <c r="IJP1" s="16"/>
      <c r="IJQ1" s="16"/>
      <c r="IJR1" s="16"/>
      <c r="IJS1" s="16"/>
      <c r="IJT1" s="16"/>
      <c r="IJU1" s="16"/>
      <c r="IJV1" s="16"/>
      <c r="IJW1" s="16"/>
      <c r="IJX1" s="16"/>
      <c r="IJY1" s="16"/>
      <c r="IJZ1" s="16"/>
      <c r="IKA1" s="16"/>
      <c r="IKB1" s="16"/>
      <c r="IKC1" s="16"/>
      <c r="IKD1" s="16"/>
      <c r="IKE1" s="16"/>
      <c r="IKF1" s="16"/>
      <c r="IKG1" s="16"/>
      <c r="IKH1" s="16"/>
      <c r="IKI1" s="16"/>
      <c r="IKJ1" s="16"/>
      <c r="IKK1" s="16"/>
      <c r="IKL1" s="16"/>
      <c r="IKM1" s="16"/>
      <c r="IKN1" s="16"/>
      <c r="IKO1" s="16"/>
      <c r="IKP1" s="16"/>
      <c r="IKQ1" s="16"/>
      <c r="IKR1" s="16"/>
      <c r="IKS1" s="16"/>
      <c r="IKT1" s="16"/>
      <c r="IKU1" s="16"/>
      <c r="IKV1" s="16"/>
      <c r="IKW1" s="16"/>
      <c r="IKX1" s="16"/>
      <c r="IKY1" s="16"/>
      <c r="IKZ1" s="16"/>
      <c r="ILA1" s="16"/>
      <c r="ILB1" s="16"/>
      <c r="ILC1" s="16"/>
      <c r="ILD1" s="16"/>
      <c r="ILE1" s="16"/>
      <c r="ILF1" s="16"/>
      <c r="ILG1" s="16"/>
      <c r="ILH1" s="16"/>
      <c r="ILI1" s="16"/>
      <c r="ILJ1" s="16"/>
      <c r="ILK1" s="16"/>
      <c r="ILL1" s="16"/>
      <c r="ILM1" s="16"/>
      <c r="ILN1" s="16"/>
      <c r="ILO1" s="16"/>
      <c r="ILP1" s="16"/>
      <c r="ILQ1" s="16"/>
      <c r="ILR1" s="16"/>
      <c r="ILS1" s="16"/>
      <c r="ILT1" s="16"/>
      <c r="ILU1" s="16"/>
      <c r="ILV1" s="16"/>
      <c r="ILW1" s="16"/>
      <c r="ILX1" s="16"/>
      <c r="ILY1" s="16"/>
      <c r="ILZ1" s="16"/>
      <c r="IMA1" s="16"/>
      <c r="IMB1" s="16"/>
      <c r="IMC1" s="16"/>
      <c r="IMD1" s="16"/>
      <c r="IME1" s="16"/>
      <c r="IMF1" s="16"/>
      <c r="IMG1" s="16"/>
      <c r="IMH1" s="16"/>
      <c r="IMI1" s="16"/>
      <c r="IMJ1" s="16"/>
      <c r="IMK1" s="16"/>
      <c r="IML1" s="16"/>
      <c r="IMM1" s="16"/>
      <c r="IMN1" s="16"/>
      <c r="IMO1" s="16"/>
      <c r="IMP1" s="16"/>
      <c r="IMQ1" s="16"/>
      <c r="IMR1" s="16"/>
      <c r="IMS1" s="16"/>
      <c r="IMT1" s="16"/>
      <c r="IMU1" s="16"/>
      <c r="IMV1" s="16"/>
      <c r="IMW1" s="16"/>
      <c r="IMX1" s="16"/>
      <c r="IMY1" s="16"/>
      <c r="IMZ1" s="16"/>
      <c r="INA1" s="16"/>
      <c r="INB1" s="16"/>
      <c r="INC1" s="16"/>
      <c r="IND1" s="16"/>
      <c r="INE1" s="16"/>
      <c r="INF1" s="16"/>
      <c r="ING1" s="16"/>
      <c r="INH1" s="16"/>
      <c r="INI1" s="16"/>
      <c r="INJ1" s="16"/>
      <c r="INK1" s="16"/>
      <c r="INL1" s="16"/>
      <c r="INM1" s="16"/>
      <c r="INN1" s="16"/>
      <c r="INO1" s="16"/>
      <c r="INP1" s="16"/>
      <c r="INQ1" s="16"/>
      <c r="INR1" s="16"/>
      <c r="INS1" s="16"/>
      <c r="INT1" s="16"/>
      <c r="INU1" s="16"/>
      <c r="INV1" s="16"/>
      <c r="INW1" s="16"/>
      <c r="INX1" s="16"/>
      <c r="INY1" s="16"/>
      <c r="INZ1" s="16"/>
      <c r="IOA1" s="16"/>
      <c r="IOB1" s="16"/>
      <c r="IOC1" s="16"/>
      <c r="IOD1" s="16"/>
      <c r="IOE1" s="16"/>
      <c r="IOF1" s="16"/>
      <c r="IOG1" s="16"/>
      <c r="IOH1" s="16"/>
      <c r="IOI1" s="16"/>
      <c r="IOJ1" s="16"/>
      <c r="IOK1" s="16"/>
      <c r="IOL1" s="16"/>
      <c r="IOM1" s="16"/>
      <c r="ION1" s="16"/>
      <c r="IOO1" s="16"/>
      <c r="IOP1" s="16"/>
      <c r="IOQ1" s="16"/>
      <c r="IOR1" s="16"/>
      <c r="IOS1" s="16"/>
      <c r="IOT1" s="16"/>
      <c r="IOU1" s="16"/>
      <c r="IOV1" s="16"/>
      <c r="IOW1" s="16"/>
      <c r="IOX1" s="16"/>
      <c r="IOY1" s="16"/>
      <c r="IOZ1" s="16"/>
      <c r="IPA1" s="16"/>
      <c r="IPB1" s="16"/>
      <c r="IPC1" s="16"/>
      <c r="IPD1" s="16"/>
      <c r="IPE1" s="16"/>
      <c r="IPF1" s="16"/>
      <c r="IPG1" s="16"/>
      <c r="IPH1" s="16"/>
      <c r="IPI1" s="16"/>
      <c r="IPJ1" s="16"/>
      <c r="IPK1" s="16"/>
      <c r="IPL1" s="16"/>
      <c r="IPM1" s="16"/>
      <c r="IPN1" s="16"/>
      <c r="IPO1" s="16"/>
      <c r="IPP1" s="16"/>
      <c r="IPQ1" s="16"/>
      <c r="IPR1" s="16"/>
      <c r="IPS1" s="16"/>
      <c r="IPT1" s="16"/>
      <c r="IPU1" s="16"/>
      <c r="IPV1" s="16"/>
      <c r="IPW1" s="16"/>
      <c r="IPX1" s="16"/>
      <c r="IPY1" s="16"/>
      <c r="IPZ1" s="16"/>
      <c r="IQA1" s="16"/>
      <c r="IQB1" s="16"/>
      <c r="IQC1" s="16"/>
      <c r="IQD1" s="16"/>
      <c r="IQE1" s="16"/>
      <c r="IQF1" s="16"/>
      <c r="IQG1" s="16"/>
      <c r="IQH1" s="16"/>
      <c r="IQI1" s="16"/>
      <c r="IQJ1" s="16"/>
      <c r="IQK1" s="16"/>
      <c r="IQL1" s="16"/>
      <c r="IQM1" s="16"/>
      <c r="IQN1" s="16"/>
      <c r="IQO1" s="16"/>
      <c r="IQP1" s="16"/>
      <c r="IQQ1" s="16"/>
      <c r="IQR1" s="16"/>
      <c r="IQS1" s="16"/>
      <c r="IQT1" s="16"/>
      <c r="IQU1" s="16"/>
      <c r="IQV1" s="16"/>
      <c r="IQW1" s="16"/>
      <c r="IQX1" s="16"/>
      <c r="IQY1" s="16"/>
      <c r="IQZ1" s="16"/>
      <c r="IRA1" s="16"/>
      <c r="IRB1" s="16"/>
      <c r="IRC1" s="16"/>
      <c r="IRD1" s="16"/>
      <c r="IRE1" s="16"/>
      <c r="IRF1" s="16"/>
      <c r="IRG1" s="16"/>
      <c r="IRH1" s="16"/>
      <c r="IRI1" s="16"/>
      <c r="IRJ1" s="16"/>
      <c r="IRK1" s="16"/>
      <c r="IRL1" s="16"/>
      <c r="IRM1" s="16"/>
      <c r="IRN1" s="16"/>
      <c r="IRO1" s="16"/>
      <c r="IRP1" s="16"/>
      <c r="IRQ1" s="16"/>
      <c r="IRR1" s="16"/>
      <c r="IRS1" s="16"/>
      <c r="IRT1" s="16"/>
      <c r="IRU1" s="16"/>
      <c r="IRV1" s="16"/>
      <c r="IRW1" s="16"/>
      <c r="IRX1" s="16"/>
      <c r="IRY1" s="16"/>
      <c r="IRZ1" s="16"/>
      <c r="ISA1" s="16"/>
      <c r="ISB1" s="16"/>
      <c r="ISC1" s="16"/>
      <c r="ISD1" s="16"/>
      <c r="ISE1" s="16"/>
      <c r="ISF1" s="16"/>
      <c r="ISG1" s="16"/>
      <c r="ISH1" s="16"/>
      <c r="ISI1" s="16"/>
      <c r="ISJ1" s="16"/>
      <c r="ISK1" s="16"/>
      <c r="ISL1" s="16"/>
      <c r="ISM1" s="16"/>
      <c r="ISN1" s="16"/>
      <c r="ISO1" s="16"/>
      <c r="ISP1" s="16"/>
      <c r="ISQ1" s="16"/>
      <c r="ISR1" s="16"/>
      <c r="ISS1" s="16"/>
      <c r="IST1" s="16"/>
      <c r="ISU1" s="16"/>
      <c r="ISV1" s="16"/>
      <c r="ISW1" s="16"/>
      <c r="ISX1" s="16"/>
      <c r="ISY1" s="16"/>
      <c r="ISZ1" s="16"/>
      <c r="ITA1" s="16"/>
      <c r="ITB1" s="16"/>
      <c r="ITC1" s="16"/>
      <c r="ITD1" s="16"/>
      <c r="ITE1" s="16"/>
      <c r="ITF1" s="16"/>
      <c r="ITG1" s="16"/>
      <c r="ITH1" s="16"/>
      <c r="ITI1" s="16"/>
      <c r="ITJ1" s="16"/>
      <c r="ITK1" s="16"/>
      <c r="ITL1" s="16"/>
      <c r="ITM1" s="16"/>
      <c r="ITN1" s="16"/>
      <c r="ITO1" s="16"/>
      <c r="ITP1" s="16"/>
      <c r="ITQ1" s="16"/>
      <c r="ITR1" s="16"/>
      <c r="ITS1" s="16"/>
      <c r="ITT1" s="16"/>
      <c r="ITU1" s="16"/>
      <c r="ITV1" s="16"/>
      <c r="ITW1" s="16"/>
      <c r="ITX1" s="16"/>
      <c r="ITY1" s="16"/>
      <c r="ITZ1" s="16"/>
      <c r="IUA1" s="16"/>
      <c r="IUB1" s="16"/>
      <c r="IUC1" s="16"/>
      <c r="IUD1" s="16"/>
      <c r="IUE1" s="16"/>
      <c r="IUF1" s="16"/>
      <c r="IUG1" s="16"/>
      <c r="IUH1" s="16"/>
      <c r="IUI1" s="16"/>
      <c r="IUJ1" s="16"/>
      <c r="IUK1" s="16"/>
      <c r="IUL1" s="16"/>
      <c r="IUM1" s="16"/>
      <c r="IUN1" s="16"/>
      <c r="IUO1" s="16"/>
      <c r="IUP1" s="16"/>
      <c r="IUQ1" s="16"/>
      <c r="IUR1" s="16"/>
      <c r="IUS1" s="16"/>
      <c r="IUT1" s="16"/>
      <c r="IUU1" s="16"/>
      <c r="IUV1" s="16"/>
      <c r="IUW1" s="16"/>
      <c r="IUX1" s="16"/>
      <c r="IUY1" s="16"/>
      <c r="IUZ1" s="16"/>
      <c r="IVA1" s="16"/>
      <c r="IVB1" s="16"/>
      <c r="IVC1" s="16"/>
      <c r="IVD1" s="16"/>
      <c r="IVE1" s="16"/>
      <c r="IVF1" s="16"/>
      <c r="IVG1" s="16"/>
      <c r="IVH1" s="16"/>
      <c r="IVI1" s="16"/>
      <c r="IVJ1" s="16"/>
      <c r="IVK1" s="16"/>
      <c r="IVL1" s="16"/>
      <c r="IVM1" s="16"/>
      <c r="IVN1" s="16"/>
      <c r="IVO1" s="16"/>
      <c r="IVP1" s="16"/>
      <c r="IVQ1" s="16"/>
      <c r="IVR1" s="16"/>
      <c r="IVS1" s="16"/>
      <c r="IVT1" s="16"/>
      <c r="IVU1" s="16"/>
      <c r="IVV1" s="16"/>
      <c r="IVW1" s="16"/>
      <c r="IVX1" s="16"/>
      <c r="IVY1" s="16"/>
      <c r="IVZ1" s="16"/>
      <c r="IWA1" s="16"/>
      <c r="IWB1" s="16"/>
      <c r="IWC1" s="16"/>
      <c r="IWD1" s="16"/>
      <c r="IWE1" s="16"/>
      <c r="IWF1" s="16"/>
      <c r="IWG1" s="16"/>
      <c r="IWH1" s="16"/>
      <c r="IWI1" s="16"/>
      <c r="IWJ1" s="16"/>
      <c r="IWK1" s="16"/>
      <c r="IWL1" s="16"/>
      <c r="IWM1" s="16"/>
      <c r="IWN1" s="16"/>
      <c r="IWO1" s="16"/>
      <c r="IWP1" s="16"/>
      <c r="IWQ1" s="16"/>
      <c r="IWR1" s="16"/>
      <c r="IWS1" s="16"/>
      <c r="IWT1" s="16"/>
      <c r="IWU1" s="16"/>
      <c r="IWV1" s="16"/>
      <c r="IWW1" s="16"/>
      <c r="IWX1" s="16"/>
      <c r="IWY1" s="16"/>
      <c r="IWZ1" s="16"/>
      <c r="IXA1" s="16"/>
      <c r="IXB1" s="16"/>
      <c r="IXC1" s="16"/>
      <c r="IXD1" s="16"/>
      <c r="IXE1" s="16"/>
      <c r="IXF1" s="16"/>
      <c r="IXG1" s="16"/>
      <c r="IXH1" s="16"/>
      <c r="IXI1" s="16"/>
      <c r="IXJ1" s="16"/>
      <c r="IXK1" s="16"/>
      <c r="IXL1" s="16"/>
      <c r="IXM1" s="16"/>
      <c r="IXN1" s="16"/>
      <c r="IXO1" s="16"/>
      <c r="IXP1" s="16"/>
      <c r="IXQ1" s="16"/>
      <c r="IXR1" s="16"/>
      <c r="IXS1" s="16"/>
      <c r="IXT1" s="16"/>
      <c r="IXU1" s="16"/>
      <c r="IXV1" s="16"/>
      <c r="IXW1" s="16"/>
      <c r="IXX1" s="16"/>
      <c r="IXY1" s="16"/>
      <c r="IXZ1" s="16"/>
      <c r="IYA1" s="16"/>
      <c r="IYB1" s="16"/>
      <c r="IYC1" s="16"/>
      <c r="IYD1" s="16"/>
      <c r="IYE1" s="16"/>
      <c r="IYF1" s="16"/>
      <c r="IYG1" s="16"/>
      <c r="IYH1" s="16"/>
      <c r="IYI1" s="16"/>
      <c r="IYJ1" s="16"/>
      <c r="IYK1" s="16"/>
      <c r="IYL1" s="16"/>
      <c r="IYM1" s="16"/>
      <c r="IYN1" s="16"/>
      <c r="IYO1" s="16"/>
      <c r="IYP1" s="16"/>
      <c r="IYQ1" s="16"/>
      <c r="IYR1" s="16"/>
      <c r="IYS1" s="16"/>
      <c r="IYT1" s="16"/>
      <c r="IYU1" s="16"/>
      <c r="IYV1" s="16"/>
      <c r="IYW1" s="16"/>
      <c r="IYX1" s="16"/>
      <c r="IYY1" s="16"/>
      <c r="IYZ1" s="16"/>
      <c r="IZA1" s="16"/>
      <c r="IZB1" s="16"/>
      <c r="IZC1" s="16"/>
      <c r="IZD1" s="16"/>
      <c r="IZE1" s="16"/>
      <c r="IZF1" s="16"/>
      <c r="IZG1" s="16"/>
      <c r="IZH1" s="16"/>
      <c r="IZI1" s="16"/>
      <c r="IZJ1" s="16"/>
      <c r="IZK1" s="16"/>
      <c r="IZL1" s="16"/>
      <c r="IZM1" s="16"/>
      <c r="IZN1" s="16"/>
      <c r="IZO1" s="16"/>
      <c r="IZP1" s="16"/>
      <c r="IZQ1" s="16"/>
      <c r="IZR1" s="16"/>
      <c r="IZS1" s="16"/>
      <c r="IZT1" s="16"/>
      <c r="IZU1" s="16"/>
      <c r="IZV1" s="16"/>
      <c r="IZW1" s="16"/>
      <c r="IZX1" s="16"/>
      <c r="IZY1" s="16"/>
      <c r="IZZ1" s="16"/>
      <c r="JAA1" s="16"/>
      <c r="JAB1" s="16"/>
      <c r="JAC1" s="16"/>
      <c r="JAD1" s="16"/>
      <c r="JAE1" s="16"/>
      <c r="JAF1" s="16"/>
      <c r="JAG1" s="16"/>
      <c r="JAH1" s="16"/>
      <c r="JAI1" s="16"/>
      <c r="JAJ1" s="16"/>
      <c r="JAK1" s="16"/>
      <c r="JAL1" s="16"/>
      <c r="JAM1" s="16"/>
      <c r="JAN1" s="16"/>
      <c r="JAO1" s="16"/>
      <c r="JAP1" s="16"/>
      <c r="JAQ1" s="16"/>
      <c r="JAR1" s="16"/>
      <c r="JAS1" s="16"/>
      <c r="JAT1" s="16"/>
      <c r="JAU1" s="16"/>
      <c r="JAV1" s="16"/>
      <c r="JAW1" s="16"/>
      <c r="JAX1" s="16"/>
      <c r="JAY1" s="16"/>
      <c r="JAZ1" s="16"/>
      <c r="JBA1" s="16"/>
      <c r="JBB1" s="16"/>
      <c r="JBC1" s="16"/>
      <c r="JBD1" s="16"/>
      <c r="JBE1" s="16"/>
      <c r="JBF1" s="16"/>
      <c r="JBG1" s="16"/>
      <c r="JBH1" s="16"/>
      <c r="JBI1" s="16"/>
      <c r="JBJ1" s="16"/>
      <c r="JBK1" s="16"/>
      <c r="JBL1" s="16"/>
      <c r="JBM1" s="16"/>
      <c r="JBN1" s="16"/>
      <c r="JBO1" s="16"/>
      <c r="JBP1" s="16"/>
      <c r="JBQ1" s="16"/>
      <c r="JBR1" s="16"/>
      <c r="JBS1" s="16"/>
      <c r="JBT1" s="16"/>
      <c r="JBU1" s="16"/>
      <c r="JBV1" s="16"/>
      <c r="JBW1" s="16"/>
      <c r="JBX1" s="16"/>
      <c r="JBY1" s="16"/>
      <c r="JBZ1" s="16"/>
      <c r="JCA1" s="16"/>
      <c r="JCB1" s="16"/>
      <c r="JCC1" s="16"/>
      <c r="JCD1" s="16"/>
      <c r="JCE1" s="16"/>
      <c r="JCF1" s="16"/>
      <c r="JCG1" s="16"/>
      <c r="JCH1" s="16"/>
      <c r="JCI1" s="16"/>
      <c r="JCJ1" s="16"/>
      <c r="JCK1" s="16"/>
      <c r="JCL1" s="16"/>
      <c r="JCM1" s="16"/>
      <c r="JCN1" s="16"/>
      <c r="JCO1" s="16"/>
      <c r="JCP1" s="16"/>
      <c r="JCQ1" s="16"/>
      <c r="JCR1" s="16"/>
      <c r="JCS1" s="16"/>
      <c r="JCT1" s="16"/>
      <c r="JCU1" s="16"/>
      <c r="JCV1" s="16"/>
      <c r="JCW1" s="16"/>
      <c r="JCX1" s="16"/>
      <c r="JCY1" s="16"/>
      <c r="JCZ1" s="16"/>
      <c r="JDA1" s="16"/>
      <c r="JDB1" s="16"/>
      <c r="JDC1" s="16"/>
      <c r="JDD1" s="16"/>
      <c r="JDE1" s="16"/>
      <c r="JDF1" s="16"/>
      <c r="JDG1" s="16"/>
      <c r="JDH1" s="16"/>
      <c r="JDI1" s="16"/>
      <c r="JDJ1" s="16"/>
      <c r="JDK1" s="16"/>
      <c r="JDL1" s="16"/>
      <c r="JDM1" s="16"/>
      <c r="JDN1" s="16"/>
      <c r="JDO1" s="16"/>
      <c r="JDP1" s="16"/>
      <c r="JDQ1" s="16"/>
      <c r="JDR1" s="16"/>
      <c r="JDS1" s="16"/>
      <c r="JDT1" s="16"/>
      <c r="JDU1" s="16"/>
      <c r="JDV1" s="16"/>
      <c r="JDW1" s="16"/>
      <c r="JDX1" s="16"/>
      <c r="JDY1" s="16"/>
      <c r="JDZ1" s="16"/>
      <c r="JEA1" s="16"/>
      <c r="JEB1" s="16"/>
      <c r="JEC1" s="16"/>
      <c r="JED1" s="16"/>
      <c r="JEE1" s="16"/>
      <c r="JEF1" s="16"/>
      <c r="JEG1" s="16"/>
      <c r="JEH1" s="16"/>
      <c r="JEI1" s="16"/>
      <c r="JEJ1" s="16"/>
      <c r="JEK1" s="16"/>
      <c r="JEL1" s="16"/>
      <c r="JEM1" s="16"/>
      <c r="JEN1" s="16"/>
      <c r="JEO1" s="16"/>
      <c r="JEP1" s="16"/>
      <c r="JEQ1" s="16"/>
      <c r="JER1" s="16"/>
      <c r="JES1" s="16"/>
      <c r="JET1" s="16"/>
      <c r="JEU1" s="16"/>
      <c r="JEV1" s="16"/>
      <c r="JEW1" s="16"/>
      <c r="JEX1" s="16"/>
      <c r="JEY1" s="16"/>
      <c r="JEZ1" s="16"/>
      <c r="JFA1" s="16"/>
      <c r="JFB1" s="16"/>
      <c r="JFC1" s="16"/>
      <c r="JFD1" s="16"/>
      <c r="JFE1" s="16"/>
      <c r="JFF1" s="16"/>
      <c r="JFG1" s="16"/>
      <c r="JFH1" s="16"/>
      <c r="JFI1" s="16"/>
      <c r="JFJ1" s="16"/>
      <c r="JFK1" s="16"/>
      <c r="JFL1" s="16"/>
      <c r="JFM1" s="16"/>
      <c r="JFN1" s="16"/>
      <c r="JFO1" s="16"/>
      <c r="JFP1" s="16"/>
      <c r="JFQ1" s="16"/>
      <c r="JFR1" s="16"/>
      <c r="JFS1" s="16"/>
      <c r="JFT1" s="16"/>
      <c r="JFU1" s="16"/>
      <c r="JFV1" s="16"/>
      <c r="JFW1" s="16"/>
      <c r="JFX1" s="16"/>
      <c r="JFY1" s="16"/>
      <c r="JFZ1" s="16"/>
      <c r="JGA1" s="16"/>
      <c r="JGB1" s="16"/>
      <c r="JGC1" s="16"/>
      <c r="JGD1" s="16"/>
      <c r="JGE1" s="16"/>
      <c r="JGF1" s="16"/>
      <c r="JGG1" s="16"/>
      <c r="JGH1" s="16"/>
      <c r="JGI1" s="16"/>
      <c r="JGJ1" s="16"/>
      <c r="JGK1" s="16"/>
      <c r="JGL1" s="16"/>
      <c r="JGM1" s="16"/>
      <c r="JGN1" s="16"/>
      <c r="JGO1" s="16"/>
      <c r="JGP1" s="16"/>
      <c r="JGQ1" s="16"/>
      <c r="JGR1" s="16"/>
      <c r="JGS1" s="16"/>
      <c r="JGT1" s="16"/>
      <c r="JGU1" s="16"/>
      <c r="JGV1" s="16"/>
      <c r="JGW1" s="16"/>
      <c r="JGX1" s="16"/>
      <c r="JGY1" s="16"/>
      <c r="JGZ1" s="16"/>
      <c r="JHA1" s="16"/>
      <c r="JHB1" s="16"/>
      <c r="JHC1" s="16"/>
      <c r="JHD1" s="16"/>
      <c r="JHE1" s="16"/>
      <c r="JHF1" s="16"/>
      <c r="JHG1" s="16"/>
      <c r="JHH1" s="16"/>
      <c r="JHI1" s="16"/>
      <c r="JHJ1" s="16"/>
      <c r="JHK1" s="16"/>
      <c r="JHL1" s="16"/>
      <c r="JHM1" s="16"/>
      <c r="JHN1" s="16"/>
      <c r="JHO1" s="16"/>
      <c r="JHP1" s="16"/>
      <c r="JHQ1" s="16"/>
      <c r="JHR1" s="16"/>
      <c r="JHS1" s="16"/>
      <c r="JHT1" s="16"/>
      <c r="JHU1" s="16"/>
      <c r="JHV1" s="16"/>
      <c r="JHW1" s="16"/>
      <c r="JHX1" s="16"/>
      <c r="JHY1" s="16"/>
      <c r="JHZ1" s="16"/>
      <c r="JIA1" s="16"/>
      <c r="JIB1" s="16"/>
      <c r="JIC1" s="16"/>
      <c r="JID1" s="16"/>
      <c r="JIE1" s="16"/>
      <c r="JIF1" s="16"/>
      <c r="JIG1" s="16"/>
      <c r="JIH1" s="16"/>
      <c r="JII1" s="16"/>
      <c r="JIJ1" s="16"/>
      <c r="JIK1" s="16"/>
      <c r="JIL1" s="16"/>
      <c r="JIM1" s="16"/>
      <c r="JIN1" s="16"/>
      <c r="JIO1" s="16"/>
      <c r="JIP1" s="16"/>
      <c r="JIQ1" s="16"/>
      <c r="JIR1" s="16"/>
      <c r="JIS1" s="16"/>
      <c r="JIT1" s="16"/>
      <c r="JIU1" s="16"/>
      <c r="JIV1" s="16"/>
      <c r="JIW1" s="16"/>
      <c r="JIX1" s="16"/>
      <c r="JIY1" s="16"/>
      <c r="JIZ1" s="16"/>
      <c r="JJA1" s="16"/>
      <c r="JJB1" s="16"/>
      <c r="JJC1" s="16"/>
      <c r="JJD1" s="16"/>
      <c r="JJE1" s="16"/>
      <c r="JJF1" s="16"/>
      <c r="JJG1" s="16"/>
      <c r="JJH1" s="16"/>
      <c r="JJI1" s="16"/>
      <c r="JJJ1" s="16"/>
      <c r="JJK1" s="16"/>
      <c r="JJL1" s="16"/>
      <c r="JJM1" s="16"/>
      <c r="JJN1" s="16"/>
      <c r="JJO1" s="16"/>
      <c r="JJP1" s="16"/>
      <c r="JJQ1" s="16"/>
      <c r="JJR1" s="16"/>
      <c r="JJS1" s="16"/>
      <c r="JJT1" s="16"/>
      <c r="JJU1" s="16"/>
      <c r="JJV1" s="16"/>
      <c r="JJW1" s="16"/>
      <c r="JJX1" s="16"/>
      <c r="JJY1" s="16"/>
      <c r="JJZ1" s="16"/>
      <c r="JKA1" s="16"/>
      <c r="JKB1" s="16"/>
      <c r="JKC1" s="16"/>
      <c r="JKD1" s="16"/>
      <c r="JKE1" s="16"/>
      <c r="JKF1" s="16"/>
      <c r="JKG1" s="16"/>
      <c r="JKH1" s="16"/>
      <c r="JKI1" s="16"/>
      <c r="JKJ1" s="16"/>
      <c r="JKK1" s="16"/>
      <c r="JKL1" s="16"/>
      <c r="JKM1" s="16"/>
      <c r="JKN1" s="16"/>
      <c r="JKO1" s="16"/>
      <c r="JKP1" s="16"/>
      <c r="JKQ1" s="16"/>
      <c r="JKR1" s="16"/>
      <c r="JKS1" s="16"/>
      <c r="JKT1" s="16"/>
      <c r="JKU1" s="16"/>
      <c r="JKV1" s="16"/>
      <c r="JKW1" s="16"/>
      <c r="JKX1" s="16"/>
      <c r="JKY1" s="16"/>
      <c r="JKZ1" s="16"/>
      <c r="JLA1" s="16"/>
      <c r="JLB1" s="16"/>
      <c r="JLC1" s="16"/>
      <c r="JLD1" s="16"/>
      <c r="JLE1" s="16"/>
      <c r="JLF1" s="16"/>
      <c r="JLG1" s="16"/>
      <c r="JLH1" s="16"/>
      <c r="JLI1" s="16"/>
      <c r="JLJ1" s="16"/>
      <c r="JLK1" s="16"/>
      <c r="JLL1" s="16"/>
      <c r="JLM1" s="16"/>
      <c r="JLN1" s="16"/>
      <c r="JLO1" s="16"/>
      <c r="JLP1" s="16"/>
      <c r="JLQ1" s="16"/>
      <c r="JLR1" s="16"/>
      <c r="JLS1" s="16"/>
      <c r="JLT1" s="16"/>
      <c r="JLU1" s="16"/>
      <c r="JLV1" s="16"/>
      <c r="JLW1" s="16"/>
      <c r="JLX1" s="16"/>
      <c r="JLY1" s="16"/>
      <c r="JLZ1" s="16"/>
      <c r="JMA1" s="16"/>
      <c r="JMB1" s="16"/>
      <c r="JMC1" s="16"/>
      <c r="JMD1" s="16"/>
      <c r="JME1" s="16"/>
      <c r="JMF1" s="16"/>
      <c r="JMG1" s="16"/>
      <c r="JMH1" s="16"/>
      <c r="JMI1" s="16"/>
      <c r="JMJ1" s="16"/>
      <c r="JMK1" s="16"/>
      <c r="JML1" s="16"/>
      <c r="JMM1" s="16"/>
      <c r="JMN1" s="16"/>
      <c r="JMO1" s="16"/>
      <c r="JMP1" s="16"/>
      <c r="JMQ1" s="16"/>
      <c r="JMR1" s="16"/>
      <c r="JMS1" s="16"/>
      <c r="JMT1" s="16"/>
      <c r="JMU1" s="16"/>
      <c r="JMV1" s="16"/>
      <c r="JMW1" s="16"/>
      <c r="JMX1" s="16"/>
      <c r="JMY1" s="16"/>
      <c r="JMZ1" s="16"/>
      <c r="JNA1" s="16"/>
      <c r="JNB1" s="16"/>
      <c r="JNC1" s="16"/>
      <c r="JND1" s="16"/>
      <c r="JNE1" s="16"/>
      <c r="JNF1" s="16"/>
      <c r="JNG1" s="16"/>
      <c r="JNH1" s="16"/>
      <c r="JNI1" s="16"/>
      <c r="JNJ1" s="16"/>
      <c r="JNK1" s="16"/>
      <c r="JNL1" s="16"/>
      <c r="JNM1" s="16"/>
      <c r="JNN1" s="16"/>
      <c r="JNO1" s="16"/>
      <c r="JNP1" s="16"/>
      <c r="JNQ1" s="16"/>
      <c r="JNR1" s="16"/>
      <c r="JNS1" s="16"/>
      <c r="JNT1" s="16"/>
      <c r="JNU1" s="16"/>
      <c r="JNV1" s="16"/>
      <c r="JNW1" s="16"/>
      <c r="JNX1" s="16"/>
      <c r="JNY1" s="16"/>
      <c r="JNZ1" s="16"/>
      <c r="JOA1" s="16"/>
      <c r="JOB1" s="16"/>
      <c r="JOC1" s="16"/>
      <c r="JOD1" s="16"/>
      <c r="JOE1" s="16"/>
      <c r="JOF1" s="16"/>
      <c r="JOG1" s="16"/>
      <c r="JOH1" s="16"/>
      <c r="JOI1" s="16"/>
      <c r="JOJ1" s="16"/>
      <c r="JOK1" s="16"/>
      <c r="JOL1" s="16"/>
      <c r="JOM1" s="16"/>
      <c r="JON1" s="16"/>
      <c r="JOO1" s="16"/>
      <c r="JOP1" s="16"/>
      <c r="JOQ1" s="16"/>
      <c r="JOR1" s="16"/>
      <c r="JOS1" s="16"/>
      <c r="JOT1" s="16"/>
      <c r="JOU1" s="16"/>
      <c r="JOV1" s="16"/>
      <c r="JOW1" s="16"/>
      <c r="JOX1" s="16"/>
      <c r="JOY1" s="16"/>
      <c r="JOZ1" s="16"/>
      <c r="JPA1" s="16"/>
      <c r="JPB1" s="16"/>
      <c r="JPC1" s="16"/>
      <c r="JPD1" s="16"/>
      <c r="JPE1" s="16"/>
      <c r="JPF1" s="16"/>
      <c r="JPG1" s="16"/>
      <c r="JPH1" s="16"/>
      <c r="JPI1" s="16"/>
      <c r="JPJ1" s="16"/>
      <c r="JPK1" s="16"/>
      <c r="JPL1" s="16"/>
      <c r="JPM1" s="16"/>
      <c r="JPN1" s="16"/>
      <c r="JPO1" s="16"/>
      <c r="JPP1" s="16"/>
      <c r="JPQ1" s="16"/>
      <c r="JPR1" s="16"/>
      <c r="JPS1" s="16"/>
      <c r="JPT1" s="16"/>
      <c r="JPU1" s="16"/>
      <c r="JPV1" s="16"/>
      <c r="JPW1" s="16"/>
      <c r="JPX1" s="16"/>
      <c r="JPY1" s="16"/>
      <c r="JPZ1" s="16"/>
      <c r="JQA1" s="16"/>
      <c r="JQB1" s="16"/>
      <c r="JQC1" s="16"/>
      <c r="JQD1" s="16"/>
      <c r="JQE1" s="16"/>
      <c r="JQF1" s="16"/>
      <c r="JQG1" s="16"/>
      <c r="JQH1" s="16"/>
      <c r="JQI1" s="16"/>
      <c r="JQJ1" s="16"/>
      <c r="JQK1" s="16"/>
      <c r="JQL1" s="16"/>
      <c r="JQM1" s="16"/>
      <c r="JQN1" s="16"/>
      <c r="JQO1" s="16"/>
      <c r="JQP1" s="16"/>
      <c r="JQQ1" s="16"/>
      <c r="JQR1" s="16"/>
      <c r="JQS1" s="16"/>
      <c r="JQT1" s="16"/>
      <c r="JQU1" s="16"/>
      <c r="JQV1" s="16"/>
      <c r="JQW1" s="16"/>
      <c r="JQX1" s="16"/>
      <c r="JQY1" s="16"/>
      <c r="JQZ1" s="16"/>
      <c r="JRA1" s="16"/>
      <c r="JRB1" s="16"/>
      <c r="JRC1" s="16"/>
      <c r="JRD1" s="16"/>
      <c r="JRE1" s="16"/>
      <c r="JRF1" s="16"/>
      <c r="JRG1" s="16"/>
      <c r="JRH1" s="16"/>
      <c r="JRI1" s="16"/>
      <c r="JRJ1" s="16"/>
      <c r="JRK1" s="16"/>
      <c r="JRL1" s="16"/>
      <c r="JRM1" s="16"/>
      <c r="JRN1" s="16"/>
      <c r="JRO1" s="16"/>
      <c r="JRP1" s="16"/>
      <c r="JRQ1" s="16"/>
      <c r="JRR1" s="16"/>
      <c r="JRS1" s="16"/>
      <c r="JRT1" s="16"/>
      <c r="JRU1" s="16"/>
      <c r="JRV1" s="16"/>
      <c r="JRW1" s="16"/>
      <c r="JRX1" s="16"/>
      <c r="JRY1" s="16"/>
      <c r="JRZ1" s="16"/>
      <c r="JSA1" s="16"/>
      <c r="JSB1" s="16"/>
      <c r="JSC1" s="16"/>
      <c r="JSD1" s="16"/>
      <c r="JSE1" s="16"/>
      <c r="JSF1" s="16"/>
      <c r="JSG1" s="16"/>
      <c r="JSH1" s="16"/>
      <c r="JSI1" s="16"/>
      <c r="JSJ1" s="16"/>
      <c r="JSK1" s="16"/>
      <c r="JSL1" s="16"/>
      <c r="JSM1" s="16"/>
      <c r="JSN1" s="16"/>
      <c r="JSO1" s="16"/>
      <c r="JSP1" s="16"/>
      <c r="JSQ1" s="16"/>
      <c r="JSR1" s="16"/>
      <c r="JSS1" s="16"/>
      <c r="JST1" s="16"/>
      <c r="JSU1" s="16"/>
      <c r="JSV1" s="16"/>
      <c r="JSW1" s="16"/>
      <c r="JSX1" s="16"/>
      <c r="JSY1" s="16"/>
      <c r="JSZ1" s="16"/>
      <c r="JTA1" s="16"/>
      <c r="JTB1" s="16"/>
      <c r="JTC1" s="16"/>
      <c r="JTD1" s="16"/>
      <c r="JTE1" s="16"/>
      <c r="JTF1" s="16"/>
      <c r="JTG1" s="16"/>
      <c r="JTH1" s="16"/>
      <c r="JTI1" s="16"/>
      <c r="JTJ1" s="16"/>
      <c r="JTK1" s="16"/>
      <c r="JTL1" s="16"/>
      <c r="JTM1" s="16"/>
      <c r="JTN1" s="16"/>
      <c r="JTO1" s="16"/>
      <c r="JTP1" s="16"/>
      <c r="JTQ1" s="16"/>
      <c r="JTR1" s="16"/>
      <c r="JTS1" s="16"/>
      <c r="JTT1" s="16"/>
      <c r="JTU1" s="16"/>
      <c r="JTV1" s="16"/>
      <c r="JTW1" s="16"/>
      <c r="JTX1" s="16"/>
      <c r="JTY1" s="16"/>
      <c r="JTZ1" s="16"/>
      <c r="JUA1" s="16"/>
      <c r="JUB1" s="16"/>
      <c r="JUC1" s="16"/>
      <c r="JUD1" s="16"/>
      <c r="JUE1" s="16"/>
      <c r="JUF1" s="16"/>
      <c r="JUG1" s="16"/>
      <c r="JUH1" s="16"/>
      <c r="JUI1" s="16"/>
      <c r="JUJ1" s="16"/>
      <c r="JUK1" s="16"/>
      <c r="JUL1" s="16"/>
      <c r="JUM1" s="16"/>
      <c r="JUN1" s="16"/>
      <c r="JUO1" s="16"/>
      <c r="JUP1" s="16"/>
      <c r="JUQ1" s="16"/>
      <c r="JUR1" s="16"/>
      <c r="JUS1" s="16"/>
      <c r="JUT1" s="16"/>
      <c r="JUU1" s="16"/>
      <c r="JUV1" s="16"/>
      <c r="JUW1" s="16"/>
      <c r="JUX1" s="16"/>
      <c r="JUY1" s="16"/>
      <c r="JUZ1" s="16"/>
      <c r="JVA1" s="16"/>
      <c r="JVB1" s="16"/>
      <c r="JVC1" s="16"/>
      <c r="JVD1" s="16"/>
      <c r="JVE1" s="16"/>
      <c r="JVF1" s="16"/>
      <c r="JVG1" s="16"/>
      <c r="JVH1" s="16"/>
      <c r="JVI1" s="16"/>
      <c r="JVJ1" s="16"/>
      <c r="JVK1" s="16"/>
      <c r="JVL1" s="16"/>
      <c r="JVM1" s="16"/>
      <c r="JVN1" s="16"/>
      <c r="JVO1" s="16"/>
      <c r="JVP1" s="16"/>
      <c r="JVQ1" s="16"/>
      <c r="JVR1" s="16"/>
      <c r="JVS1" s="16"/>
      <c r="JVT1" s="16"/>
      <c r="JVU1" s="16"/>
      <c r="JVV1" s="16"/>
      <c r="JVW1" s="16"/>
      <c r="JVX1" s="16"/>
      <c r="JVY1" s="16"/>
      <c r="JVZ1" s="16"/>
      <c r="JWA1" s="16"/>
      <c r="JWB1" s="16"/>
      <c r="JWC1" s="16"/>
      <c r="JWD1" s="16"/>
      <c r="JWE1" s="16"/>
      <c r="JWF1" s="16"/>
      <c r="JWG1" s="16"/>
      <c r="JWH1" s="16"/>
      <c r="JWI1" s="16"/>
      <c r="JWJ1" s="16"/>
      <c r="JWK1" s="16"/>
      <c r="JWL1" s="16"/>
      <c r="JWM1" s="16"/>
      <c r="JWN1" s="16"/>
      <c r="JWO1" s="16"/>
      <c r="JWP1" s="16"/>
      <c r="JWQ1" s="16"/>
      <c r="JWR1" s="16"/>
      <c r="JWS1" s="16"/>
      <c r="JWT1" s="16"/>
      <c r="JWU1" s="16"/>
      <c r="JWV1" s="16"/>
      <c r="JWW1" s="16"/>
      <c r="JWX1" s="16"/>
      <c r="JWY1" s="16"/>
      <c r="JWZ1" s="16"/>
      <c r="JXA1" s="16"/>
      <c r="JXB1" s="16"/>
      <c r="JXC1" s="16"/>
      <c r="JXD1" s="16"/>
      <c r="JXE1" s="16"/>
      <c r="JXF1" s="16"/>
      <c r="JXG1" s="16"/>
      <c r="JXH1" s="16"/>
      <c r="JXI1" s="16"/>
      <c r="JXJ1" s="16"/>
      <c r="JXK1" s="16"/>
      <c r="JXL1" s="16"/>
      <c r="JXM1" s="16"/>
      <c r="JXN1" s="16"/>
      <c r="JXO1" s="16"/>
      <c r="JXP1" s="16"/>
      <c r="JXQ1" s="16"/>
      <c r="JXR1" s="16"/>
      <c r="JXS1" s="16"/>
      <c r="JXT1" s="16"/>
      <c r="JXU1" s="16"/>
      <c r="JXV1" s="16"/>
      <c r="JXW1" s="16"/>
      <c r="JXX1" s="16"/>
      <c r="JXY1" s="16"/>
      <c r="JXZ1" s="16"/>
      <c r="JYA1" s="16"/>
      <c r="JYB1" s="16"/>
      <c r="JYC1" s="16"/>
      <c r="JYD1" s="16"/>
      <c r="JYE1" s="16"/>
      <c r="JYF1" s="16"/>
      <c r="JYG1" s="16"/>
      <c r="JYH1" s="16"/>
      <c r="JYI1" s="16"/>
      <c r="JYJ1" s="16"/>
      <c r="JYK1" s="16"/>
      <c r="JYL1" s="16"/>
      <c r="JYM1" s="16"/>
      <c r="JYN1" s="16"/>
      <c r="JYO1" s="16"/>
      <c r="JYP1" s="16"/>
      <c r="JYQ1" s="16"/>
      <c r="JYR1" s="16"/>
      <c r="JYS1" s="16"/>
      <c r="JYT1" s="16"/>
      <c r="JYU1" s="16"/>
      <c r="JYV1" s="16"/>
      <c r="JYW1" s="16"/>
      <c r="JYX1" s="16"/>
      <c r="JYY1" s="16"/>
      <c r="JYZ1" s="16"/>
      <c r="JZA1" s="16"/>
      <c r="JZB1" s="16"/>
      <c r="JZC1" s="16"/>
      <c r="JZD1" s="16"/>
      <c r="JZE1" s="16"/>
      <c r="JZF1" s="16"/>
      <c r="JZG1" s="16"/>
      <c r="JZH1" s="16"/>
      <c r="JZI1" s="16"/>
      <c r="JZJ1" s="16"/>
      <c r="JZK1" s="16"/>
      <c r="JZL1" s="16"/>
      <c r="JZM1" s="16"/>
      <c r="JZN1" s="16"/>
      <c r="JZO1" s="16"/>
      <c r="JZP1" s="16"/>
      <c r="JZQ1" s="16"/>
      <c r="JZR1" s="16"/>
      <c r="JZS1" s="16"/>
      <c r="JZT1" s="16"/>
      <c r="JZU1" s="16"/>
      <c r="JZV1" s="16"/>
      <c r="JZW1" s="16"/>
      <c r="JZX1" s="16"/>
      <c r="JZY1" s="16"/>
      <c r="JZZ1" s="16"/>
      <c r="KAA1" s="16"/>
      <c r="KAB1" s="16"/>
      <c r="KAC1" s="16"/>
      <c r="KAD1" s="16"/>
      <c r="KAE1" s="16"/>
      <c r="KAF1" s="16"/>
      <c r="KAG1" s="16"/>
      <c r="KAH1" s="16"/>
      <c r="KAI1" s="16"/>
      <c r="KAJ1" s="16"/>
      <c r="KAK1" s="16"/>
      <c r="KAL1" s="16"/>
      <c r="KAM1" s="16"/>
      <c r="KAN1" s="16"/>
      <c r="KAO1" s="16"/>
      <c r="KAP1" s="16"/>
      <c r="KAQ1" s="16"/>
      <c r="KAR1" s="16"/>
      <c r="KAS1" s="16"/>
      <c r="KAT1" s="16"/>
      <c r="KAU1" s="16"/>
      <c r="KAV1" s="16"/>
      <c r="KAW1" s="16"/>
      <c r="KAX1" s="16"/>
      <c r="KAY1" s="16"/>
      <c r="KAZ1" s="16"/>
      <c r="KBA1" s="16"/>
      <c r="KBB1" s="16"/>
      <c r="KBC1" s="16"/>
      <c r="KBD1" s="16"/>
      <c r="KBE1" s="16"/>
      <c r="KBF1" s="16"/>
      <c r="KBG1" s="16"/>
      <c r="KBH1" s="16"/>
      <c r="KBI1" s="16"/>
      <c r="KBJ1" s="16"/>
      <c r="KBK1" s="16"/>
      <c r="KBL1" s="16"/>
      <c r="KBM1" s="16"/>
      <c r="KBN1" s="16"/>
      <c r="KBO1" s="16"/>
      <c r="KBP1" s="16"/>
      <c r="KBQ1" s="16"/>
      <c r="KBR1" s="16"/>
      <c r="KBS1" s="16"/>
      <c r="KBT1" s="16"/>
      <c r="KBU1" s="16"/>
      <c r="KBV1" s="16"/>
      <c r="KBW1" s="16"/>
      <c r="KBX1" s="16"/>
      <c r="KBY1" s="16"/>
      <c r="KBZ1" s="16"/>
      <c r="KCA1" s="16"/>
      <c r="KCB1" s="16"/>
      <c r="KCC1" s="16"/>
      <c r="KCD1" s="16"/>
      <c r="KCE1" s="16"/>
      <c r="KCF1" s="16"/>
      <c r="KCG1" s="16"/>
      <c r="KCH1" s="16"/>
      <c r="KCI1" s="16"/>
      <c r="KCJ1" s="16"/>
      <c r="KCK1" s="16"/>
      <c r="KCL1" s="16"/>
      <c r="KCM1" s="16"/>
      <c r="KCN1" s="16"/>
      <c r="KCO1" s="16"/>
      <c r="KCP1" s="16"/>
      <c r="KCQ1" s="16"/>
      <c r="KCR1" s="16"/>
      <c r="KCS1" s="16"/>
      <c r="KCT1" s="16"/>
      <c r="KCU1" s="16"/>
      <c r="KCV1" s="16"/>
      <c r="KCW1" s="16"/>
      <c r="KCX1" s="16"/>
      <c r="KCY1" s="16"/>
      <c r="KCZ1" s="16"/>
      <c r="KDA1" s="16"/>
      <c r="KDB1" s="16"/>
      <c r="KDC1" s="16"/>
      <c r="KDD1" s="16"/>
      <c r="KDE1" s="16"/>
      <c r="KDF1" s="16"/>
      <c r="KDG1" s="16"/>
      <c r="KDH1" s="16"/>
      <c r="KDI1" s="16"/>
      <c r="KDJ1" s="16"/>
      <c r="KDK1" s="16"/>
      <c r="KDL1" s="16"/>
      <c r="KDM1" s="16"/>
      <c r="KDN1" s="16"/>
      <c r="KDO1" s="16"/>
      <c r="KDP1" s="16"/>
      <c r="KDQ1" s="16"/>
      <c r="KDR1" s="16"/>
      <c r="KDS1" s="16"/>
      <c r="KDT1" s="16"/>
      <c r="KDU1" s="16"/>
      <c r="KDV1" s="16"/>
      <c r="KDW1" s="16"/>
      <c r="KDX1" s="16"/>
      <c r="KDY1" s="16"/>
      <c r="KDZ1" s="16"/>
      <c r="KEA1" s="16"/>
      <c r="KEB1" s="16"/>
      <c r="KEC1" s="16"/>
      <c r="KED1" s="16"/>
      <c r="KEE1" s="16"/>
      <c r="KEF1" s="16"/>
      <c r="KEG1" s="16"/>
      <c r="KEH1" s="16"/>
      <c r="KEI1" s="16"/>
      <c r="KEJ1" s="16"/>
      <c r="KEK1" s="16"/>
      <c r="KEL1" s="16"/>
      <c r="KEM1" s="16"/>
      <c r="KEN1" s="16"/>
      <c r="KEO1" s="16"/>
      <c r="KEP1" s="16"/>
      <c r="KEQ1" s="16"/>
      <c r="KER1" s="16"/>
      <c r="KES1" s="16"/>
      <c r="KET1" s="16"/>
      <c r="KEU1" s="16"/>
      <c r="KEV1" s="16"/>
      <c r="KEW1" s="16"/>
      <c r="KEX1" s="16"/>
      <c r="KEY1" s="16"/>
      <c r="KEZ1" s="16"/>
      <c r="KFA1" s="16"/>
      <c r="KFB1" s="16"/>
      <c r="KFC1" s="16"/>
      <c r="KFD1" s="16"/>
      <c r="KFE1" s="16"/>
      <c r="KFF1" s="16"/>
      <c r="KFG1" s="16"/>
      <c r="KFH1" s="16"/>
      <c r="KFI1" s="16"/>
      <c r="KFJ1" s="16"/>
      <c r="KFK1" s="16"/>
      <c r="KFL1" s="16"/>
      <c r="KFM1" s="16"/>
      <c r="KFN1" s="16"/>
      <c r="KFO1" s="16"/>
      <c r="KFP1" s="16"/>
      <c r="KFQ1" s="16"/>
      <c r="KFR1" s="16"/>
      <c r="KFS1" s="16"/>
      <c r="KFT1" s="16"/>
      <c r="KFU1" s="16"/>
      <c r="KFV1" s="16"/>
      <c r="KFW1" s="16"/>
      <c r="KFX1" s="16"/>
      <c r="KFY1" s="16"/>
      <c r="KFZ1" s="16"/>
      <c r="KGA1" s="16"/>
      <c r="KGB1" s="16"/>
      <c r="KGC1" s="16"/>
      <c r="KGD1" s="16"/>
      <c r="KGE1" s="16"/>
      <c r="KGF1" s="16"/>
      <c r="KGG1" s="16"/>
      <c r="KGH1" s="16"/>
      <c r="KGI1" s="16"/>
      <c r="KGJ1" s="16"/>
      <c r="KGK1" s="16"/>
      <c r="KGL1" s="16"/>
      <c r="KGM1" s="16"/>
      <c r="KGN1" s="16"/>
      <c r="KGO1" s="16"/>
      <c r="KGP1" s="16"/>
      <c r="KGQ1" s="16"/>
      <c r="KGR1" s="16"/>
      <c r="KGS1" s="16"/>
      <c r="KGT1" s="16"/>
      <c r="KGU1" s="16"/>
      <c r="KGV1" s="16"/>
      <c r="KGW1" s="16"/>
      <c r="KGX1" s="16"/>
      <c r="KGY1" s="16"/>
      <c r="KGZ1" s="16"/>
      <c r="KHA1" s="16"/>
      <c r="KHB1" s="16"/>
      <c r="KHC1" s="16"/>
      <c r="KHD1" s="16"/>
      <c r="KHE1" s="16"/>
      <c r="KHF1" s="16"/>
      <c r="KHG1" s="16"/>
      <c r="KHH1" s="16"/>
      <c r="KHI1" s="16"/>
      <c r="KHJ1" s="16"/>
      <c r="KHK1" s="16"/>
      <c r="KHL1" s="16"/>
      <c r="KHM1" s="16"/>
      <c r="KHN1" s="16"/>
      <c r="KHO1" s="16"/>
      <c r="KHP1" s="16"/>
      <c r="KHQ1" s="16"/>
      <c r="KHR1" s="16"/>
      <c r="KHS1" s="16"/>
      <c r="KHT1" s="16"/>
      <c r="KHU1" s="16"/>
      <c r="KHV1" s="16"/>
      <c r="KHW1" s="16"/>
      <c r="KHX1" s="16"/>
      <c r="KHY1" s="16"/>
      <c r="KHZ1" s="16"/>
      <c r="KIA1" s="16"/>
      <c r="KIB1" s="16"/>
      <c r="KIC1" s="16"/>
      <c r="KID1" s="16"/>
      <c r="KIE1" s="16"/>
      <c r="KIF1" s="16"/>
      <c r="KIG1" s="16"/>
      <c r="KIH1" s="16"/>
      <c r="KII1" s="16"/>
      <c r="KIJ1" s="16"/>
      <c r="KIK1" s="16"/>
      <c r="KIL1" s="16"/>
      <c r="KIM1" s="16"/>
      <c r="KIN1" s="16"/>
      <c r="KIO1" s="16"/>
      <c r="KIP1" s="16"/>
      <c r="KIQ1" s="16"/>
      <c r="KIR1" s="16"/>
      <c r="KIS1" s="16"/>
      <c r="KIT1" s="16"/>
      <c r="KIU1" s="16"/>
      <c r="KIV1" s="16"/>
      <c r="KIW1" s="16"/>
      <c r="KIX1" s="16"/>
      <c r="KIY1" s="16"/>
      <c r="KIZ1" s="16"/>
      <c r="KJA1" s="16"/>
      <c r="KJB1" s="16"/>
      <c r="KJC1" s="16"/>
      <c r="KJD1" s="16"/>
      <c r="KJE1" s="16"/>
      <c r="KJF1" s="16"/>
      <c r="KJG1" s="16"/>
      <c r="KJH1" s="16"/>
      <c r="KJI1" s="16"/>
      <c r="KJJ1" s="16"/>
      <c r="KJK1" s="16"/>
      <c r="KJL1" s="16"/>
      <c r="KJM1" s="16"/>
      <c r="KJN1" s="16"/>
      <c r="KJO1" s="16"/>
      <c r="KJP1" s="16"/>
      <c r="KJQ1" s="16"/>
      <c r="KJR1" s="16"/>
      <c r="KJS1" s="16"/>
      <c r="KJT1" s="16"/>
      <c r="KJU1" s="16"/>
      <c r="KJV1" s="16"/>
      <c r="KJW1" s="16"/>
      <c r="KJX1" s="16"/>
      <c r="KJY1" s="16"/>
      <c r="KJZ1" s="16"/>
      <c r="KKA1" s="16"/>
      <c r="KKB1" s="16"/>
      <c r="KKC1" s="16"/>
      <c r="KKD1" s="16"/>
      <c r="KKE1" s="16"/>
      <c r="KKF1" s="16"/>
      <c r="KKG1" s="16"/>
      <c r="KKH1" s="16"/>
      <c r="KKI1" s="16"/>
      <c r="KKJ1" s="16"/>
      <c r="KKK1" s="16"/>
      <c r="KKL1" s="16"/>
      <c r="KKM1" s="16"/>
      <c r="KKN1" s="16"/>
      <c r="KKO1" s="16"/>
      <c r="KKP1" s="16"/>
      <c r="KKQ1" s="16"/>
      <c r="KKR1" s="16"/>
      <c r="KKS1" s="16"/>
      <c r="KKT1" s="16"/>
      <c r="KKU1" s="16"/>
      <c r="KKV1" s="16"/>
      <c r="KKW1" s="16"/>
      <c r="KKX1" s="16"/>
      <c r="KKY1" s="16"/>
      <c r="KKZ1" s="16"/>
      <c r="KLA1" s="16"/>
      <c r="KLB1" s="16"/>
      <c r="KLC1" s="16"/>
      <c r="KLD1" s="16"/>
      <c r="KLE1" s="16"/>
      <c r="KLF1" s="16"/>
      <c r="KLG1" s="16"/>
      <c r="KLH1" s="16"/>
      <c r="KLI1" s="16"/>
      <c r="KLJ1" s="16"/>
      <c r="KLK1" s="16"/>
      <c r="KLL1" s="16"/>
      <c r="KLM1" s="16"/>
      <c r="KLN1" s="16"/>
      <c r="KLO1" s="16"/>
      <c r="KLP1" s="16"/>
      <c r="KLQ1" s="16"/>
      <c r="KLR1" s="16"/>
      <c r="KLS1" s="16"/>
      <c r="KLT1" s="16"/>
      <c r="KLU1" s="16"/>
      <c r="KLV1" s="16"/>
      <c r="KLW1" s="16"/>
      <c r="KLX1" s="16"/>
      <c r="KLY1" s="16"/>
      <c r="KLZ1" s="16"/>
      <c r="KMA1" s="16"/>
      <c r="KMB1" s="16"/>
      <c r="KMC1" s="16"/>
      <c r="KMD1" s="16"/>
      <c r="KME1" s="16"/>
      <c r="KMF1" s="16"/>
      <c r="KMG1" s="16"/>
      <c r="KMH1" s="16"/>
      <c r="KMI1" s="16"/>
      <c r="KMJ1" s="16"/>
      <c r="KMK1" s="16"/>
      <c r="KML1" s="16"/>
      <c r="KMM1" s="16"/>
      <c r="KMN1" s="16"/>
      <c r="KMO1" s="16"/>
      <c r="KMP1" s="16"/>
      <c r="KMQ1" s="16"/>
      <c r="KMR1" s="16"/>
      <c r="KMS1" s="16"/>
      <c r="KMT1" s="16"/>
      <c r="KMU1" s="16"/>
      <c r="KMV1" s="16"/>
      <c r="KMW1" s="16"/>
      <c r="KMX1" s="16"/>
      <c r="KMY1" s="16"/>
      <c r="KMZ1" s="16"/>
      <c r="KNA1" s="16"/>
      <c r="KNB1" s="16"/>
      <c r="KNC1" s="16"/>
      <c r="KND1" s="16"/>
      <c r="KNE1" s="16"/>
      <c r="KNF1" s="16"/>
      <c r="KNG1" s="16"/>
      <c r="KNH1" s="16"/>
      <c r="KNI1" s="16"/>
      <c r="KNJ1" s="16"/>
      <c r="KNK1" s="16"/>
      <c r="KNL1" s="16"/>
      <c r="KNM1" s="16"/>
      <c r="KNN1" s="16"/>
      <c r="KNO1" s="16"/>
      <c r="KNP1" s="16"/>
      <c r="KNQ1" s="16"/>
      <c r="KNR1" s="16"/>
      <c r="KNS1" s="16"/>
      <c r="KNT1" s="16"/>
      <c r="KNU1" s="16"/>
      <c r="KNV1" s="16"/>
      <c r="KNW1" s="16"/>
      <c r="KNX1" s="16"/>
      <c r="KNY1" s="16"/>
      <c r="KNZ1" s="16"/>
      <c r="KOA1" s="16"/>
      <c r="KOB1" s="16"/>
      <c r="KOC1" s="16"/>
      <c r="KOD1" s="16"/>
      <c r="KOE1" s="16"/>
      <c r="KOF1" s="16"/>
      <c r="KOG1" s="16"/>
      <c r="KOH1" s="16"/>
      <c r="KOI1" s="16"/>
      <c r="KOJ1" s="16"/>
      <c r="KOK1" s="16"/>
      <c r="KOL1" s="16"/>
      <c r="KOM1" s="16"/>
      <c r="KON1" s="16"/>
      <c r="KOO1" s="16"/>
      <c r="KOP1" s="16"/>
      <c r="KOQ1" s="16"/>
      <c r="KOR1" s="16"/>
      <c r="KOS1" s="16"/>
      <c r="KOT1" s="16"/>
      <c r="KOU1" s="16"/>
      <c r="KOV1" s="16"/>
      <c r="KOW1" s="16"/>
      <c r="KOX1" s="16"/>
      <c r="KOY1" s="16"/>
      <c r="KOZ1" s="16"/>
      <c r="KPA1" s="16"/>
      <c r="KPB1" s="16"/>
      <c r="KPC1" s="16"/>
      <c r="KPD1" s="16"/>
      <c r="KPE1" s="16"/>
      <c r="KPF1" s="16"/>
      <c r="KPG1" s="16"/>
      <c r="KPH1" s="16"/>
      <c r="KPI1" s="16"/>
      <c r="KPJ1" s="16"/>
      <c r="KPK1" s="16"/>
      <c r="KPL1" s="16"/>
      <c r="KPM1" s="16"/>
      <c r="KPN1" s="16"/>
      <c r="KPO1" s="16"/>
      <c r="KPP1" s="16"/>
      <c r="KPQ1" s="16"/>
      <c r="KPR1" s="16"/>
      <c r="KPS1" s="16"/>
      <c r="KPT1" s="16"/>
      <c r="KPU1" s="16"/>
      <c r="KPV1" s="16"/>
      <c r="KPW1" s="16"/>
      <c r="KPX1" s="16"/>
      <c r="KPY1" s="16"/>
      <c r="KPZ1" s="16"/>
      <c r="KQA1" s="16"/>
      <c r="KQB1" s="16"/>
      <c r="KQC1" s="16"/>
      <c r="KQD1" s="16"/>
      <c r="KQE1" s="16"/>
      <c r="KQF1" s="16"/>
      <c r="KQG1" s="16"/>
      <c r="KQH1" s="16"/>
      <c r="KQI1" s="16"/>
      <c r="KQJ1" s="16"/>
      <c r="KQK1" s="16"/>
      <c r="KQL1" s="16"/>
      <c r="KQM1" s="16"/>
      <c r="KQN1" s="16"/>
      <c r="KQO1" s="16"/>
      <c r="KQP1" s="16"/>
      <c r="KQQ1" s="16"/>
      <c r="KQR1" s="16"/>
      <c r="KQS1" s="16"/>
      <c r="KQT1" s="16"/>
      <c r="KQU1" s="16"/>
      <c r="KQV1" s="16"/>
      <c r="KQW1" s="16"/>
      <c r="KQX1" s="16"/>
      <c r="KQY1" s="16"/>
      <c r="KQZ1" s="16"/>
      <c r="KRA1" s="16"/>
      <c r="KRB1" s="16"/>
      <c r="KRC1" s="16"/>
      <c r="KRD1" s="16"/>
      <c r="KRE1" s="16"/>
      <c r="KRF1" s="16"/>
      <c r="KRG1" s="16"/>
      <c r="KRH1" s="16"/>
      <c r="KRI1" s="16"/>
      <c r="KRJ1" s="16"/>
      <c r="KRK1" s="16"/>
      <c r="KRL1" s="16"/>
      <c r="KRM1" s="16"/>
      <c r="KRN1" s="16"/>
      <c r="KRO1" s="16"/>
      <c r="KRP1" s="16"/>
      <c r="KRQ1" s="16"/>
      <c r="KRR1" s="16"/>
      <c r="KRS1" s="16"/>
      <c r="KRT1" s="16"/>
      <c r="KRU1" s="16"/>
      <c r="KRV1" s="16"/>
      <c r="KRW1" s="16"/>
      <c r="KRX1" s="16"/>
      <c r="KRY1" s="16"/>
      <c r="KRZ1" s="16"/>
      <c r="KSA1" s="16"/>
      <c r="KSB1" s="16"/>
      <c r="KSC1" s="16"/>
      <c r="KSD1" s="16"/>
      <c r="KSE1" s="16"/>
      <c r="KSF1" s="16"/>
      <c r="KSG1" s="16"/>
      <c r="KSH1" s="16"/>
      <c r="KSI1" s="16"/>
      <c r="KSJ1" s="16"/>
      <c r="KSK1" s="16"/>
      <c r="KSL1" s="16"/>
      <c r="KSM1" s="16"/>
      <c r="KSN1" s="16"/>
      <c r="KSO1" s="16"/>
      <c r="KSP1" s="16"/>
      <c r="KSQ1" s="16"/>
      <c r="KSR1" s="16"/>
      <c r="KSS1" s="16"/>
      <c r="KST1" s="16"/>
      <c r="KSU1" s="16"/>
      <c r="KSV1" s="16"/>
      <c r="KSW1" s="16"/>
      <c r="KSX1" s="16"/>
      <c r="KSY1" s="16"/>
      <c r="KSZ1" s="16"/>
      <c r="KTA1" s="16"/>
      <c r="KTB1" s="16"/>
      <c r="KTC1" s="16"/>
      <c r="KTD1" s="16"/>
      <c r="KTE1" s="16"/>
      <c r="KTF1" s="16"/>
      <c r="KTG1" s="16"/>
      <c r="KTH1" s="16"/>
      <c r="KTI1" s="16"/>
      <c r="KTJ1" s="16"/>
      <c r="KTK1" s="16"/>
      <c r="KTL1" s="16"/>
      <c r="KTM1" s="16"/>
      <c r="KTN1" s="16"/>
      <c r="KTO1" s="16"/>
      <c r="KTP1" s="16"/>
      <c r="KTQ1" s="16"/>
      <c r="KTR1" s="16"/>
      <c r="KTS1" s="16"/>
      <c r="KTT1" s="16"/>
      <c r="KTU1" s="16"/>
      <c r="KTV1" s="16"/>
      <c r="KTW1" s="16"/>
      <c r="KTX1" s="16"/>
      <c r="KTY1" s="16"/>
      <c r="KTZ1" s="16"/>
      <c r="KUA1" s="16"/>
      <c r="KUB1" s="16"/>
      <c r="KUC1" s="16"/>
      <c r="KUD1" s="16"/>
      <c r="KUE1" s="16"/>
      <c r="KUF1" s="16"/>
      <c r="KUG1" s="16"/>
      <c r="KUH1" s="16"/>
      <c r="KUI1" s="16"/>
      <c r="KUJ1" s="16"/>
      <c r="KUK1" s="16"/>
      <c r="KUL1" s="16"/>
      <c r="KUM1" s="16"/>
      <c r="KUN1" s="16"/>
      <c r="KUO1" s="16"/>
      <c r="KUP1" s="16"/>
      <c r="KUQ1" s="16"/>
      <c r="KUR1" s="16"/>
      <c r="KUS1" s="16"/>
      <c r="KUT1" s="16"/>
      <c r="KUU1" s="16"/>
      <c r="KUV1" s="16"/>
      <c r="KUW1" s="16"/>
      <c r="KUX1" s="16"/>
      <c r="KUY1" s="16"/>
      <c r="KUZ1" s="16"/>
      <c r="KVA1" s="16"/>
      <c r="KVB1" s="16"/>
      <c r="KVC1" s="16"/>
      <c r="KVD1" s="16"/>
      <c r="KVE1" s="16"/>
      <c r="KVF1" s="16"/>
      <c r="KVG1" s="16"/>
      <c r="KVH1" s="16"/>
      <c r="KVI1" s="16"/>
      <c r="KVJ1" s="16"/>
      <c r="KVK1" s="16"/>
      <c r="KVL1" s="16"/>
      <c r="KVM1" s="16"/>
      <c r="KVN1" s="16"/>
      <c r="KVO1" s="16"/>
      <c r="KVP1" s="16"/>
      <c r="KVQ1" s="16"/>
      <c r="KVR1" s="16"/>
      <c r="KVS1" s="16"/>
      <c r="KVT1" s="16"/>
      <c r="KVU1" s="16"/>
      <c r="KVV1" s="16"/>
      <c r="KVW1" s="16"/>
      <c r="KVX1" s="16"/>
      <c r="KVY1" s="16"/>
      <c r="KVZ1" s="16"/>
      <c r="KWA1" s="16"/>
      <c r="KWB1" s="16"/>
      <c r="KWC1" s="16"/>
      <c r="KWD1" s="16"/>
      <c r="KWE1" s="16"/>
      <c r="KWF1" s="16"/>
      <c r="KWG1" s="16"/>
      <c r="KWH1" s="16"/>
      <c r="KWI1" s="16"/>
      <c r="KWJ1" s="16"/>
      <c r="KWK1" s="16"/>
      <c r="KWL1" s="16"/>
      <c r="KWM1" s="16"/>
      <c r="KWN1" s="16"/>
      <c r="KWO1" s="16"/>
      <c r="KWP1" s="16"/>
      <c r="KWQ1" s="16"/>
      <c r="KWR1" s="16"/>
      <c r="KWS1" s="16"/>
      <c r="KWT1" s="16"/>
      <c r="KWU1" s="16"/>
      <c r="KWV1" s="16"/>
      <c r="KWW1" s="16"/>
      <c r="KWX1" s="16"/>
      <c r="KWY1" s="16"/>
      <c r="KWZ1" s="16"/>
      <c r="KXA1" s="16"/>
      <c r="KXB1" s="16"/>
      <c r="KXC1" s="16"/>
      <c r="KXD1" s="16"/>
      <c r="KXE1" s="16"/>
      <c r="KXF1" s="16"/>
      <c r="KXG1" s="16"/>
      <c r="KXH1" s="16"/>
      <c r="KXI1" s="16"/>
      <c r="KXJ1" s="16"/>
      <c r="KXK1" s="16"/>
      <c r="KXL1" s="16"/>
      <c r="KXM1" s="16"/>
      <c r="KXN1" s="16"/>
      <c r="KXO1" s="16"/>
      <c r="KXP1" s="16"/>
      <c r="KXQ1" s="16"/>
      <c r="KXR1" s="16"/>
      <c r="KXS1" s="16"/>
      <c r="KXT1" s="16"/>
      <c r="KXU1" s="16"/>
      <c r="KXV1" s="16"/>
      <c r="KXW1" s="16"/>
      <c r="KXX1" s="16"/>
      <c r="KXY1" s="16"/>
      <c r="KXZ1" s="16"/>
      <c r="KYA1" s="16"/>
      <c r="KYB1" s="16"/>
      <c r="KYC1" s="16"/>
      <c r="KYD1" s="16"/>
      <c r="KYE1" s="16"/>
      <c r="KYF1" s="16"/>
      <c r="KYG1" s="16"/>
      <c r="KYH1" s="16"/>
      <c r="KYI1" s="16"/>
      <c r="KYJ1" s="16"/>
      <c r="KYK1" s="16"/>
      <c r="KYL1" s="16"/>
      <c r="KYM1" s="16"/>
      <c r="KYN1" s="16"/>
      <c r="KYO1" s="16"/>
      <c r="KYP1" s="16"/>
      <c r="KYQ1" s="16"/>
      <c r="KYR1" s="16"/>
      <c r="KYS1" s="16"/>
      <c r="KYT1" s="16"/>
      <c r="KYU1" s="16"/>
      <c r="KYV1" s="16"/>
      <c r="KYW1" s="16"/>
      <c r="KYX1" s="16"/>
      <c r="KYY1" s="16"/>
      <c r="KYZ1" s="16"/>
      <c r="KZA1" s="16"/>
      <c r="KZB1" s="16"/>
      <c r="KZC1" s="16"/>
      <c r="KZD1" s="16"/>
      <c r="KZE1" s="16"/>
      <c r="KZF1" s="16"/>
      <c r="KZG1" s="16"/>
      <c r="KZH1" s="16"/>
      <c r="KZI1" s="16"/>
      <c r="KZJ1" s="16"/>
      <c r="KZK1" s="16"/>
      <c r="KZL1" s="16"/>
      <c r="KZM1" s="16"/>
      <c r="KZN1" s="16"/>
      <c r="KZO1" s="16"/>
      <c r="KZP1" s="16"/>
      <c r="KZQ1" s="16"/>
      <c r="KZR1" s="16"/>
      <c r="KZS1" s="16"/>
      <c r="KZT1" s="16"/>
      <c r="KZU1" s="16"/>
      <c r="KZV1" s="16"/>
      <c r="KZW1" s="16"/>
      <c r="KZX1" s="16"/>
      <c r="KZY1" s="16"/>
      <c r="KZZ1" s="16"/>
      <c r="LAA1" s="16"/>
      <c r="LAB1" s="16"/>
      <c r="LAC1" s="16"/>
      <c r="LAD1" s="16"/>
      <c r="LAE1" s="16"/>
      <c r="LAF1" s="16"/>
      <c r="LAG1" s="16"/>
      <c r="LAH1" s="16"/>
      <c r="LAI1" s="16"/>
      <c r="LAJ1" s="16"/>
      <c r="LAK1" s="16"/>
      <c r="LAL1" s="16"/>
      <c r="LAM1" s="16"/>
      <c r="LAN1" s="16"/>
      <c r="LAO1" s="16"/>
      <c r="LAP1" s="16"/>
      <c r="LAQ1" s="16"/>
      <c r="LAR1" s="16"/>
      <c r="LAS1" s="16"/>
      <c r="LAT1" s="16"/>
      <c r="LAU1" s="16"/>
      <c r="LAV1" s="16"/>
      <c r="LAW1" s="16"/>
      <c r="LAX1" s="16"/>
      <c r="LAY1" s="16"/>
      <c r="LAZ1" s="16"/>
      <c r="LBA1" s="16"/>
      <c r="LBB1" s="16"/>
      <c r="LBC1" s="16"/>
      <c r="LBD1" s="16"/>
      <c r="LBE1" s="16"/>
      <c r="LBF1" s="16"/>
      <c r="LBG1" s="16"/>
      <c r="LBH1" s="16"/>
      <c r="LBI1" s="16"/>
      <c r="LBJ1" s="16"/>
      <c r="LBK1" s="16"/>
      <c r="LBL1" s="16"/>
      <c r="LBM1" s="16"/>
      <c r="LBN1" s="16"/>
      <c r="LBO1" s="16"/>
      <c r="LBP1" s="16"/>
      <c r="LBQ1" s="16"/>
      <c r="LBR1" s="16"/>
      <c r="LBS1" s="16"/>
      <c r="LBT1" s="16"/>
      <c r="LBU1" s="16"/>
      <c r="LBV1" s="16"/>
      <c r="LBW1" s="16"/>
      <c r="LBX1" s="16"/>
      <c r="LBY1" s="16"/>
      <c r="LBZ1" s="16"/>
      <c r="LCA1" s="16"/>
      <c r="LCB1" s="16"/>
      <c r="LCC1" s="16"/>
      <c r="LCD1" s="16"/>
      <c r="LCE1" s="16"/>
      <c r="LCF1" s="16"/>
      <c r="LCG1" s="16"/>
      <c r="LCH1" s="16"/>
      <c r="LCI1" s="16"/>
      <c r="LCJ1" s="16"/>
      <c r="LCK1" s="16"/>
      <c r="LCL1" s="16"/>
      <c r="LCM1" s="16"/>
      <c r="LCN1" s="16"/>
      <c r="LCO1" s="16"/>
      <c r="LCP1" s="16"/>
      <c r="LCQ1" s="16"/>
      <c r="LCR1" s="16"/>
      <c r="LCS1" s="16"/>
      <c r="LCT1" s="16"/>
      <c r="LCU1" s="16"/>
      <c r="LCV1" s="16"/>
      <c r="LCW1" s="16"/>
      <c r="LCX1" s="16"/>
      <c r="LCY1" s="16"/>
      <c r="LCZ1" s="16"/>
      <c r="LDA1" s="16"/>
      <c r="LDB1" s="16"/>
      <c r="LDC1" s="16"/>
      <c r="LDD1" s="16"/>
      <c r="LDE1" s="16"/>
      <c r="LDF1" s="16"/>
      <c r="LDG1" s="16"/>
      <c r="LDH1" s="16"/>
      <c r="LDI1" s="16"/>
      <c r="LDJ1" s="16"/>
      <c r="LDK1" s="16"/>
      <c r="LDL1" s="16"/>
      <c r="LDM1" s="16"/>
      <c r="LDN1" s="16"/>
      <c r="LDO1" s="16"/>
      <c r="LDP1" s="16"/>
      <c r="LDQ1" s="16"/>
      <c r="LDR1" s="16"/>
      <c r="LDS1" s="16"/>
      <c r="LDT1" s="16"/>
      <c r="LDU1" s="16"/>
      <c r="LDV1" s="16"/>
      <c r="LDW1" s="16"/>
      <c r="LDX1" s="16"/>
      <c r="LDY1" s="16"/>
      <c r="LDZ1" s="16"/>
      <c r="LEA1" s="16"/>
      <c r="LEB1" s="16"/>
      <c r="LEC1" s="16"/>
      <c r="LED1" s="16"/>
      <c r="LEE1" s="16"/>
      <c r="LEF1" s="16"/>
      <c r="LEG1" s="16"/>
      <c r="LEH1" s="16"/>
      <c r="LEI1" s="16"/>
      <c r="LEJ1" s="16"/>
      <c r="LEK1" s="16"/>
      <c r="LEL1" s="16"/>
      <c r="LEM1" s="16"/>
      <c r="LEN1" s="16"/>
      <c r="LEO1" s="16"/>
      <c r="LEP1" s="16"/>
      <c r="LEQ1" s="16"/>
      <c r="LER1" s="16"/>
      <c r="LES1" s="16"/>
      <c r="LET1" s="16"/>
      <c r="LEU1" s="16"/>
      <c r="LEV1" s="16"/>
      <c r="LEW1" s="16"/>
      <c r="LEX1" s="16"/>
      <c r="LEY1" s="16"/>
      <c r="LEZ1" s="16"/>
      <c r="LFA1" s="16"/>
      <c r="LFB1" s="16"/>
      <c r="LFC1" s="16"/>
      <c r="LFD1" s="16"/>
      <c r="LFE1" s="16"/>
      <c r="LFF1" s="16"/>
      <c r="LFG1" s="16"/>
      <c r="LFH1" s="16"/>
      <c r="LFI1" s="16"/>
      <c r="LFJ1" s="16"/>
      <c r="LFK1" s="16"/>
      <c r="LFL1" s="16"/>
      <c r="LFM1" s="16"/>
      <c r="LFN1" s="16"/>
      <c r="LFO1" s="16"/>
      <c r="LFP1" s="16"/>
      <c r="LFQ1" s="16"/>
      <c r="LFR1" s="16"/>
      <c r="LFS1" s="16"/>
      <c r="LFT1" s="16"/>
      <c r="LFU1" s="16"/>
      <c r="LFV1" s="16"/>
      <c r="LFW1" s="16"/>
      <c r="LFX1" s="16"/>
      <c r="LFY1" s="16"/>
      <c r="LFZ1" s="16"/>
      <c r="LGA1" s="16"/>
      <c r="LGB1" s="16"/>
      <c r="LGC1" s="16"/>
      <c r="LGD1" s="16"/>
      <c r="LGE1" s="16"/>
      <c r="LGF1" s="16"/>
      <c r="LGG1" s="16"/>
      <c r="LGH1" s="16"/>
      <c r="LGI1" s="16"/>
      <c r="LGJ1" s="16"/>
      <c r="LGK1" s="16"/>
      <c r="LGL1" s="16"/>
      <c r="LGM1" s="16"/>
      <c r="LGN1" s="16"/>
      <c r="LGO1" s="16"/>
      <c r="LGP1" s="16"/>
      <c r="LGQ1" s="16"/>
      <c r="LGR1" s="16"/>
      <c r="LGS1" s="16"/>
      <c r="LGT1" s="16"/>
      <c r="LGU1" s="16"/>
      <c r="LGV1" s="16"/>
      <c r="LGW1" s="16"/>
      <c r="LGX1" s="16"/>
      <c r="LGY1" s="16"/>
      <c r="LGZ1" s="16"/>
      <c r="LHA1" s="16"/>
      <c r="LHB1" s="16"/>
      <c r="LHC1" s="16"/>
      <c r="LHD1" s="16"/>
      <c r="LHE1" s="16"/>
      <c r="LHF1" s="16"/>
      <c r="LHG1" s="16"/>
      <c r="LHH1" s="16"/>
      <c r="LHI1" s="16"/>
      <c r="LHJ1" s="16"/>
      <c r="LHK1" s="16"/>
      <c r="LHL1" s="16"/>
      <c r="LHM1" s="16"/>
      <c r="LHN1" s="16"/>
      <c r="LHO1" s="16"/>
      <c r="LHP1" s="16"/>
      <c r="LHQ1" s="16"/>
      <c r="LHR1" s="16"/>
      <c r="LHS1" s="16"/>
      <c r="LHT1" s="16"/>
      <c r="LHU1" s="16"/>
      <c r="LHV1" s="16"/>
      <c r="LHW1" s="16"/>
      <c r="LHX1" s="16"/>
      <c r="LHY1" s="16"/>
      <c r="LHZ1" s="16"/>
      <c r="LIA1" s="16"/>
      <c r="LIB1" s="16"/>
      <c r="LIC1" s="16"/>
      <c r="LID1" s="16"/>
      <c r="LIE1" s="16"/>
      <c r="LIF1" s="16"/>
      <c r="LIG1" s="16"/>
      <c r="LIH1" s="16"/>
      <c r="LII1" s="16"/>
      <c r="LIJ1" s="16"/>
      <c r="LIK1" s="16"/>
      <c r="LIL1" s="16"/>
      <c r="LIM1" s="16"/>
      <c r="LIN1" s="16"/>
      <c r="LIO1" s="16"/>
      <c r="LIP1" s="16"/>
      <c r="LIQ1" s="16"/>
      <c r="LIR1" s="16"/>
      <c r="LIS1" s="16"/>
      <c r="LIT1" s="16"/>
      <c r="LIU1" s="16"/>
      <c r="LIV1" s="16"/>
      <c r="LIW1" s="16"/>
      <c r="LIX1" s="16"/>
      <c r="LIY1" s="16"/>
      <c r="LIZ1" s="16"/>
      <c r="LJA1" s="16"/>
      <c r="LJB1" s="16"/>
      <c r="LJC1" s="16"/>
      <c r="LJD1" s="16"/>
      <c r="LJE1" s="16"/>
      <c r="LJF1" s="16"/>
      <c r="LJG1" s="16"/>
      <c r="LJH1" s="16"/>
      <c r="LJI1" s="16"/>
      <c r="LJJ1" s="16"/>
      <c r="LJK1" s="16"/>
      <c r="LJL1" s="16"/>
      <c r="LJM1" s="16"/>
      <c r="LJN1" s="16"/>
      <c r="LJO1" s="16"/>
      <c r="LJP1" s="16"/>
      <c r="LJQ1" s="16"/>
      <c r="LJR1" s="16"/>
      <c r="LJS1" s="16"/>
      <c r="LJT1" s="16"/>
      <c r="LJU1" s="16"/>
      <c r="LJV1" s="16"/>
      <c r="LJW1" s="16"/>
      <c r="LJX1" s="16"/>
      <c r="LJY1" s="16"/>
      <c r="LJZ1" s="16"/>
      <c r="LKA1" s="16"/>
      <c r="LKB1" s="16"/>
      <c r="LKC1" s="16"/>
      <c r="LKD1" s="16"/>
      <c r="LKE1" s="16"/>
      <c r="LKF1" s="16"/>
      <c r="LKG1" s="16"/>
      <c r="LKH1" s="16"/>
      <c r="LKI1" s="16"/>
      <c r="LKJ1" s="16"/>
      <c r="LKK1" s="16"/>
      <c r="LKL1" s="16"/>
      <c r="LKM1" s="16"/>
      <c r="LKN1" s="16"/>
      <c r="LKO1" s="16"/>
      <c r="LKP1" s="16"/>
      <c r="LKQ1" s="16"/>
      <c r="LKR1" s="16"/>
      <c r="LKS1" s="16"/>
      <c r="LKT1" s="16"/>
      <c r="LKU1" s="16"/>
      <c r="LKV1" s="16"/>
      <c r="LKW1" s="16"/>
      <c r="LKX1" s="16"/>
      <c r="LKY1" s="16"/>
      <c r="LKZ1" s="16"/>
      <c r="LLA1" s="16"/>
      <c r="LLB1" s="16"/>
      <c r="LLC1" s="16"/>
      <c r="LLD1" s="16"/>
      <c r="LLE1" s="16"/>
      <c r="LLF1" s="16"/>
      <c r="LLG1" s="16"/>
      <c r="LLH1" s="16"/>
      <c r="LLI1" s="16"/>
      <c r="LLJ1" s="16"/>
      <c r="LLK1" s="16"/>
      <c r="LLL1" s="16"/>
      <c r="LLM1" s="16"/>
      <c r="LLN1" s="16"/>
      <c r="LLO1" s="16"/>
      <c r="LLP1" s="16"/>
      <c r="LLQ1" s="16"/>
      <c r="LLR1" s="16"/>
      <c r="LLS1" s="16"/>
      <c r="LLT1" s="16"/>
      <c r="LLU1" s="16"/>
      <c r="LLV1" s="16"/>
      <c r="LLW1" s="16"/>
      <c r="LLX1" s="16"/>
      <c r="LLY1" s="16"/>
      <c r="LLZ1" s="16"/>
      <c r="LMA1" s="16"/>
      <c r="LMB1" s="16"/>
      <c r="LMC1" s="16"/>
      <c r="LMD1" s="16"/>
      <c r="LME1" s="16"/>
      <c r="LMF1" s="16"/>
      <c r="LMG1" s="16"/>
      <c r="LMH1" s="16"/>
      <c r="LMI1" s="16"/>
      <c r="LMJ1" s="16"/>
      <c r="LMK1" s="16"/>
      <c r="LML1" s="16"/>
      <c r="LMM1" s="16"/>
      <c r="LMN1" s="16"/>
      <c r="LMO1" s="16"/>
      <c r="LMP1" s="16"/>
      <c r="LMQ1" s="16"/>
      <c r="LMR1" s="16"/>
      <c r="LMS1" s="16"/>
      <c r="LMT1" s="16"/>
      <c r="LMU1" s="16"/>
      <c r="LMV1" s="16"/>
      <c r="LMW1" s="16"/>
      <c r="LMX1" s="16"/>
      <c r="LMY1" s="16"/>
      <c r="LMZ1" s="16"/>
      <c r="LNA1" s="16"/>
      <c r="LNB1" s="16"/>
      <c r="LNC1" s="16"/>
      <c r="LND1" s="16"/>
      <c r="LNE1" s="16"/>
      <c r="LNF1" s="16"/>
      <c r="LNG1" s="16"/>
      <c r="LNH1" s="16"/>
      <c r="LNI1" s="16"/>
      <c r="LNJ1" s="16"/>
      <c r="LNK1" s="16"/>
      <c r="LNL1" s="16"/>
      <c r="LNM1" s="16"/>
      <c r="LNN1" s="16"/>
      <c r="LNO1" s="16"/>
      <c r="LNP1" s="16"/>
      <c r="LNQ1" s="16"/>
      <c r="LNR1" s="16"/>
      <c r="LNS1" s="16"/>
      <c r="LNT1" s="16"/>
      <c r="LNU1" s="16"/>
      <c r="LNV1" s="16"/>
      <c r="LNW1" s="16"/>
      <c r="LNX1" s="16"/>
      <c r="LNY1" s="16"/>
      <c r="LNZ1" s="16"/>
      <c r="LOA1" s="16"/>
      <c r="LOB1" s="16"/>
      <c r="LOC1" s="16"/>
      <c r="LOD1" s="16"/>
      <c r="LOE1" s="16"/>
      <c r="LOF1" s="16"/>
      <c r="LOG1" s="16"/>
      <c r="LOH1" s="16"/>
      <c r="LOI1" s="16"/>
      <c r="LOJ1" s="16"/>
      <c r="LOK1" s="16"/>
      <c r="LOL1" s="16"/>
      <c r="LOM1" s="16"/>
      <c r="LON1" s="16"/>
      <c r="LOO1" s="16"/>
      <c r="LOP1" s="16"/>
      <c r="LOQ1" s="16"/>
      <c r="LOR1" s="16"/>
      <c r="LOS1" s="16"/>
      <c r="LOT1" s="16"/>
      <c r="LOU1" s="16"/>
      <c r="LOV1" s="16"/>
      <c r="LOW1" s="16"/>
      <c r="LOX1" s="16"/>
      <c r="LOY1" s="16"/>
      <c r="LOZ1" s="16"/>
      <c r="LPA1" s="16"/>
      <c r="LPB1" s="16"/>
      <c r="LPC1" s="16"/>
      <c r="LPD1" s="16"/>
      <c r="LPE1" s="16"/>
      <c r="LPF1" s="16"/>
      <c r="LPG1" s="16"/>
      <c r="LPH1" s="16"/>
      <c r="LPI1" s="16"/>
      <c r="LPJ1" s="16"/>
      <c r="LPK1" s="16"/>
      <c r="LPL1" s="16"/>
      <c r="LPM1" s="16"/>
      <c r="LPN1" s="16"/>
      <c r="LPO1" s="16"/>
      <c r="LPP1" s="16"/>
      <c r="LPQ1" s="16"/>
      <c r="LPR1" s="16"/>
      <c r="LPS1" s="16"/>
      <c r="LPT1" s="16"/>
      <c r="LPU1" s="16"/>
      <c r="LPV1" s="16"/>
      <c r="LPW1" s="16"/>
      <c r="LPX1" s="16"/>
      <c r="LPY1" s="16"/>
      <c r="LPZ1" s="16"/>
      <c r="LQA1" s="16"/>
      <c r="LQB1" s="16"/>
      <c r="LQC1" s="16"/>
      <c r="LQD1" s="16"/>
      <c r="LQE1" s="16"/>
      <c r="LQF1" s="16"/>
      <c r="LQG1" s="16"/>
      <c r="LQH1" s="16"/>
      <c r="LQI1" s="16"/>
      <c r="LQJ1" s="16"/>
      <c r="LQK1" s="16"/>
      <c r="LQL1" s="16"/>
      <c r="LQM1" s="16"/>
      <c r="LQN1" s="16"/>
      <c r="LQO1" s="16"/>
      <c r="LQP1" s="16"/>
      <c r="LQQ1" s="16"/>
      <c r="LQR1" s="16"/>
      <c r="LQS1" s="16"/>
      <c r="LQT1" s="16"/>
      <c r="LQU1" s="16"/>
      <c r="LQV1" s="16"/>
      <c r="LQW1" s="16"/>
      <c r="LQX1" s="16"/>
      <c r="LQY1" s="16"/>
      <c r="LQZ1" s="16"/>
      <c r="LRA1" s="16"/>
      <c r="LRB1" s="16"/>
      <c r="LRC1" s="16"/>
      <c r="LRD1" s="16"/>
      <c r="LRE1" s="16"/>
      <c r="LRF1" s="16"/>
      <c r="LRG1" s="16"/>
      <c r="LRH1" s="16"/>
      <c r="LRI1" s="16"/>
      <c r="LRJ1" s="16"/>
      <c r="LRK1" s="16"/>
      <c r="LRL1" s="16"/>
      <c r="LRM1" s="16"/>
      <c r="LRN1" s="16"/>
      <c r="LRO1" s="16"/>
      <c r="LRP1" s="16"/>
      <c r="LRQ1" s="16"/>
      <c r="LRR1" s="16"/>
      <c r="LRS1" s="16"/>
      <c r="LRT1" s="16"/>
      <c r="LRU1" s="16"/>
      <c r="LRV1" s="16"/>
      <c r="LRW1" s="16"/>
      <c r="LRX1" s="16"/>
      <c r="LRY1" s="16"/>
      <c r="LRZ1" s="16"/>
      <c r="LSA1" s="16"/>
      <c r="LSB1" s="16"/>
      <c r="LSC1" s="16"/>
      <c r="LSD1" s="16"/>
      <c r="LSE1" s="16"/>
      <c r="LSF1" s="16"/>
      <c r="LSG1" s="16"/>
      <c r="LSH1" s="16"/>
      <c r="LSI1" s="16"/>
      <c r="LSJ1" s="16"/>
      <c r="LSK1" s="16"/>
      <c r="LSL1" s="16"/>
      <c r="LSM1" s="16"/>
      <c r="LSN1" s="16"/>
      <c r="LSO1" s="16"/>
      <c r="LSP1" s="16"/>
      <c r="LSQ1" s="16"/>
      <c r="LSR1" s="16"/>
      <c r="LSS1" s="16"/>
      <c r="LST1" s="16"/>
      <c r="LSU1" s="16"/>
      <c r="LSV1" s="16"/>
      <c r="LSW1" s="16"/>
      <c r="LSX1" s="16"/>
      <c r="LSY1" s="16"/>
      <c r="LSZ1" s="16"/>
      <c r="LTA1" s="16"/>
      <c r="LTB1" s="16"/>
      <c r="LTC1" s="16"/>
      <c r="LTD1" s="16"/>
      <c r="LTE1" s="16"/>
      <c r="LTF1" s="16"/>
      <c r="LTG1" s="16"/>
      <c r="LTH1" s="16"/>
      <c r="LTI1" s="16"/>
      <c r="LTJ1" s="16"/>
      <c r="LTK1" s="16"/>
      <c r="LTL1" s="16"/>
      <c r="LTM1" s="16"/>
      <c r="LTN1" s="16"/>
      <c r="LTO1" s="16"/>
      <c r="LTP1" s="16"/>
      <c r="LTQ1" s="16"/>
      <c r="LTR1" s="16"/>
      <c r="LTS1" s="16"/>
      <c r="LTT1" s="16"/>
      <c r="LTU1" s="16"/>
      <c r="LTV1" s="16"/>
      <c r="LTW1" s="16"/>
      <c r="LTX1" s="16"/>
      <c r="LTY1" s="16"/>
      <c r="LTZ1" s="16"/>
      <c r="LUA1" s="16"/>
      <c r="LUB1" s="16"/>
      <c r="LUC1" s="16"/>
      <c r="LUD1" s="16"/>
      <c r="LUE1" s="16"/>
      <c r="LUF1" s="16"/>
      <c r="LUG1" s="16"/>
      <c r="LUH1" s="16"/>
      <c r="LUI1" s="16"/>
      <c r="LUJ1" s="16"/>
      <c r="LUK1" s="16"/>
      <c r="LUL1" s="16"/>
      <c r="LUM1" s="16"/>
      <c r="LUN1" s="16"/>
      <c r="LUO1" s="16"/>
      <c r="LUP1" s="16"/>
      <c r="LUQ1" s="16"/>
      <c r="LUR1" s="16"/>
      <c r="LUS1" s="16"/>
      <c r="LUT1" s="16"/>
      <c r="LUU1" s="16"/>
      <c r="LUV1" s="16"/>
      <c r="LUW1" s="16"/>
      <c r="LUX1" s="16"/>
      <c r="LUY1" s="16"/>
      <c r="LUZ1" s="16"/>
      <c r="LVA1" s="16"/>
      <c r="LVB1" s="16"/>
      <c r="LVC1" s="16"/>
      <c r="LVD1" s="16"/>
      <c r="LVE1" s="16"/>
      <c r="LVF1" s="16"/>
      <c r="LVG1" s="16"/>
      <c r="LVH1" s="16"/>
      <c r="LVI1" s="16"/>
      <c r="LVJ1" s="16"/>
      <c r="LVK1" s="16"/>
      <c r="LVL1" s="16"/>
      <c r="LVM1" s="16"/>
      <c r="LVN1" s="16"/>
      <c r="LVO1" s="16"/>
      <c r="LVP1" s="16"/>
      <c r="LVQ1" s="16"/>
      <c r="LVR1" s="16"/>
      <c r="LVS1" s="16"/>
      <c r="LVT1" s="16"/>
      <c r="LVU1" s="16"/>
      <c r="LVV1" s="16"/>
      <c r="LVW1" s="16"/>
      <c r="LVX1" s="16"/>
      <c r="LVY1" s="16"/>
      <c r="LVZ1" s="16"/>
      <c r="LWA1" s="16"/>
      <c r="LWB1" s="16"/>
      <c r="LWC1" s="16"/>
      <c r="LWD1" s="16"/>
      <c r="LWE1" s="16"/>
      <c r="LWF1" s="16"/>
      <c r="LWG1" s="16"/>
      <c r="LWH1" s="16"/>
      <c r="LWI1" s="16"/>
      <c r="LWJ1" s="16"/>
      <c r="LWK1" s="16"/>
      <c r="LWL1" s="16"/>
      <c r="LWM1" s="16"/>
      <c r="LWN1" s="16"/>
      <c r="LWO1" s="16"/>
      <c r="LWP1" s="16"/>
      <c r="LWQ1" s="16"/>
      <c r="LWR1" s="16"/>
      <c r="LWS1" s="16"/>
      <c r="LWT1" s="16"/>
      <c r="LWU1" s="16"/>
      <c r="LWV1" s="16"/>
      <c r="LWW1" s="16"/>
      <c r="LWX1" s="16"/>
      <c r="LWY1" s="16"/>
      <c r="LWZ1" s="16"/>
      <c r="LXA1" s="16"/>
      <c r="LXB1" s="16"/>
      <c r="LXC1" s="16"/>
      <c r="LXD1" s="16"/>
      <c r="LXE1" s="16"/>
      <c r="LXF1" s="16"/>
      <c r="LXG1" s="16"/>
      <c r="LXH1" s="16"/>
      <c r="LXI1" s="16"/>
      <c r="LXJ1" s="16"/>
      <c r="LXK1" s="16"/>
      <c r="LXL1" s="16"/>
      <c r="LXM1" s="16"/>
      <c r="LXN1" s="16"/>
      <c r="LXO1" s="16"/>
      <c r="LXP1" s="16"/>
      <c r="LXQ1" s="16"/>
      <c r="LXR1" s="16"/>
      <c r="LXS1" s="16"/>
      <c r="LXT1" s="16"/>
      <c r="LXU1" s="16"/>
      <c r="LXV1" s="16"/>
      <c r="LXW1" s="16"/>
      <c r="LXX1" s="16"/>
      <c r="LXY1" s="16"/>
      <c r="LXZ1" s="16"/>
      <c r="LYA1" s="16"/>
      <c r="LYB1" s="16"/>
      <c r="LYC1" s="16"/>
      <c r="LYD1" s="16"/>
      <c r="LYE1" s="16"/>
      <c r="LYF1" s="16"/>
      <c r="LYG1" s="16"/>
      <c r="LYH1" s="16"/>
      <c r="LYI1" s="16"/>
      <c r="LYJ1" s="16"/>
      <c r="LYK1" s="16"/>
      <c r="LYL1" s="16"/>
      <c r="LYM1" s="16"/>
      <c r="LYN1" s="16"/>
      <c r="LYO1" s="16"/>
      <c r="LYP1" s="16"/>
      <c r="LYQ1" s="16"/>
      <c r="LYR1" s="16"/>
      <c r="LYS1" s="16"/>
      <c r="LYT1" s="16"/>
      <c r="LYU1" s="16"/>
      <c r="LYV1" s="16"/>
      <c r="LYW1" s="16"/>
      <c r="LYX1" s="16"/>
      <c r="LYY1" s="16"/>
      <c r="LYZ1" s="16"/>
      <c r="LZA1" s="16"/>
      <c r="LZB1" s="16"/>
      <c r="LZC1" s="16"/>
      <c r="LZD1" s="16"/>
      <c r="LZE1" s="16"/>
      <c r="LZF1" s="16"/>
      <c r="LZG1" s="16"/>
      <c r="LZH1" s="16"/>
      <c r="LZI1" s="16"/>
      <c r="LZJ1" s="16"/>
      <c r="LZK1" s="16"/>
      <c r="LZL1" s="16"/>
      <c r="LZM1" s="16"/>
      <c r="LZN1" s="16"/>
      <c r="LZO1" s="16"/>
      <c r="LZP1" s="16"/>
      <c r="LZQ1" s="16"/>
      <c r="LZR1" s="16"/>
      <c r="LZS1" s="16"/>
      <c r="LZT1" s="16"/>
      <c r="LZU1" s="16"/>
      <c r="LZV1" s="16"/>
      <c r="LZW1" s="16"/>
      <c r="LZX1" s="16"/>
      <c r="LZY1" s="16"/>
      <c r="LZZ1" s="16"/>
      <c r="MAA1" s="16"/>
      <c r="MAB1" s="16"/>
      <c r="MAC1" s="16"/>
      <c r="MAD1" s="16"/>
      <c r="MAE1" s="16"/>
      <c r="MAF1" s="16"/>
      <c r="MAG1" s="16"/>
      <c r="MAH1" s="16"/>
      <c r="MAI1" s="16"/>
      <c r="MAJ1" s="16"/>
      <c r="MAK1" s="16"/>
      <c r="MAL1" s="16"/>
      <c r="MAM1" s="16"/>
      <c r="MAN1" s="16"/>
      <c r="MAO1" s="16"/>
      <c r="MAP1" s="16"/>
      <c r="MAQ1" s="16"/>
      <c r="MAR1" s="16"/>
      <c r="MAS1" s="16"/>
      <c r="MAT1" s="16"/>
      <c r="MAU1" s="16"/>
      <c r="MAV1" s="16"/>
      <c r="MAW1" s="16"/>
      <c r="MAX1" s="16"/>
      <c r="MAY1" s="16"/>
      <c r="MAZ1" s="16"/>
      <c r="MBA1" s="16"/>
      <c r="MBB1" s="16"/>
      <c r="MBC1" s="16"/>
      <c r="MBD1" s="16"/>
      <c r="MBE1" s="16"/>
      <c r="MBF1" s="16"/>
      <c r="MBG1" s="16"/>
      <c r="MBH1" s="16"/>
      <c r="MBI1" s="16"/>
      <c r="MBJ1" s="16"/>
      <c r="MBK1" s="16"/>
      <c r="MBL1" s="16"/>
      <c r="MBM1" s="16"/>
      <c r="MBN1" s="16"/>
      <c r="MBO1" s="16"/>
      <c r="MBP1" s="16"/>
      <c r="MBQ1" s="16"/>
      <c r="MBR1" s="16"/>
      <c r="MBS1" s="16"/>
      <c r="MBT1" s="16"/>
      <c r="MBU1" s="16"/>
      <c r="MBV1" s="16"/>
      <c r="MBW1" s="16"/>
      <c r="MBX1" s="16"/>
      <c r="MBY1" s="16"/>
      <c r="MBZ1" s="16"/>
      <c r="MCA1" s="16"/>
      <c r="MCB1" s="16"/>
      <c r="MCC1" s="16"/>
      <c r="MCD1" s="16"/>
      <c r="MCE1" s="16"/>
      <c r="MCF1" s="16"/>
      <c r="MCG1" s="16"/>
      <c r="MCH1" s="16"/>
      <c r="MCI1" s="16"/>
      <c r="MCJ1" s="16"/>
      <c r="MCK1" s="16"/>
      <c r="MCL1" s="16"/>
      <c r="MCM1" s="16"/>
      <c r="MCN1" s="16"/>
      <c r="MCO1" s="16"/>
      <c r="MCP1" s="16"/>
      <c r="MCQ1" s="16"/>
      <c r="MCR1" s="16"/>
      <c r="MCS1" s="16"/>
      <c r="MCT1" s="16"/>
      <c r="MCU1" s="16"/>
      <c r="MCV1" s="16"/>
      <c r="MCW1" s="16"/>
      <c r="MCX1" s="16"/>
      <c r="MCY1" s="16"/>
      <c r="MCZ1" s="16"/>
      <c r="MDA1" s="16"/>
      <c r="MDB1" s="16"/>
      <c r="MDC1" s="16"/>
      <c r="MDD1" s="16"/>
      <c r="MDE1" s="16"/>
      <c r="MDF1" s="16"/>
      <c r="MDG1" s="16"/>
      <c r="MDH1" s="16"/>
      <c r="MDI1" s="16"/>
      <c r="MDJ1" s="16"/>
      <c r="MDK1" s="16"/>
      <c r="MDL1" s="16"/>
      <c r="MDM1" s="16"/>
      <c r="MDN1" s="16"/>
      <c r="MDO1" s="16"/>
      <c r="MDP1" s="16"/>
      <c r="MDQ1" s="16"/>
      <c r="MDR1" s="16"/>
      <c r="MDS1" s="16"/>
      <c r="MDT1" s="16"/>
      <c r="MDU1" s="16"/>
      <c r="MDV1" s="16"/>
      <c r="MDW1" s="16"/>
      <c r="MDX1" s="16"/>
      <c r="MDY1" s="16"/>
      <c r="MDZ1" s="16"/>
      <c r="MEA1" s="16"/>
      <c r="MEB1" s="16"/>
      <c r="MEC1" s="16"/>
      <c r="MED1" s="16"/>
      <c r="MEE1" s="16"/>
      <c r="MEF1" s="16"/>
      <c r="MEG1" s="16"/>
      <c r="MEH1" s="16"/>
      <c r="MEI1" s="16"/>
      <c r="MEJ1" s="16"/>
      <c r="MEK1" s="16"/>
      <c r="MEL1" s="16"/>
      <c r="MEM1" s="16"/>
      <c r="MEN1" s="16"/>
      <c r="MEO1" s="16"/>
      <c r="MEP1" s="16"/>
      <c r="MEQ1" s="16"/>
      <c r="MER1" s="16"/>
      <c r="MES1" s="16"/>
      <c r="MET1" s="16"/>
      <c r="MEU1" s="16"/>
      <c r="MEV1" s="16"/>
      <c r="MEW1" s="16"/>
      <c r="MEX1" s="16"/>
      <c r="MEY1" s="16"/>
      <c r="MEZ1" s="16"/>
      <c r="MFA1" s="16"/>
      <c r="MFB1" s="16"/>
      <c r="MFC1" s="16"/>
      <c r="MFD1" s="16"/>
      <c r="MFE1" s="16"/>
      <c r="MFF1" s="16"/>
      <c r="MFG1" s="16"/>
      <c r="MFH1" s="16"/>
      <c r="MFI1" s="16"/>
      <c r="MFJ1" s="16"/>
      <c r="MFK1" s="16"/>
      <c r="MFL1" s="16"/>
      <c r="MFM1" s="16"/>
      <c r="MFN1" s="16"/>
      <c r="MFO1" s="16"/>
      <c r="MFP1" s="16"/>
      <c r="MFQ1" s="16"/>
      <c r="MFR1" s="16"/>
      <c r="MFS1" s="16"/>
      <c r="MFT1" s="16"/>
      <c r="MFU1" s="16"/>
      <c r="MFV1" s="16"/>
      <c r="MFW1" s="16"/>
      <c r="MFX1" s="16"/>
      <c r="MFY1" s="16"/>
      <c r="MFZ1" s="16"/>
      <c r="MGA1" s="16"/>
      <c r="MGB1" s="16"/>
      <c r="MGC1" s="16"/>
      <c r="MGD1" s="16"/>
      <c r="MGE1" s="16"/>
      <c r="MGF1" s="16"/>
      <c r="MGG1" s="16"/>
      <c r="MGH1" s="16"/>
      <c r="MGI1" s="16"/>
      <c r="MGJ1" s="16"/>
      <c r="MGK1" s="16"/>
      <c r="MGL1" s="16"/>
      <c r="MGM1" s="16"/>
      <c r="MGN1" s="16"/>
      <c r="MGO1" s="16"/>
      <c r="MGP1" s="16"/>
      <c r="MGQ1" s="16"/>
      <c r="MGR1" s="16"/>
      <c r="MGS1" s="16"/>
      <c r="MGT1" s="16"/>
      <c r="MGU1" s="16"/>
      <c r="MGV1" s="16"/>
      <c r="MGW1" s="16"/>
      <c r="MGX1" s="16"/>
      <c r="MGY1" s="16"/>
      <c r="MGZ1" s="16"/>
      <c r="MHA1" s="16"/>
      <c r="MHB1" s="16"/>
      <c r="MHC1" s="16"/>
      <c r="MHD1" s="16"/>
      <c r="MHE1" s="16"/>
      <c r="MHF1" s="16"/>
      <c r="MHG1" s="16"/>
      <c r="MHH1" s="16"/>
      <c r="MHI1" s="16"/>
      <c r="MHJ1" s="16"/>
      <c r="MHK1" s="16"/>
      <c r="MHL1" s="16"/>
      <c r="MHM1" s="16"/>
      <c r="MHN1" s="16"/>
      <c r="MHO1" s="16"/>
      <c r="MHP1" s="16"/>
      <c r="MHQ1" s="16"/>
      <c r="MHR1" s="16"/>
      <c r="MHS1" s="16"/>
      <c r="MHT1" s="16"/>
      <c r="MHU1" s="16"/>
      <c r="MHV1" s="16"/>
      <c r="MHW1" s="16"/>
      <c r="MHX1" s="16"/>
      <c r="MHY1" s="16"/>
      <c r="MHZ1" s="16"/>
      <c r="MIA1" s="16"/>
      <c r="MIB1" s="16"/>
      <c r="MIC1" s="16"/>
      <c r="MID1" s="16"/>
      <c r="MIE1" s="16"/>
      <c r="MIF1" s="16"/>
      <c r="MIG1" s="16"/>
      <c r="MIH1" s="16"/>
      <c r="MII1" s="16"/>
      <c r="MIJ1" s="16"/>
      <c r="MIK1" s="16"/>
      <c r="MIL1" s="16"/>
      <c r="MIM1" s="16"/>
      <c r="MIN1" s="16"/>
      <c r="MIO1" s="16"/>
      <c r="MIP1" s="16"/>
      <c r="MIQ1" s="16"/>
      <c r="MIR1" s="16"/>
      <c r="MIS1" s="16"/>
      <c r="MIT1" s="16"/>
      <c r="MIU1" s="16"/>
      <c r="MIV1" s="16"/>
      <c r="MIW1" s="16"/>
      <c r="MIX1" s="16"/>
      <c r="MIY1" s="16"/>
      <c r="MIZ1" s="16"/>
      <c r="MJA1" s="16"/>
      <c r="MJB1" s="16"/>
      <c r="MJC1" s="16"/>
      <c r="MJD1" s="16"/>
      <c r="MJE1" s="16"/>
      <c r="MJF1" s="16"/>
      <c r="MJG1" s="16"/>
      <c r="MJH1" s="16"/>
      <c r="MJI1" s="16"/>
      <c r="MJJ1" s="16"/>
      <c r="MJK1" s="16"/>
      <c r="MJL1" s="16"/>
      <c r="MJM1" s="16"/>
      <c r="MJN1" s="16"/>
      <c r="MJO1" s="16"/>
      <c r="MJP1" s="16"/>
      <c r="MJQ1" s="16"/>
      <c r="MJR1" s="16"/>
      <c r="MJS1" s="16"/>
      <c r="MJT1" s="16"/>
      <c r="MJU1" s="16"/>
      <c r="MJV1" s="16"/>
      <c r="MJW1" s="16"/>
      <c r="MJX1" s="16"/>
      <c r="MJY1" s="16"/>
      <c r="MJZ1" s="16"/>
      <c r="MKA1" s="16"/>
      <c r="MKB1" s="16"/>
      <c r="MKC1" s="16"/>
      <c r="MKD1" s="16"/>
      <c r="MKE1" s="16"/>
      <c r="MKF1" s="16"/>
      <c r="MKG1" s="16"/>
      <c r="MKH1" s="16"/>
      <c r="MKI1" s="16"/>
      <c r="MKJ1" s="16"/>
      <c r="MKK1" s="16"/>
      <c r="MKL1" s="16"/>
      <c r="MKM1" s="16"/>
      <c r="MKN1" s="16"/>
      <c r="MKO1" s="16"/>
      <c r="MKP1" s="16"/>
      <c r="MKQ1" s="16"/>
      <c r="MKR1" s="16"/>
      <c r="MKS1" s="16"/>
      <c r="MKT1" s="16"/>
      <c r="MKU1" s="16"/>
      <c r="MKV1" s="16"/>
      <c r="MKW1" s="16"/>
      <c r="MKX1" s="16"/>
      <c r="MKY1" s="16"/>
      <c r="MKZ1" s="16"/>
      <c r="MLA1" s="16"/>
      <c r="MLB1" s="16"/>
      <c r="MLC1" s="16"/>
      <c r="MLD1" s="16"/>
      <c r="MLE1" s="16"/>
      <c r="MLF1" s="16"/>
      <c r="MLG1" s="16"/>
      <c r="MLH1" s="16"/>
      <c r="MLI1" s="16"/>
      <c r="MLJ1" s="16"/>
      <c r="MLK1" s="16"/>
      <c r="MLL1" s="16"/>
      <c r="MLM1" s="16"/>
      <c r="MLN1" s="16"/>
      <c r="MLO1" s="16"/>
      <c r="MLP1" s="16"/>
      <c r="MLQ1" s="16"/>
      <c r="MLR1" s="16"/>
      <c r="MLS1" s="16"/>
      <c r="MLT1" s="16"/>
      <c r="MLU1" s="16"/>
      <c r="MLV1" s="16"/>
      <c r="MLW1" s="16"/>
      <c r="MLX1" s="16"/>
      <c r="MLY1" s="16"/>
      <c r="MLZ1" s="16"/>
      <c r="MMA1" s="16"/>
      <c r="MMB1" s="16"/>
      <c r="MMC1" s="16"/>
      <c r="MMD1" s="16"/>
      <c r="MME1" s="16"/>
      <c r="MMF1" s="16"/>
      <c r="MMG1" s="16"/>
      <c r="MMH1" s="16"/>
      <c r="MMI1" s="16"/>
      <c r="MMJ1" s="16"/>
      <c r="MMK1" s="16"/>
      <c r="MML1" s="16"/>
      <c r="MMM1" s="16"/>
      <c r="MMN1" s="16"/>
      <c r="MMO1" s="16"/>
      <c r="MMP1" s="16"/>
      <c r="MMQ1" s="16"/>
      <c r="MMR1" s="16"/>
      <c r="MMS1" s="16"/>
      <c r="MMT1" s="16"/>
      <c r="MMU1" s="16"/>
      <c r="MMV1" s="16"/>
      <c r="MMW1" s="16"/>
      <c r="MMX1" s="16"/>
      <c r="MMY1" s="16"/>
      <c r="MMZ1" s="16"/>
      <c r="MNA1" s="16"/>
      <c r="MNB1" s="16"/>
      <c r="MNC1" s="16"/>
      <c r="MND1" s="16"/>
      <c r="MNE1" s="16"/>
      <c r="MNF1" s="16"/>
      <c r="MNG1" s="16"/>
      <c r="MNH1" s="16"/>
      <c r="MNI1" s="16"/>
      <c r="MNJ1" s="16"/>
      <c r="MNK1" s="16"/>
      <c r="MNL1" s="16"/>
      <c r="MNM1" s="16"/>
      <c r="MNN1" s="16"/>
      <c r="MNO1" s="16"/>
      <c r="MNP1" s="16"/>
      <c r="MNQ1" s="16"/>
      <c r="MNR1" s="16"/>
      <c r="MNS1" s="16"/>
      <c r="MNT1" s="16"/>
      <c r="MNU1" s="16"/>
      <c r="MNV1" s="16"/>
      <c r="MNW1" s="16"/>
      <c r="MNX1" s="16"/>
      <c r="MNY1" s="16"/>
      <c r="MNZ1" s="16"/>
      <c r="MOA1" s="16"/>
      <c r="MOB1" s="16"/>
      <c r="MOC1" s="16"/>
      <c r="MOD1" s="16"/>
      <c r="MOE1" s="16"/>
      <c r="MOF1" s="16"/>
      <c r="MOG1" s="16"/>
      <c r="MOH1" s="16"/>
      <c r="MOI1" s="16"/>
      <c r="MOJ1" s="16"/>
      <c r="MOK1" s="16"/>
      <c r="MOL1" s="16"/>
      <c r="MOM1" s="16"/>
      <c r="MON1" s="16"/>
      <c r="MOO1" s="16"/>
      <c r="MOP1" s="16"/>
      <c r="MOQ1" s="16"/>
      <c r="MOR1" s="16"/>
      <c r="MOS1" s="16"/>
      <c r="MOT1" s="16"/>
      <c r="MOU1" s="16"/>
      <c r="MOV1" s="16"/>
      <c r="MOW1" s="16"/>
      <c r="MOX1" s="16"/>
      <c r="MOY1" s="16"/>
      <c r="MOZ1" s="16"/>
      <c r="MPA1" s="16"/>
      <c r="MPB1" s="16"/>
      <c r="MPC1" s="16"/>
      <c r="MPD1" s="16"/>
      <c r="MPE1" s="16"/>
      <c r="MPF1" s="16"/>
      <c r="MPG1" s="16"/>
      <c r="MPH1" s="16"/>
      <c r="MPI1" s="16"/>
      <c r="MPJ1" s="16"/>
      <c r="MPK1" s="16"/>
      <c r="MPL1" s="16"/>
      <c r="MPM1" s="16"/>
      <c r="MPN1" s="16"/>
      <c r="MPO1" s="16"/>
      <c r="MPP1" s="16"/>
      <c r="MPQ1" s="16"/>
      <c r="MPR1" s="16"/>
      <c r="MPS1" s="16"/>
      <c r="MPT1" s="16"/>
      <c r="MPU1" s="16"/>
      <c r="MPV1" s="16"/>
      <c r="MPW1" s="16"/>
      <c r="MPX1" s="16"/>
      <c r="MPY1" s="16"/>
      <c r="MPZ1" s="16"/>
      <c r="MQA1" s="16"/>
      <c r="MQB1" s="16"/>
      <c r="MQC1" s="16"/>
      <c r="MQD1" s="16"/>
      <c r="MQE1" s="16"/>
      <c r="MQF1" s="16"/>
      <c r="MQG1" s="16"/>
      <c r="MQH1" s="16"/>
      <c r="MQI1" s="16"/>
      <c r="MQJ1" s="16"/>
      <c r="MQK1" s="16"/>
      <c r="MQL1" s="16"/>
      <c r="MQM1" s="16"/>
      <c r="MQN1" s="16"/>
      <c r="MQO1" s="16"/>
      <c r="MQP1" s="16"/>
      <c r="MQQ1" s="16"/>
      <c r="MQR1" s="16"/>
      <c r="MQS1" s="16"/>
      <c r="MQT1" s="16"/>
      <c r="MQU1" s="16"/>
      <c r="MQV1" s="16"/>
      <c r="MQW1" s="16"/>
      <c r="MQX1" s="16"/>
      <c r="MQY1" s="16"/>
      <c r="MQZ1" s="16"/>
      <c r="MRA1" s="16"/>
      <c r="MRB1" s="16"/>
      <c r="MRC1" s="16"/>
      <c r="MRD1" s="16"/>
      <c r="MRE1" s="16"/>
      <c r="MRF1" s="16"/>
      <c r="MRG1" s="16"/>
      <c r="MRH1" s="16"/>
      <c r="MRI1" s="16"/>
      <c r="MRJ1" s="16"/>
      <c r="MRK1" s="16"/>
      <c r="MRL1" s="16"/>
      <c r="MRM1" s="16"/>
      <c r="MRN1" s="16"/>
      <c r="MRO1" s="16"/>
      <c r="MRP1" s="16"/>
      <c r="MRQ1" s="16"/>
      <c r="MRR1" s="16"/>
      <c r="MRS1" s="16"/>
      <c r="MRT1" s="16"/>
      <c r="MRU1" s="16"/>
      <c r="MRV1" s="16"/>
      <c r="MRW1" s="16"/>
      <c r="MRX1" s="16"/>
      <c r="MRY1" s="16"/>
      <c r="MRZ1" s="16"/>
      <c r="MSA1" s="16"/>
      <c r="MSB1" s="16"/>
      <c r="MSC1" s="16"/>
      <c r="MSD1" s="16"/>
      <c r="MSE1" s="16"/>
      <c r="MSF1" s="16"/>
      <c r="MSG1" s="16"/>
      <c r="MSH1" s="16"/>
      <c r="MSI1" s="16"/>
      <c r="MSJ1" s="16"/>
      <c r="MSK1" s="16"/>
      <c r="MSL1" s="16"/>
      <c r="MSM1" s="16"/>
      <c r="MSN1" s="16"/>
      <c r="MSO1" s="16"/>
      <c r="MSP1" s="16"/>
      <c r="MSQ1" s="16"/>
      <c r="MSR1" s="16"/>
      <c r="MSS1" s="16"/>
      <c r="MST1" s="16"/>
      <c r="MSU1" s="16"/>
      <c r="MSV1" s="16"/>
      <c r="MSW1" s="16"/>
      <c r="MSX1" s="16"/>
      <c r="MSY1" s="16"/>
      <c r="MSZ1" s="16"/>
      <c r="MTA1" s="16"/>
      <c r="MTB1" s="16"/>
      <c r="MTC1" s="16"/>
      <c r="MTD1" s="16"/>
      <c r="MTE1" s="16"/>
      <c r="MTF1" s="16"/>
      <c r="MTG1" s="16"/>
      <c r="MTH1" s="16"/>
      <c r="MTI1" s="16"/>
      <c r="MTJ1" s="16"/>
      <c r="MTK1" s="16"/>
      <c r="MTL1" s="16"/>
      <c r="MTM1" s="16"/>
      <c r="MTN1" s="16"/>
      <c r="MTO1" s="16"/>
      <c r="MTP1" s="16"/>
      <c r="MTQ1" s="16"/>
      <c r="MTR1" s="16"/>
      <c r="MTS1" s="16"/>
      <c r="MTT1" s="16"/>
      <c r="MTU1" s="16"/>
      <c r="MTV1" s="16"/>
      <c r="MTW1" s="16"/>
      <c r="MTX1" s="16"/>
      <c r="MTY1" s="16"/>
      <c r="MTZ1" s="16"/>
      <c r="MUA1" s="16"/>
      <c r="MUB1" s="16"/>
      <c r="MUC1" s="16"/>
      <c r="MUD1" s="16"/>
      <c r="MUE1" s="16"/>
      <c r="MUF1" s="16"/>
      <c r="MUG1" s="16"/>
      <c r="MUH1" s="16"/>
      <c r="MUI1" s="16"/>
      <c r="MUJ1" s="16"/>
      <c r="MUK1" s="16"/>
      <c r="MUL1" s="16"/>
      <c r="MUM1" s="16"/>
      <c r="MUN1" s="16"/>
      <c r="MUO1" s="16"/>
      <c r="MUP1" s="16"/>
      <c r="MUQ1" s="16"/>
      <c r="MUR1" s="16"/>
      <c r="MUS1" s="16"/>
      <c r="MUT1" s="16"/>
      <c r="MUU1" s="16"/>
      <c r="MUV1" s="16"/>
      <c r="MUW1" s="16"/>
      <c r="MUX1" s="16"/>
      <c r="MUY1" s="16"/>
      <c r="MUZ1" s="16"/>
      <c r="MVA1" s="16"/>
      <c r="MVB1" s="16"/>
      <c r="MVC1" s="16"/>
      <c r="MVD1" s="16"/>
      <c r="MVE1" s="16"/>
      <c r="MVF1" s="16"/>
      <c r="MVG1" s="16"/>
      <c r="MVH1" s="16"/>
      <c r="MVI1" s="16"/>
      <c r="MVJ1" s="16"/>
      <c r="MVK1" s="16"/>
      <c r="MVL1" s="16"/>
      <c r="MVM1" s="16"/>
      <c r="MVN1" s="16"/>
      <c r="MVO1" s="16"/>
      <c r="MVP1" s="16"/>
      <c r="MVQ1" s="16"/>
      <c r="MVR1" s="16"/>
      <c r="MVS1" s="16"/>
      <c r="MVT1" s="16"/>
      <c r="MVU1" s="16"/>
      <c r="MVV1" s="16"/>
      <c r="MVW1" s="16"/>
      <c r="MVX1" s="16"/>
      <c r="MVY1" s="16"/>
      <c r="MVZ1" s="16"/>
      <c r="MWA1" s="16"/>
      <c r="MWB1" s="16"/>
      <c r="MWC1" s="16"/>
      <c r="MWD1" s="16"/>
      <c r="MWE1" s="16"/>
      <c r="MWF1" s="16"/>
      <c r="MWG1" s="16"/>
      <c r="MWH1" s="16"/>
      <c r="MWI1" s="16"/>
      <c r="MWJ1" s="16"/>
      <c r="MWK1" s="16"/>
      <c r="MWL1" s="16"/>
      <c r="MWM1" s="16"/>
      <c r="MWN1" s="16"/>
      <c r="MWO1" s="16"/>
      <c r="MWP1" s="16"/>
      <c r="MWQ1" s="16"/>
      <c r="MWR1" s="16"/>
      <c r="MWS1" s="16"/>
      <c r="MWT1" s="16"/>
      <c r="MWU1" s="16"/>
      <c r="MWV1" s="16"/>
      <c r="MWW1" s="16"/>
      <c r="MWX1" s="16"/>
      <c r="MWY1" s="16"/>
      <c r="MWZ1" s="16"/>
      <c r="MXA1" s="16"/>
      <c r="MXB1" s="16"/>
      <c r="MXC1" s="16"/>
      <c r="MXD1" s="16"/>
      <c r="MXE1" s="16"/>
      <c r="MXF1" s="16"/>
      <c r="MXG1" s="16"/>
      <c r="MXH1" s="16"/>
      <c r="MXI1" s="16"/>
      <c r="MXJ1" s="16"/>
      <c r="MXK1" s="16"/>
      <c r="MXL1" s="16"/>
      <c r="MXM1" s="16"/>
      <c r="MXN1" s="16"/>
      <c r="MXO1" s="16"/>
      <c r="MXP1" s="16"/>
      <c r="MXQ1" s="16"/>
      <c r="MXR1" s="16"/>
      <c r="MXS1" s="16"/>
      <c r="MXT1" s="16"/>
      <c r="MXU1" s="16"/>
      <c r="MXV1" s="16"/>
      <c r="MXW1" s="16"/>
      <c r="MXX1" s="16"/>
      <c r="MXY1" s="16"/>
      <c r="MXZ1" s="16"/>
      <c r="MYA1" s="16"/>
      <c r="MYB1" s="16"/>
      <c r="MYC1" s="16"/>
      <c r="MYD1" s="16"/>
      <c r="MYE1" s="16"/>
      <c r="MYF1" s="16"/>
      <c r="MYG1" s="16"/>
      <c r="MYH1" s="16"/>
      <c r="MYI1" s="16"/>
      <c r="MYJ1" s="16"/>
      <c r="MYK1" s="16"/>
      <c r="MYL1" s="16"/>
      <c r="MYM1" s="16"/>
      <c r="MYN1" s="16"/>
      <c r="MYO1" s="16"/>
      <c r="MYP1" s="16"/>
      <c r="MYQ1" s="16"/>
      <c r="MYR1" s="16"/>
      <c r="MYS1" s="16"/>
      <c r="MYT1" s="16"/>
      <c r="MYU1" s="16"/>
      <c r="MYV1" s="16"/>
      <c r="MYW1" s="16"/>
      <c r="MYX1" s="16"/>
      <c r="MYY1" s="16"/>
      <c r="MYZ1" s="16"/>
      <c r="MZA1" s="16"/>
      <c r="MZB1" s="16"/>
      <c r="MZC1" s="16"/>
      <c r="MZD1" s="16"/>
      <c r="MZE1" s="16"/>
      <c r="MZF1" s="16"/>
      <c r="MZG1" s="16"/>
      <c r="MZH1" s="16"/>
      <c r="MZI1" s="16"/>
      <c r="MZJ1" s="16"/>
      <c r="MZK1" s="16"/>
      <c r="MZL1" s="16"/>
      <c r="MZM1" s="16"/>
      <c r="MZN1" s="16"/>
      <c r="MZO1" s="16"/>
      <c r="MZP1" s="16"/>
      <c r="MZQ1" s="16"/>
      <c r="MZR1" s="16"/>
      <c r="MZS1" s="16"/>
      <c r="MZT1" s="16"/>
      <c r="MZU1" s="16"/>
      <c r="MZV1" s="16"/>
      <c r="MZW1" s="16"/>
      <c r="MZX1" s="16"/>
      <c r="MZY1" s="16"/>
      <c r="MZZ1" s="16"/>
      <c r="NAA1" s="16"/>
      <c r="NAB1" s="16"/>
      <c r="NAC1" s="16"/>
      <c r="NAD1" s="16"/>
      <c r="NAE1" s="16"/>
      <c r="NAF1" s="16"/>
      <c r="NAG1" s="16"/>
      <c r="NAH1" s="16"/>
      <c r="NAI1" s="16"/>
      <c r="NAJ1" s="16"/>
      <c r="NAK1" s="16"/>
      <c r="NAL1" s="16"/>
      <c r="NAM1" s="16"/>
      <c r="NAN1" s="16"/>
      <c r="NAO1" s="16"/>
      <c r="NAP1" s="16"/>
      <c r="NAQ1" s="16"/>
      <c r="NAR1" s="16"/>
      <c r="NAS1" s="16"/>
      <c r="NAT1" s="16"/>
      <c r="NAU1" s="16"/>
      <c r="NAV1" s="16"/>
      <c r="NAW1" s="16"/>
      <c r="NAX1" s="16"/>
      <c r="NAY1" s="16"/>
      <c r="NAZ1" s="16"/>
      <c r="NBA1" s="16"/>
      <c r="NBB1" s="16"/>
      <c r="NBC1" s="16"/>
      <c r="NBD1" s="16"/>
      <c r="NBE1" s="16"/>
      <c r="NBF1" s="16"/>
      <c r="NBG1" s="16"/>
      <c r="NBH1" s="16"/>
      <c r="NBI1" s="16"/>
      <c r="NBJ1" s="16"/>
      <c r="NBK1" s="16"/>
      <c r="NBL1" s="16"/>
      <c r="NBM1" s="16"/>
      <c r="NBN1" s="16"/>
      <c r="NBO1" s="16"/>
      <c r="NBP1" s="16"/>
      <c r="NBQ1" s="16"/>
      <c r="NBR1" s="16"/>
      <c r="NBS1" s="16"/>
      <c r="NBT1" s="16"/>
      <c r="NBU1" s="16"/>
      <c r="NBV1" s="16"/>
      <c r="NBW1" s="16"/>
      <c r="NBX1" s="16"/>
      <c r="NBY1" s="16"/>
      <c r="NBZ1" s="16"/>
      <c r="NCA1" s="16"/>
      <c r="NCB1" s="16"/>
      <c r="NCC1" s="16"/>
      <c r="NCD1" s="16"/>
      <c r="NCE1" s="16"/>
      <c r="NCF1" s="16"/>
      <c r="NCG1" s="16"/>
      <c r="NCH1" s="16"/>
      <c r="NCI1" s="16"/>
      <c r="NCJ1" s="16"/>
      <c r="NCK1" s="16"/>
      <c r="NCL1" s="16"/>
      <c r="NCM1" s="16"/>
      <c r="NCN1" s="16"/>
      <c r="NCO1" s="16"/>
      <c r="NCP1" s="16"/>
      <c r="NCQ1" s="16"/>
      <c r="NCR1" s="16"/>
      <c r="NCS1" s="16"/>
      <c r="NCT1" s="16"/>
      <c r="NCU1" s="16"/>
      <c r="NCV1" s="16"/>
      <c r="NCW1" s="16"/>
      <c r="NCX1" s="16"/>
      <c r="NCY1" s="16"/>
      <c r="NCZ1" s="16"/>
      <c r="NDA1" s="16"/>
      <c r="NDB1" s="16"/>
      <c r="NDC1" s="16"/>
      <c r="NDD1" s="16"/>
      <c r="NDE1" s="16"/>
      <c r="NDF1" s="16"/>
      <c r="NDG1" s="16"/>
      <c r="NDH1" s="16"/>
      <c r="NDI1" s="16"/>
      <c r="NDJ1" s="16"/>
      <c r="NDK1" s="16"/>
      <c r="NDL1" s="16"/>
      <c r="NDM1" s="16"/>
      <c r="NDN1" s="16"/>
      <c r="NDO1" s="16"/>
      <c r="NDP1" s="16"/>
      <c r="NDQ1" s="16"/>
      <c r="NDR1" s="16"/>
      <c r="NDS1" s="16"/>
      <c r="NDT1" s="16"/>
      <c r="NDU1" s="16"/>
      <c r="NDV1" s="16"/>
      <c r="NDW1" s="16"/>
      <c r="NDX1" s="16"/>
      <c r="NDY1" s="16"/>
      <c r="NDZ1" s="16"/>
      <c r="NEA1" s="16"/>
      <c r="NEB1" s="16"/>
      <c r="NEC1" s="16"/>
      <c r="NED1" s="16"/>
      <c r="NEE1" s="16"/>
      <c r="NEF1" s="16"/>
      <c r="NEG1" s="16"/>
      <c r="NEH1" s="16"/>
      <c r="NEI1" s="16"/>
      <c r="NEJ1" s="16"/>
      <c r="NEK1" s="16"/>
      <c r="NEL1" s="16"/>
      <c r="NEM1" s="16"/>
      <c r="NEN1" s="16"/>
      <c r="NEO1" s="16"/>
      <c r="NEP1" s="16"/>
      <c r="NEQ1" s="16"/>
      <c r="NER1" s="16"/>
      <c r="NES1" s="16"/>
      <c r="NET1" s="16"/>
      <c r="NEU1" s="16"/>
      <c r="NEV1" s="16"/>
      <c r="NEW1" s="16"/>
      <c r="NEX1" s="16"/>
      <c r="NEY1" s="16"/>
      <c r="NEZ1" s="16"/>
      <c r="NFA1" s="16"/>
      <c r="NFB1" s="16"/>
      <c r="NFC1" s="16"/>
      <c r="NFD1" s="16"/>
      <c r="NFE1" s="16"/>
      <c r="NFF1" s="16"/>
      <c r="NFG1" s="16"/>
      <c r="NFH1" s="16"/>
      <c r="NFI1" s="16"/>
      <c r="NFJ1" s="16"/>
      <c r="NFK1" s="16"/>
      <c r="NFL1" s="16"/>
      <c r="NFM1" s="16"/>
      <c r="NFN1" s="16"/>
      <c r="NFO1" s="16"/>
      <c r="NFP1" s="16"/>
      <c r="NFQ1" s="16"/>
      <c r="NFR1" s="16"/>
      <c r="NFS1" s="16"/>
      <c r="NFT1" s="16"/>
      <c r="NFU1" s="16"/>
      <c r="NFV1" s="16"/>
      <c r="NFW1" s="16"/>
      <c r="NFX1" s="16"/>
      <c r="NFY1" s="16"/>
      <c r="NFZ1" s="16"/>
      <c r="NGA1" s="16"/>
      <c r="NGB1" s="16"/>
      <c r="NGC1" s="16"/>
      <c r="NGD1" s="16"/>
      <c r="NGE1" s="16"/>
      <c r="NGF1" s="16"/>
      <c r="NGG1" s="16"/>
      <c r="NGH1" s="16"/>
      <c r="NGI1" s="16"/>
      <c r="NGJ1" s="16"/>
      <c r="NGK1" s="16"/>
      <c r="NGL1" s="16"/>
      <c r="NGM1" s="16"/>
      <c r="NGN1" s="16"/>
      <c r="NGO1" s="16"/>
      <c r="NGP1" s="16"/>
      <c r="NGQ1" s="16"/>
      <c r="NGR1" s="16"/>
      <c r="NGS1" s="16"/>
      <c r="NGT1" s="16"/>
      <c r="NGU1" s="16"/>
      <c r="NGV1" s="16"/>
      <c r="NGW1" s="16"/>
      <c r="NGX1" s="16"/>
      <c r="NGY1" s="16"/>
      <c r="NGZ1" s="16"/>
      <c r="NHA1" s="16"/>
      <c r="NHB1" s="16"/>
      <c r="NHC1" s="16"/>
      <c r="NHD1" s="16"/>
      <c r="NHE1" s="16"/>
      <c r="NHF1" s="16"/>
      <c r="NHG1" s="16"/>
      <c r="NHH1" s="16"/>
      <c r="NHI1" s="16"/>
      <c r="NHJ1" s="16"/>
      <c r="NHK1" s="16"/>
      <c r="NHL1" s="16"/>
      <c r="NHM1" s="16"/>
      <c r="NHN1" s="16"/>
      <c r="NHO1" s="16"/>
      <c r="NHP1" s="16"/>
      <c r="NHQ1" s="16"/>
      <c r="NHR1" s="16"/>
      <c r="NHS1" s="16"/>
      <c r="NHT1" s="16"/>
      <c r="NHU1" s="16"/>
      <c r="NHV1" s="16"/>
      <c r="NHW1" s="16"/>
      <c r="NHX1" s="16"/>
      <c r="NHY1" s="16"/>
      <c r="NHZ1" s="16"/>
      <c r="NIA1" s="16"/>
      <c r="NIB1" s="16"/>
      <c r="NIC1" s="16"/>
      <c r="NID1" s="16"/>
      <c r="NIE1" s="16"/>
      <c r="NIF1" s="16"/>
      <c r="NIG1" s="16"/>
      <c r="NIH1" s="16"/>
      <c r="NII1" s="16"/>
      <c r="NIJ1" s="16"/>
      <c r="NIK1" s="16"/>
      <c r="NIL1" s="16"/>
      <c r="NIM1" s="16"/>
      <c r="NIN1" s="16"/>
      <c r="NIO1" s="16"/>
      <c r="NIP1" s="16"/>
      <c r="NIQ1" s="16"/>
      <c r="NIR1" s="16"/>
      <c r="NIS1" s="16"/>
      <c r="NIT1" s="16"/>
      <c r="NIU1" s="16"/>
      <c r="NIV1" s="16"/>
      <c r="NIW1" s="16"/>
      <c r="NIX1" s="16"/>
      <c r="NIY1" s="16"/>
      <c r="NIZ1" s="16"/>
      <c r="NJA1" s="16"/>
      <c r="NJB1" s="16"/>
      <c r="NJC1" s="16"/>
      <c r="NJD1" s="16"/>
      <c r="NJE1" s="16"/>
      <c r="NJF1" s="16"/>
      <c r="NJG1" s="16"/>
      <c r="NJH1" s="16"/>
      <c r="NJI1" s="16"/>
      <c r="NJJ1" s="16"/>
      <c r="NJK1" s="16"/>
      <c r="NJL1" s="16"/>
      <c r="NJM1" s="16"/>
      <c r="NJN1" s="16"/>
      <c r="NJO1" s="16"/>
      <c r="NJP1" s="16"/>
      <c r="NJQ1" s="16"/>
      <c r="NJR1" s="16"/>
      <c r="NJS1" s="16"/>
      <c r="NJT1" s="16"/>
      <c r="NJU1" s="16"/>
      <c r="NJV1" s="16"/>
      <c r="NJW1" s="16"/>
      <c r="NJX1" s="16"/>
      <c r="NJY1" s="16"/>
      <c r="NJZ1" s="16"/>
      <c r="NKA1" s="16"/>
      <c r="NKB1" s="16"/>
      <c r="NKC1" s="16"/>
      <c r="NKD1" s="16"/>
      <c r="NKE1" s="16"/>
      <c r="NKF1" s="16"/>
      <c r="NKG1" s="16"/>
      <c r="NKH1" s="16"/>
      <c r="NKI1" s="16"/>
      <c r="NKJ1" s="16"/>
      <c r="NKK1" s="16"/>
      <c r="NKL1" s="16"/>
      <c r="NKM1" s="16"/>
      <c r="NKN1" s="16"/>
      <c r="NKO1" s="16"/>
      <c r="NKP1" s="16"/>
      <c r="NKQ1" s="16"/>
      <c r="NKR1" s="16"/>
      <c r="NKS1" s="16"/>
      <c r="NKT1" s="16"/>
      <c r="NKU1" s="16"/>
      <c r="NKV1" s="16"/>
      <c r="NKW1" s="16"/>
      <c r="NKX1" s="16"/>
      <c r="NKY1" s="16"/>
      <c r="NKZ1" s="16"/>
      <c r="NLA1" s="16"/>
      <c r="NLB1" s="16"/>
      <c r="NLC1" s="16"/>
      <c r="NLD1" s="16"/>
      <c r="NLE1" s="16"/>
      <c r="NLF1" s="16"/>
      <c r="NLG1" s="16"/>
      <c r="NLH1" s="16"/>
      <c r="NLI1" s="16"/>
      <c r="NLJ1" s="16"/>
      <c r="NLK1" s="16"/>
      <c r="NLL1" s="16"/>
      <c r="NLM1" s="16"/>
      <c r="NLN1" s="16"/>
      <c r="NLO1" s="16"/>
      <c r="NLP1" s="16"/>
      <c r="NLQ1" s="16"/>
      <c r="NLR1" s="16"/>
      <c r="NLS1" s="16"/>
      <c r="NLT1" s="16"/>
      <c r="NLU1" s="16"/>
      <c r="NLV1" s="16"/>
      <c r="NLW1" s="16"/>
      <c r="NLX1" s="16"/>
      <c r="NLY1" s="16"/>
      <c r="NLZ1" s="16"/>
      <c r="NMA1" s="16"/>
      <c r="NMB1" s="16"/>
      <c r="NMC1" s="16"/>
      <c r="NMD1" s="16"/>
      <c r="NME1" s="16"/>
      <c r="NMF1" s="16"/>
      <c r="NMG1" s="16"/>
      <c r="NMH1" s="16"/>
      <c r="NMI1" s="16"/>
      <c r="NMJ1" s="16"/>
      <c r="NMK1" s="16"/>
      <c r="NML1" s="16"/>
      <c r="NMM1" s="16"/>
      <c r="NMN1" s="16"/>
      <c r="NMO1" s="16"/>
      <c r="NMP1" s="16"/>
      <c r="NMQ1" s="16"/>
      <c r="NMR1" s="16"/>
      <c r="NMS1" s="16"/>
      <c r="NMT1" s="16"/>
      <c r="NMU1" s="16"/>
      <c r="NMV1" s="16"/>
      <c r="NMW1" s="16"/>
      <c r="NMX1" s="16"/>
      <c r="NMY1" s="16"/>
      <c r="NMZ1" s="16"/>
      <c r="NNA1" s="16"/>
      <c r="NNB1" s="16"/>
      <c r="NNC1" s="16"/>
      <c r="NND1" s="16"/>
      <c r="NNE1" s="16"/>
      <c r="NNF1" s="16"/>
      <c r="NNG1" s="16"/>
      <c r="NNH1" s="16"/>
      <c r="NNI1" s="16"/>
      <c r="NNJ1" s="16"/>
      <c r="NNK1" s="16"/>
      <c r="NNL1" s="16"/>
      <c r="NNM1" s="16"/>
      <c r="NNN1" s="16"/>
      <c r="NNO1" s="16"/>
      <c r="NNP1" s="16"/>
      <c r="NNQ1" s="16"/>
      <c r="NNR1" s="16"/>
      <c r="NNS1" s="16"/>
      <c r="NNT1" s="16"/>
      <c r="NNU1" s="16"/>
      <c r="NNV1" s="16"/>
      <c r="NNW1" s="16"/>
      <c r="NNX1" s="16"/>
      <c r="NNY1" s="16"/>
      <c r="NNZ1" s="16"/>
      <c r="NOA1" s="16"/>
      <c r="NOB1" s="16"/>
      <c r="NOC1" s="16"/>
      <c r="NOD1" s="16"/>
      <c r="NOE1" s="16"/>
      <c r="NOF1" s="16"/>
      <c r="NOG1" s="16"/>
      <c r="NOH1" s="16"/>
      <c r="NOI1" s="16"/>
      <c r="NOJ1" s="16"/>
      <c r="NOK1" s="16"/>
      <c r="NOL1" s="16"/>
      <c r="NOM1" s="16"/>
      <c r="NON1" s="16"/>
      <c r="NOO1" s="16"/>
      <c r="NOP1" s="16"/>
      <c r="NOQ1" s="16"/>
      <c r="NOR1" s="16"/>
      <c r="NOS1" s="16"/>
      <c r="NOT1" s="16"/>
      <c r="NOU1" s="16"/>
      <c r="NOV1" s="16"/>
      <c r="NOW1" s="16"/>
      <c r="NOX1" s="16"/>
      <c r="NOY1" s="16"/>
      <c r="NOZ1" s="16"/>
      <c r="NPA1" s="16"/>
      <c r="NPB1" s="16"/>
      <c r="NPC1" s="16"/>
      <c r="NPD1" s="16"/>
      <c r="NPE1" s="16"/>
      <c r="NPF1" s="16"/>
      <c r="NPG1" s="16"/>
      <c r="NPH1" s="16"/>
      <c r="NPI1" s="16"/>
      <c r="NPJ1" s="16"/>
      <c r="NPK1" s="16"/>
      <c r="NPL1" s="16"/>
      <c r="NPM1" s="16"/>
      <c r="NPN1" s="16"/>
      <c r="NPO1" s="16"/>
      <c r="NPP1" s="16"/>
      <c r="NPQ1" s="16"/>
      <c r="NPR1" s="16"/>
      <c r="NPS1" s="16"/>
      <c r="NPT1" s="16"/>
      <c r="NPU1" s="16"/>
      <c r="NPV1" s="16"/>
      <c r="NPW1" s="16"/>
      <c r="NPX1" s="16"/>
      <c r="NPY1" s="16"/>
      <c r="NPZ1" s="16"/>
      <c r="NQA1" s="16"/>
      <c r="NQB1" s="16"/>
      <c r="NQC1" s="16"/>
      <c r="NQD1" s="16"/>
      <c r="NQE1" s="16"/>
      <c r="NQF1" s="16"/>
      <c r="NQG1" s="16"/>
      <c r="NQH1" s="16"/>
      <c r="NQI1" s="16"/>
      <c r="NQJ1" s="16"/>
      <c r="NQK1" s="16"/>
      <c r="NQL1" s="16"/>
      <c r="NQM1" s="16"/>
      <c r="NQN1" s="16"/>
      <c r="NQO1" s="16"/>
      <c r="NQP1" s="16"/>
      <c r="NQQ1" s="16"/>
      <c r="NQR1" s="16"/>
      <c r="NQS1" s="16"/>
      <c r="NQT1" s="16"/>
      <c r="NQU1" s="16"/>
      <c r="NQV1" s="16"/>
      <c r="NQW1" s="16"/>
      <c r="NQX1" s="16"/>
      <c r="NQY1" s="16"/>
      <c r="NQZ1" s="16"/>
      <c r="NRA1" s="16"/>
      <c r="NRB1" s="16"/>
      <c r="NRC1" s="16"/>
      <c r="NRD1" s="16"/>
      <c r="NRE1" s="16"/>
      <c r="NRF1" s="16"/>
      <c r="NRG1" s="16"/>
      <c r="NRH1" s="16"/>
      <c r="NRI1" s="16"/>
      <c r="NRJ1" s="16"/>
      <c r="NRK1" s="16"/>
      <c r="NRL1" s="16"/>
      <c r="NRM1" s="16"/>
      <c r="NRN1" s="16"/>
      <c r="NRO1" s="16"/>
      <c r="NRP1" s="16"/>
      <c r="NRQ1" s="16"/>
      <c r="NRR1" s="16"/>
      <c r="NRS1" s="16"/>
      <c r="NRT1" s="16"/>
      <c r="NRU1" s="16"/>
      <c r="NRV1" s="16"/>
      <c r="NRW1" s="16"/>
      <c r="NRX1" s="16"/>
      <c r="NRY1" s="16"/>
      <c r="NRZ1" s="16"/>
      <c r="NSA1" s="16"/>
      <c r="NSB1" s="16"/>
      <c r="NSC1" s="16"/>
      <c r="NSD1" s="16"/>
      <c r="NSE1" s="16"/>
      <c r="NSF1" s="16"/>
      <c r="NSG1" s="16"/>
      <c r="NSH1" s="16"/>
      <c r="NSI1" s="16"/>
      <c r="NSJ1" s="16"/>
      <c r="NSK1" s="16"/>
      <c r="NSL1" s="16"/>
      <c r="NSM1" s="16"/>
      <c r="NSN1" s="16"/>
      <c r="NSO1" s="16"/>
      <c r="NSP1" s="16"/>
      <c r="NSQ1" s="16"/>
      <c r="NSR1" s="16"/>
      <c r="NSS1" s="16"/>
      <c r="NST1" s="16"/>
      <c r="NSU1" s="16"/>
      <c r="NSV1" s="16"/>
      <c r="NSW1" s="16"/>
      <c r="NSX1" s="16"/>
      <c r="NSY1" s="16"/>
      <c r="NSZ1" s="16"/>
      <c r="NTA1" s="16"/>
      <c r="NTB1" s="16"/>
      <c r="NTC1" s="16"/>
      <c r="NTD1" s="16"/>
      <c r="NTE1" s="16"/>
      <c r="NTF1" s="16"/>
      <c r="NTG1" s="16"/>
      <c r="NTH1" s="16"/>
      <c r="NTI1" s="16"/>
      <c r="NTJ1" s="16"/>
      <c r="NTK1" s="16"/>
      <c r="NTL1" s="16"/>
      <c r="NTM1" s="16"/>
      <c r="NTN1" s="16"/>
      <c r="NTO1" s="16"/>
      <c r="NTP1" s="16"/>
      <c r="NTQ1" s="16"/>
      <c r="NTR1" s="16"/>
      <c r="NTS1" s="16"/>
      <c r="NTT1" s="16"/>
      <c r="NTU1" s="16"/>
      <c r="NTV1" s="16"/>
      <c r="NTW1" s="16"/>
      <c r="NTX1" s="16"/>
      <c r="NTY1" s="16"/>
      <c r="NTZ1" s="16"/>
      <c r="NUA1" s="16"/>
      <c r="NUB1" s="16"/>
      <c r="NUC1" s="16"/>
      <c r="NUD1" s="16"/>
      <c r="NUE1" s="16"/>
      <c r="NUF1" s="16"/>
      <c r="NUG1" s="16"/>
      <c r="NUH1" s="16"/>
      <c r="NUI1" s="16"/>
      <c r="NUJ1" s="16"/>
      <c r="NUK1" s="16"/>
      <c r="NUL1" s="16"/>
      <c r="NUM1" s="16"/>
      <c r="NUN1" s="16"/>
      <c r="NUO1" s="16"/>
      <c r="NUP1" s="16"/>
      <c r="NUQ1" s="16"/>
      <c r="NUR1" s="16"/>
      <c r="NUS1" s="16"/>
      <c r="NUT1" s="16"/>
      <c r="NUU1" s="16"/>
      <c r="NUV1" s="16"/>
      <c r="NUW1" s="16"/>
      <c r="NUX1" s="16"/>
      <c r="NUY1" s="16"/>
      <c r="NUZ1" s="16"/>
      <c r="NVA1" s="16"/>
      <c r="NVB1" s="16"/>
      <c r="NVC1" s="16"/>
      <c r="NVD1" s="16"/>
      <c r="NVE1" s="16"/>
      <c r="NVF1" s="16"/>
      <c r="NVG1" s="16"/>
      <c r="NVH1" s="16"/>
      <c r="NVI1" s="16"/>
      <c r="NVJ1" s="16"/>
      <c r="NVK1" s="16"/>
      <c r="NVL1" s="16"/>
      <c r="NVM1" s="16"/>
      <c r="NVN1" s="16"/>
      <c r="NVO1" s="16"/>
      <c r="NVP1" s="16"/>
      <c r="NVQ1" s="16"/>
      <c r="NVR1" s="16"/>
      <c r="NVS1" s="16"/>
      <c r="NVT1" s="16"/>
      <c r="NVU1" s="16"/>
      <c r="NVV1" s="16"/>
      <c r="NVW1" s="16"/>
      <c r="NVX1" s="16"/>
      <c r="NVY1" s="16"/>
      <c r="NVZ1" s="16"/>
      <c r="NWA1" s="16"/>
      <c r="NWB1" s="16"/>
      <c r="NWC1" s="16"/>
      <c r="NWD1" s="16"/>
      <c r="NWE1" s="16"/>
      <c r="NWF1" s="16"/>
      <c r="NWG1" s="16"/>
      <c r="NWH1" s="16"/>
      <c r="NWI1" s="16"/>
      <c r="NWJ1" s="16"/>
      <c r="NWK1" s="16"/>
      <c r="NWL1" s="16"/>
      <c r="NWM1" s="16"/>
      <c r="NWN1" s="16"/>
      <c r="NWO1" s="16"/>
      <c r="NWP1" s="16"/>
      <c r="NWQ1" s="16"/>
      <c r="NWR1" s="16"/>
      <c r="NWS1" s="16"/>
      <c r="NWT1" s="16"/>
      <c r="NWU1" s="16"/>
      <c r="NWV1" s="16"/>
      <c r="NWW1" s="16"/>
      <c r="NWX1" s="16"/>
      <c r="NWY1" s="16"/>
      <c r="NWZ1" s="16"/>
      <c r="NXA1" s="16"/>
      <c r="NXB1" s="16"/>
      <c r="NXC1" s="16"/>
      <c r="NXD1" s="16"/>
      <c r="NXE1" s="16"/>
      <c r="NXF1" s="16"/>
      <c r="NXG1" s="16"/>
      <c r="NXH1" s="16"/>
      <c r="NXI1" s="16"/>
      <c r="NXJ1" s="16"/>
      <c r="NXK1" s="16"/>
      <c r="NXL1" s="16"/>
      <c r="NXM1" s="16"/>
      <c r="NXN1" s="16"/>
      <c r="NXO1" s="16"/>
      <c r="NXP1" s="16"/>
      <c r="NXQ1" s="16"/>
      <c r="NXR1" s="16"/>
      <c r="NXS1" s="16"/>
      <c r="NXT1" s="16"/>
      <c r="NXU1" s="16"/>
      <c r="NXV1" s="16"/>
      <c r="NXW1" s="16"/>
      <c r="NXX1" s="16"/>
      <c r="NXY1" s="16"/>
      <c r="NXZ1" s="16"/>
      <c r="NYA1" s="16"/>
      <c r="NYB1" s="16"/>
      <c r="NYC1" s="16"/>
      <c r="NYD1" s="16"/>
      <c r="NYE1" s="16"/>
      <c r="NYF1" s="16"/>
      <c r="NYG1" s="16"/>
      <c r="NYH1" s="16"/>
      <c r="NYI1" s="16"/>
      <c r="NYJ1" s="16"/>
      <c r="NYK1" s="16"/>
      <c r="NYL1" s="16"/>
      <c r="NYM1" s="16"/>
      <c r="NYN1" s="16"/>
      <c r="NYO1" s="16"/>
      <c r="NYP1" s="16"/>
      <c r="NYQ1" s="16"/>
      <c r="NYR1" s="16"/>
      <c r="NYS1" s="16"/>
      <c r="NYT1" s="16"/>
      <c r="NYU1" s="16"/>
      <c r="NYV1" s="16"/>
      <c r="NYW1" s="16"/>
      <c r="NYX1" s="16"/>
      <c r="NYY1" s="16"/>
      <c r="NYZ1" s="16"/>
      <c r="NZA1" s="16"/>
      <c r="NZB1" s="16"/>
      <c r="NZC1" s="16"/>
      <c r="NZD1" s="16"/>
      <c r="NZE1" s="16"/>
      <c r="NZF1" s="16"/>
      <c r="NZG1" s="16"/>
      <c r="NZH1" s="16"/>
      <c r="NZI1" s="16"/>
      <c r="NZJ1" s="16"/>
      <c r="NZK1" s="16"/>
      <c r="NZL1" s="16"/>
      <c r="NZM1" s="16"/>
      <c r="NZN1" s="16"/>
      <c r="NZO1" s="16"/>
      <c r="NZP1" s="16"/>
      <c r="NZQ1" s="16"/>
      <c r="NZR1" s="16"/>
      <c r="NZS1" s="16"/>
      <c r="NZT1" s="16"/>
      <c r="NZU1" s="16"/>
      <c r="NZV1" s="16"/>
      <c r="NZW1" s="16"/>
      <c r="NZX1" s="16"/>
      <c r="NZY1" s="16"/>
      <c r="NZZ1" s="16"/>
      <c r="OAA1" s="16"/>
      <c r="OAB1" s="16"/>
      <c r="OAC1" s="16"/>
      <c r="OAD1" s="16"/>
      <c r="OAE1" s="16"/>
      <c r="OAF1" s="16"/>
      <c r="OAG1" s="16"/>
      <c r="OAH1" s="16"/>
      <c r="OAI1" s="16"/>
      <c r="OAJ1" s="16"/>
      <c r="OAK1" s="16"/>
      <c r="OAL1" s="16"/>
      <c r="OAM1" s="16"/>
      <c r="OAN1" s="16"/>
      <c r="OAO1" s="16"/>
      <c r="OAP1" s="16"/>
      <c r="OAQ1" s="16"/>
      <c r="OAR1" s="16"/>
      <c r="OAS1" s="16"/>
      <c r="OAT1" s="16"/>
      <c r="OAU1" s="16"/>
      <c r="OAV1" s="16"/>
      <c r="OAW1" s="16"/>
      <c r="OAX1" s="16"/>
      <c r="OAY1" s="16"/>
      <c r="OAZ1" s="16"/>
      <c r="OBA1" s="16"/>
      <c r="OBB1" s="16"/>
      <c r="OBC1" s="16"/>
      <c r="OBD1" s="16"/>
      <c r="OBE1" s="16"/>
      <c r="OBF1" s="16"/>
      <c r="OBG1" s="16"/>
      <c r="OBH1" s="16"/>
      <c r="OBI1" s="16"/>
      <c r="OBJ1" s="16"/>
      <c r="OBK1" s="16"/>
      <c r="OBL1" s="16"/>
      <c r="OBM1" s="16"/>
      <c r="OBN1" s="16"/>
      <c r="OBO1" s="16"/>
      <c r="OBP1" s="16"/>
      <c r="OBQ1" s="16"/>
      <c r="OBR1" s="16"/>
      <c r="OBS1" s="16"/>
      <c r="OBT1" s="16"/>
      <c r="OBU1" s="16"/>
      <c r="OBV1" s="16"/>
      <c r="OBW1" s="16"/>
      <c r="OBX1" s="16"/>
      <c r="OBY1" s="16"/>
      <c r="OBZ1" s="16"/>
      <c r="OCA1" s="16"/>
      <c r="OCB1" s="16"/>
      <c r="OCC1" s="16"/>
      <c r="OCD1" s="16"/>
      <c r="OCE1" s="16"/>
      <c r="OCF1" s="16"/>
      <c r="OCG1" s="16"/>
      <c r="OCH1" s="16"/>
      <c r="OCI1" s="16"/>
      <c r="OCJ1" s="16"/>
      <c r="OCK1" s="16"/>
      <c r="OCL1" s="16"/>
      <c r="OCM1" s="16"/>
      <c r="OCN1" s="16"/>
      <c r="OCO1" s="16"/>
      <c r="OCP1" s="16"/>
      <c r="OCQ1" s="16"/>
      <c r="OCR1" s="16"/>
      <c r="OCS1" s="16"/>
      <c r="OCT1" s="16"/>
      <c r="OCU1" s="16"/>
      <c r="OCV1" s="16"/>
      <c r="OCW1" s="16"/>
      <c r="OCX1" s="16"/>
      <c r="OCY1" s="16"/>
      <c r="OCZ1" s="16"/>
      <c r="ODA1" s="16"/>
      <c r="ODB1" s="16"/>
      <c r="ODC1" s="16"/>
      <c r="ODD1" s="16"/>
      <c r="ODE1" s="16"/>
      <c r="ODF1" s="16"/>
      <c r="ODG1" s="16"/>
      <c r="ODH1" s="16"/>
      <c r="ODI1" s="16"/>
      <c r="ODJ1" s="16"/>
      <c r="ODK1" s="16"/>
      <c r="ODL1" s="16"/>
      <c r="ODM1" s="16"/>
      <c r="ODN1" s="16"/>
      <c r="ODO1" s="16"/>
      <c r="ODP1" s="16"/>
      <c r="ODQ1" s="16"/>
      <c r="ODR1" s="16"/>
      <c r="ODS1" s="16"/>
      <c r="ODT1" s="16"/>
      <c r="ODU1" s="16"/>
      <c r="ODV1" s="16"/>
      <c r="ODW1" s="16"/>
      <c r="ODX1" s="16"/>
      <c r="ODY1" s="16"/>
      <c r="ODZ1" s="16"/>
      <c r="OEA1" s="16"/>
      <c r="OEB1" s="16"/>
      <c r="OEC1" s="16"/>
      <c r="OED1" s="16"/>
      <c r="OEE1" s="16"/>
      <c r="OEF1" s="16"/>
      <c r="OEG1" s="16"/>
      <c r="OEH1" s="16"/>
      <c r="OEI1" s="16"/>
      <c r="OEJ1" s="16"/>
      <c r="OEK1" s="16"/>
      <c r="OEL1" s="16"/>
      <c r="OEM1" s="16"/>
      <c r="OEN1" s="16"/>
      <c r="OEO1" s="16"/>
      <c r="OEP1" s="16"/>
      <c r="OEQ1" s="16"/>
      <c r="OER1" s="16"/>
      <c r="OES1" s="16"/>
      <c r="OET1" s="16"/>
      <c r="OEU1" s="16"/>
      <c r="OEV1" s="16"/>
      <c r="OEW1" s="16"/>
      <c r="OEX1" s="16"/>
      <c r="OEY1" s="16"/>
      <c r="OEZ1" s="16"/>
      <c r="OFA1" s="16"/>
      <c r="OFB1" s="16"/>
      <c r="OFC1" s="16"/>
      <c r="OFD1" s="16"/>
      <c r="OFE1" s="16"/>
      <c r="OFF1" s="16"/>
      <c r="OFG1" s="16"/>
      <c r="OFH1" s="16"/>
      <c r="OFI1" s="16"/>
      <c r="OFJ1" s="16"/>
      <c r="OFK1" s="16"/>
      <c r="OFL1" s="16"/>
      <c r="OFM1" s="16"/>
      <c r="OFN1" s="16"/>
      <c r="OFO1" s="16"/>
      <c r="OFP1" s="16"/>
      <c r="OFQ1" s="16"/>
      <c r="OFR1" s="16"/>
      <c r="OFS1" s="16"/>
      <c r="OFT1" s="16"/>
      <c r="OFU1" s="16"/>
      <c r="OFV1" s="16"/>
      <c r="OFW1" s="16"/>
      <c r="OFX1" s="16"/>
      <c r="OFY1" s="16"/>
      <c r="OFZ1" s="16"/>
      <c r="OGA1" s="16"/>
      <c r="OGB1" s="16"/>
      <c r="OGC1" s="16"/>
      <c r="OGD1" s="16"/>
      <c r="OGE1" s="16"/>
      <c r="OGF1" s="16"/>
      <c r="OGG1" s="16"/>
      <c r="OGH1" s="16"/>
      <c r="OGI1" s="16"/>
      <c r="OGJ1" s="16"/>
      <c r="OGK1" s="16"/>
      <c r="OGL1" s="16"/>
      <c r="OGM1" s="16"/>
      <c r="OGN1" s="16"/>
      <c r="OGO1" s="16"/>
      <c r="OGP1" s="16"/>
      <c r="OGQ1" s="16"/>
      <c r="OGR1" s="16"/>
      <c r="OGS1" s="16"/>
      <c r="OGT1" s="16"/>
      <c r="OGU1" s="16"/>
      <c r="OGV1" s="16"/>
      <c r="OGW1" s="16"/>
      <c r="OGX1" s="16"/>
      <c r="OGY1" s="16"/>
      <c r="OGZ1" s="16"/>
      <c r="OHA1" s="16"/>
      <c r="OHB1" s="16"/>
      <c r="OHC1" s="16"/>
      <c r="OHD1" s="16"/>
      <c r="OHE1" s="16"/>
      <c r="OHF1" s="16"/>
      <c r="OHG1" s="16"/>
      <c r="OHH1" s="16"/>
      <c r="OHI1" s="16"/>
      <c r="OHJ1" s="16"/>
      <c r="OHK1" s="16"/>
      <c r="OHL1" s="16"/>
      <c r="OHM1" s="16"/>
      <c r="OHN1" s="16"/>
      <c r="OHO1" s="16"/>
      <c r="OHP1" s="16"/>
      <c r="OHQ1" s="16"/>
      <c r="OHR1" s="16"/>
      <c r="OHS1" s="16"/>
      <c r="OHT1" s="16"/>
      <c r="OHU1" s="16"/>
      <c r="OHV1" s="16"/>
      <c r="OHW1" s="16"/>
      <c r="OHX1" s="16"/>
      <c r="OHY1" s="16"/>
      <c r="OHZ1" s="16"/>
      <c r="OIA1" s="16"/>
      <c r="OIB1" s="16"/>
      <c r="OIC1" s="16"/>
      <c r="OID1" s="16"/>
      <c r="OIE1" s="16"/>
      <c r="OIF1" s="16"/>
      <c r="OIG1" s="16"/>
      <c r="OIH1" s="16"/>
      <c r="OII1" s="16"/>
      <c r="OIJ1" s="16"/>
      <c r="OIK1" s="16"/>
      <c r="OIL1" s="16"/>
      <c r="OIM1" s="16"/>
      <c r="OIN1" s="16"/>
      <c r="OIO1" s="16"/>
      <c r="OIP1" s="16"/>
      <c r="OIQ1" s="16"/>
      <c r="OIR1" s="16"/>
      <c r="OIS1" s="16"/>
      <c r="OIT1" s="16"/>
      <c r="OIU1" s="16"/>
      <c r="OIV1" s="16"/>
      <c r="OIW1" s="16"/>
      <c r="OIX1" s="16"/>
      <c r="OIY1" s="16"/>
      <c r="OIZ1" s="16"/>
      <c r="OJA1" s="16"/>
      <c r="OJB1" s="16"/>
      <c r="OJC1" s="16"/>
      <c r="OJD1" s="16"/>
      <c r="OJE1" s="16"/>
      <c r="OJF1" s="16"/>
      <c r="OJG1" s="16"/>
      <c r="OJH1" s="16"/>
      <c r="OJI1" s="16"/>
      <c r="OJJ1" s="16"/>
      <c r="OJK1" s="16"/>
      <c r="OJL1" s="16"/>
      <c r="OJM1" s="16"/>
      <c r="OJN1" s="16"/>
      <c r="OJO1" s="16"/>
      <c r="OJP1" s="16"/>
      <c r="OJQ1" s="16"/>
      <c r="OJR1" s="16"/>
      <c r="OJS1" s="16"/>
      <c r="OJT1" s="16"/>
      <c r="OJU1" s="16"/>
      <c r="OJV1" s="16"/>
      <c r="OJW1" s="16"/>
      <c r="OJX1" s="16"/>
      <c r="OJY1" s="16"/>
      <c r="OJZ1" s="16"/>
      <c r="OKA1" s="16"/>
      <c r="OKB1" s="16"/>
      <c r="OKC1" s="16"/>
      <c r="OKD1" s="16"/>
      <c r="OKE1" s="16"/>
      <c r="OKF1" s="16"/>
      <c r="OKG1" s="16"/>
      <c r="OKH1" s="16"/>
      <c r="OKI1" s="16"/>
      <c r="OKJ1" s="16"/>
      <c r="OKK1" s="16"/>
      <c r="OKL1" s="16"/>
      <c r="OKM1" s="16"/>
      <c r="OKN1" s="16"/>
      <c r="OKO1" s="16"/>
      <c r="OKP1" s="16"/>
      <c r="OKQ1" s="16"/>
      <c r="OKR1" s="16"/>
      <c r="OKS1" s="16"/>
      <c r="OKT1" s="16"/>
      <c r="OKU1" s="16"/>
      <c r="OKV1" s="16"/>
      <c r="OKW1" s="16"/>
      <c r="OKX1" s="16"/>
      <c r="OKY1" s="16"/>
      <c r="OKZ1" s="16"/>
      <c r="OLA1" s="16"/>
      <c r="OLB1" s="16"/>
      <c r="OLC1" s="16"/>
      <c r="OLD1" s="16"/>
      <c r="OLE1" s="16"/>
      <c r="OLF1" s="16"/>
      <c r="OLG1" s="16"/>
      <c r="OLH1" s="16"/>
      <c r="OLI1" s="16"/>
      <c r="OLJ1" s="16"/>
      <c r="OLK1" s="16"/>
      <c r="OLL1" s="16"/>
      <c r="OLM1" s="16"/>
      <c r="OLN1" s="16"/>
      <c r="OLO1" s="16"/>
      <c r="OLP1" s="16"/>
      <c r="OLQ1" s="16"/>
      <c r="OLR1" s="16"/>
      <c r="OLS1" s="16"/>
      <c r="OLT1" s="16"/>
      <c r="OLU1" s="16"/>
      <c r="OLV1" s="16"/>
      <c r="OLW1" s="16"/>
      <c r="OLX1" s="16"/>
      <c r="OLY1" s="16"/>
      <c r="OLZ1" s="16"/>
      <c r="OMA1" s="16"/>
      <c r="OMB1" s="16"/>
      <c r="OMC1" s="16"/>
      <c r="OMD1" s="16"/>
      <c r="OME1" s="16"/>
      <c r="OMF1" s="16"/>
      <c r="OMG1" s="16"/>
      <c r="OMH1" s="16"/>
      <c r="OMI1" s="16"/>
      <c r="OMJ1" s="16"/>
      <c r="OMK1" s="16"/>
      <c r="OML1" s="16"/>
      <c r="OMM1" s="16"/>
      <c r="OMN1" s="16"/>
      <c r="OMO1" s="16"/>
      <c r="OMP1" s="16"/>
      <c r="OMQ1" s="16"/>
      <c r="OMR1" s="16"/>
      <c r="OMS1" s="16"/>
      <c r="OMT1" s="16"/>
      <c r="OMU1" s="16"/>
      <c r="OMV1" s="16"/>
      <c r="OMW1" s="16"/>
      <c r="OMX1" s="16"/>
      <c r="OMY1" s="16"/>
      <c r="OMZ1" s="16"/>
      <c r="ONA1" s="16"/>
      <c r="ONB1" s="16"/>
      <c r="ONC1" s="16"/>
      <c r="OND1" s="16"/>
      <c r="ONE1" s="16"/>
      <c r="ONF1" s="16"/>
      <c r="ONG1" s="16"/>
      <c r="ONH1" s="16"/>
      <c r="ONI1" s="16"/>
      <c r="ONJ1" s="16"/>
      <c r="ONK1" s="16"/>
      <c r="ONL1" s="16"/>
      <c r="ONM1" s="16"/>
      <c r="ONN1" s="16"/>
      <c r="ONO1" s="16"/>
      <c r="ONP1" s="16"/>
      <c r="ONQ1" s="16"/>
      <c r="ONR1" s="16"/>
      <c r="ONS1" s="16"/>
      <c r="ONT1" s="16"/>
      <c r="ONU1" s="16"/>
      <c r="ONV1" s="16"/>
      <c r="ONW1" s="16"/>
      <c r="ONX1" s="16"/>
      <c r="ONY1" s="16"/>
      <c r="ONZ1" s="16"/>
      <c r="OOA1" s="16"/>
      <c r="OOB1" s="16"/>
      <c r="OOC1" s="16"/>
      <c r="OOD1" s="16"/>
      <c r="OOE1" s="16"/>
      <c r="OOF1" s="16"/>
      <c r="OOG1" s="16"/>
      <c r="OOH1" s="16"/>
      <c r="OOI1" s="16"/>
      <c r="OOJ1" s="16"/>
      <c r="OOK1" s="16"/>
      <c r="OOL1" s="16"/>
      <c r="OOM1" s="16"/>
      <c r="OON1" s="16"/>
      <c r="OOO1" s="16"/>
      <c r="OOP1" s="16"/>
      <c r="OOQ1" s="16"/>
      <c r="OOR1" s="16"/>
      <c r="OOS1" s="16"/>
      <c r="OOT1" s="16"/>
      <c r="OOU1" s="16"/>
      <c r="OOV1" s="16"/>
      <c r="OOW1" s="16"/>
      <c r="OOX1" s="16"/>
      <c r="OOY1" s="16"/>
      <c r="OOZ1" s="16"/>
      <c r="OPA1" s="16"/>
      <c r="OPB1" s="16"/>
      <c r="OPC1" s="16"/>
      <c r="OPD1" s="16"/>
      <c r="OPE1" s="16"/>
      <c r="OPF1" s="16"/>
      <c r="OPG1" s="16"/>
      <c r="OPH1" s="16"/>
      <c r="OPI1" s="16"/>
      <c r="OPJ1" s="16"/>
      <c r="OPK1" s="16"/>
      <c r="OPL1" s="16"/>
      <c r="OPM1" s="16"/>
      <c r="OPN1" s="16"/>
      <c r="OPO1" s="16"/>
      <c r="OPP1" s="16"/>
      <c r="OPQ1" s="16"/>
      <c r="OPR1" s="16"/>
      <c r="OPS1" s="16"/>
      <c r="OPT1" s="16"/>
      <c r="OPU1" s="16"/>
      <c r="OPV1" s="16"/>
      <c r="OPW1" s="16"/>
      <c r="OPX1" s="16"/>
      <c r="OPY1" s="16"/>
      <c r="OPZ1" s="16"/>
      <c r="OQA1" s="16"/>
      <c r="OQB1" s="16"/>
      <c r="OQC1" s="16"/>
      <c r="OQD1" s="16"/>
      <c r="OQE1" s="16"/>
      <c r="OQF1" s="16"/>
      <c r="OQG1" s="16"/>
      <c r="OQH1" s="16"/>
      <c r="OQI1" s="16"/>
      <c r="OQJ1" s="16"/>
      <c r="OQK1" s="16"/>
      <c r="OQL1" s="16"/>
      <c r="OQM1" s="16"/>
      <c r="OQN1" s="16"/>
      <c r="OQO1" s="16"/>
      <c r="OQP1" s="16"/>
      <c r="OQQ1" s="16"/>
      <c r="OQR1" s="16"/>
      <c r="OQS1" s="16"/>
      <c r="OQT1" s="16"/>
      <c r="OQU1" s="16"/>
      <c r="OQV1" s="16"/>
      <c r="OQW1" s="16"/>
      <c r="OQX1" s="16"/>
      <c r="OQY1" s="16"/>
      <c r="OQZ1" s="16"/>
      <c r="ORA1" s="16"/>
      <c r="ORB1" s="16"/>
      <c r="ORC1" s="16"/>
      <c r="ORD1" s="16"/>
      <c r="ORE1" s="16"/>
      <c r="ORF1" s="16"/>
      <c r="ORG1" s="16"/>
      <c r="ORH1" s="16"/>
      <c r="ORI1" s="16"/>
      <c r="ORJ1" s="16"/>
      <c r="ORK1" s="16"/>
      <c r="ORL1" s="16"/>
      <c r="ORM1" s="16"/>
      <c r="ORN1" s="16"/>
      <c r="ORO1" s="16"/>
      <c r="ORP1" s="16"/>
      <c r="ORQ1" s="16"/>
      <c r="ORR1" s="16"/>
      <c r="ORS1" s="16"/>
      <c r="ORT1" s="16"/>
      <c r="ORU1" s="16"/>
      <c r="ORV1" s="16"/>
      <c r="ORW1" s="16"/>
      <c r="ORX1" s="16"/>
      <c r="ORY1" s="16"/>
      <c r="ORZ1" s="16"/>
      <c r="OSA1" s="16"/>
      <c r="OSB1" s="16"/>
      <c r="OSC1" s="16"/>
      <c r="OSD1" s="16"/>
      <c r="OSE1" s="16"/>
      <c r="OSF1" s="16"/>
      <c r="OSG1" s="16"/>
      <c r="OSH1" s="16"/>
      <c r="OSI1" s="16"/>
      <c r="OSJ1" s="16"/>
      <c r="OSK1" s="16"/>
      <c r="OSL1" s="16"/>
      <c r="OSM1" s="16"/>
      <c r="OSN1" s="16"/>
      <c r="OSO1" s="16"/>
      <c r="OSP1" s="16"/>
      <c r="OSQ1" s="16"/>
      <c r="OSR1" s="16"/>
      <c r="OSS1" s="16"/>
      <c r="OST1" s="16"/>
      <c r="OSU1" s="16"/>
      <c r="OSV1" s="16"/>
      <c r="OSW1" s="16"/>
      <c r="OSX1" s="16"/>
      <c r="OSY1" s="16"/>
      <c r="OSZ1" s="16"/>
      <c r="OTA1" s="16"/>
      <c r="OTB1" s="16"/>
      <c r="OTC1" s="16"/>
      <c r="OTD1" s="16"/>
      <c r="OTE1" s="16"/>
      <c r="OTF1" s="16"/>
      <c r="OTG1" s="16"/>
      <c r="OTH1" s="16"/>
      <c r="OTI1" s="16"/>
      <c r="OTJ1" s="16"/>
      <c r="OTK1" s="16"/>
      <c r="OTL1" s="16"/>
      <c r="OTM1" s="16"/>
      <c r="OTN1" s="16"/>
      <c r="OTO1" s="16"/>
      <c r="OTP1" s="16"/>
      <c r="OTQ1" s="16"/>
      <c r="OTR1" s="16"/>
      <c r="OTS1" s="16"/>
      <c r="OTT1" s="16"/>
      <c r="OTU1" s="16"/>
      <c r="OTV1" s="16"/>
      <c r="OTW1" s="16"/>
      <c r="OTX1" s="16"/>
      <c r="OTY1" s="16"/>
      <c r="OTZ1" s="16"/>
      <c r="OUA1" s="16"/>
      <c r="OUB1" s="16"/>
      <c r="OUC1" s="16"/>
      <c r="OUD1" s="16"/>
      <c r="OUE1" s="16"/>
      <c r="OUF1" s="16"/>
      <c r="OUG1" s="16"/>
      <c r="OUH1" s="16"/>
      <c r="OUI1" s="16"/>
      <c r="OUJ1" s="16"/>
      <c r="OUK1" s="16"/>
      <c r="OUL1" s="16"/>
      <c r="OUM1" s="16"/>
      <c r="OUN1" s="16"/>
      <c r="OUO1" s="16"/>
      <c r="OUP1" s="16"/>
      <c r="OUQ1" s="16"/>
      <c r="OUR1" s="16"/>
      <c r="OUS1" s="16"/>
      <c r="OUT1" s="16"/>
      <c r="OUU1" s="16"/>
      <c r="OUV1" s="16"/>
      <c r="OUW1" s="16"/>
      <c r="OUX1" s="16"/>
      <c r="OUY1" s="16"/>
      <c r="OUZ1" s="16"/>
      <c r="OVA1" s="16"/>
      <c r="OVB1" s="16"/>
      <c r="OVC1" s="16"/>
      <c r="OVD1" s="16"/>
      <c r="OVE1" s="16"/>
      <c r="OVF1" s="16"/>
      <c r="OVG1" s="16"/>
      <c r="OVH1" s="16"/>
      <c r="OVI1" s="16"/>
      <c r="OVJ1" s="16"/>
      <c r="OVK1" s="16"/>
      <c r="OVL1" s="16"/>
      <c r="OVM1" s="16"/>
      <c r="OVN1" s="16"/>
      <c r="OVO1" s="16"/>
      <c r="OVP1" s="16"/>
      <c r="OVQ1" s="16"/>
      <c r="OVR1" s="16"/>
      <c r="OVS1" s="16"/>
      <c r="OVT1" s="16"/>
      <c r="OVU1" s="16"/>
      <c r="OVV1" s="16"/>
      <c r="OVW1" s="16"/>
      <c r="OVX1" s="16"/>
      <c r="OVY1" s="16"/>
      <c r="OVZ1" s="16"/>
      <c r="OWA1" s="16"/>
      <c r="OWB1" s="16"/>
      <c r="OWC1" s="16"/>
      <c r="OWD1" s="16"/>
      <c r="OWE1" s="16"/>
      <c r="OWF1" s="16"/>
      <c r="OWG1" s="16"/>
      <c r="OWH1" s="16"/>
      <c r="OWI1" s="16"/>
      <c r="OWJ1" s="16"/>
      <c r="OWK1" s="16"/>
      <c r="OWL1" s="16"/>
      <c r="OWM1" s="16"/>
      <c r="OWN1" s="16"/>
      <c r="OWO1" s="16"/>
      <c r="OWP1" s="16"/>
      <c r="OWQ1" s="16"/>
      <c r="OWR1" s="16"/>
      <c r="OWS1" s="16"/>
      <c r="OWT1" s="16"/>
      <c r="OWU1" s="16"/>
      <c r="OWV1" s="16"/>
      <c r="OWW1" s="16"/>
      <c r="OWX1" s="16"/>
      <c r="OWY1" s="16"/>
      <c r="OWZ1" s="16"/>
      <c r="OXA1" s="16"/>
      <c r="OXB1" s="16"/>
      <c r="OXC1" s="16"/>
      <c r="OXD1" s="16"/>
      <c r="OXE1" s="16"/>
      <c r="OXF1" s="16"/>
      <c r="OXG1" s="16"/>
      <c r="OXH1" s="16"/>
      <c r="OXI1" s="16"/>
      <c r="OXJ1" s="16"/>
      <c r="OXK1" s="16"/>
      <c r="OXL1" s="16"/>
      <c r="OXM1" s="16"/>
      <c r="OXN1" s="16"/>
      <c r="OXO1" s="16"/>
      <c r="OXP1" s="16"/>
      <c r="OXQ1" s="16"/>
      <c r="OXR1" s="16"/>
      <c r="OXS1" s="16"/>
      <c r="OXT1" s="16"/>
      <c r="OXU1" s="16"/>
      <c r="OXV1" s="16"/>
      <c r="OXW1" s="16"/>
      <c r="OXX1" s="16"/>
      <c r="OXY1" s="16"/>
      <c r="OXZ1" s="16"/>
      <c r="OYA1" s="16"/>
      <c r="OYB1" s="16"/>
      <c r="OYC1" s="16"/>
      <c r="OYD1" s="16"/>
      <c r="OYE1" s="16"/>
      <c r="OYF1" s="16"/>
      <c r="OYG1" s="16"/>
      <c r="OYH1" s="16"/>
      <c r="OYI1" s="16"/>
      <c r="OYJ1" s="16"/>
      <c r="OYK1" s="16"/>
      <c r="OYL1" s="16"/>
      <c r="OYM1" s="16"/>
      <c r="OYN1" s="16"/>
      <c r="OYO1" s="16"/>
      <c r="OYP1" s="16"/>
      <c r="OYQ1" s="16"/>
      <c r="OYR1" s="16"/>
      <c r="OYS1" s="16"/>
      <c r="OYT1" s="16"/>
      <c r="OYU1" s="16"/>
      <c r="OYV1" s="16"/>
      <c r="OYW1" s="16"/>
      <c r="OYX1" s="16"/>
      <c r="OYY1" s="16"/>
      <c r="OYZ1" s="16"/>
      <c r="OZA1" s="16"/>
      <c r="OZB1" s="16"/>
      <c r="OZC1" s="16"/>
      <c r="OZD1" s="16"/>
      <c r="OZE1" s="16"/>
      <c r="OZF1" s="16"/>
      <c r="OZG1" s="16"/>
      <c r="OZH1" s="16"/>
      <c r="OZI1" s="16"/>
      <c r="OZJ1" s="16"/>
      <c r="OZK1" s="16"/>
      <c r="OZL1" s="16"/>
      <c r="OZM1" s="16"/>
      <c r="OZN1" s="16"/>
      <c r="OZO1" s="16"/>
      <c r="OZP1" s="16"/>
      <c r="OZQ1" s="16"/>
      <c r="OZR1" s="16"/>
      <c r="OZS1" s="16"/>
      <c r="OZT1" s="16"/>
      <c r="OZU1" s="16"/>
      <c r="OZV1" s="16"/>
      <c r="OZW1" s="16"/>
      <c r="OZX1" s="16"/>
      <c r="OZY1" s="16"/>
      <c r="OZZ1" s="16"/>
      <c r="PAA1" s="16"/>
      <c r="PAB1" s="16"/>
      <c r="PAC1" s="16"/>
      <c r="PAD1" s="16"/>
      <c r="PAE1" s="16"/>
      <c r="PAF1" s="16"/>
      <c r="PAG1" s="16"/>
      <c r="PAH1" s="16"/>
      <c r="PAI1" s="16"/>
      <c r="PAJ1" s="16"/>
      <c r="PAK1" s="16"/>
      <c r="PAL1" s="16"/>
      <c r="PAM1" s="16"/>
      <c r="PAN1" s="16"/>
      <c r="PAO1" s="16"/>
      <c r="PAP1" s="16"/>
      <c r="PAQ1" s="16"/>
      <c r="PAR1" s="16"/>
      <c r="PAS1" s="16"/>
      <c r="PAT1" s="16"/>
      <c r="PAU1" s="16"/>
      <c r="PAV1" s="16"/>
      <c r="PAW1" s="16"/>
      <c r="PAX1" s="16"/>
      <c r="PAY1" s="16"/>
      <c r="PAZ1" s="16"/>
      <c r="PBA1" s="16"/>
      <c r="PBB1" s="16"/>
      <c r="PBC1" s="16"/>
      <c r="PBD1" s="16"/>
      <c r="PBE1" s="16"/>
      <c r="PBF1" s="16"/>
      <c r="PBG1" s="16"/>
      <c r="PBH1" s="16"/>
      <c r="PBI1" s="16"/>
      <c r="PBJ1" s="16"/>
      <c r="PBK1" s="16"/>
      <c r="PBL1" s="16"/>
      <c r="PBM1" s="16"/>
      <c r="PBN1" s="16"/>
      <c r="PBO1" s="16"/>
      <c r="PBP1" s="16"/>
      <c r="PBQ1" s="16"/>
      <c r="PBR1" s="16"/>
      <c r="PBS1" s="16"/>
      <c r="PBT1" s="16"/>
      <c r="PBU1" s="16"/>
      <c r="PBV1" s="16"/>
      <c r="PBW1" s="16"/>
      <c r="PBX1" s="16"/>
      <c r="PBY1" s="16"/>
      <c r="PBZ1" s="16"/>
      <c r="PCA1" s="16"/>
      <c r="PCB1" s="16"/>
      <c r="PCC1" s="16"/>
      <c r="PCD1" s="16"/>
      <c r="PCE1" s="16"/>
      <c r="PCF1" s="16"/>
      <c r="PCG1" s="16"/>
      <c r="PCH1" s="16"/>
      <c r="PCI1" s="16"/>
      <c r="PCJ1" s="16"/>
      <c r="PCK1" s="16"/>
      <c r="PCL1" s="16"/>
      <c r="PCM1" s="16"/>
      <c r="PCN1" s="16"/>
      <c r="PCO1" s="16"/>
      <c r="PCP1" s="16"/>
      <c r="PCQ1" s="16"/>
      <c r="PCR1" s="16"/>
      <c r="PCS1" s="16"/>
      <c r="PCT1" s="16"/>
      <c r="PCU1" s="16"/>
      <c r="PCV1" s="16"/>
      <c r="PCW1" s="16"/>
      <c r="PCX1" s="16"/>
      <c r="PCY1" s="16"/>
      <c r="PCZ1" s="16"/>
      <c r="PDA1" s="16"/>
      <c r="PDB1" s="16"/>
      <c r="PDC1" s="16"/>
      <c r="PDD1" s="16"/>
      <c r="PDE1" s="16"/>
      <c r="PDF1" s="16"/>
      <c r="PDG1" s="16"/>
      <c r="PDH1" s="16"/>
      <c r="PDI1" s="16"/>
      <c r="PDJ1" s="16"/>
      <c r="PDK1" s="16"/>
      <c r="PDL1" s="16"/>
      <c r="PDM1" s="16"/>
      <c r="PDN1" s="16"/>
      <c r="PDO1" s="16"/>
      <c r="PDP1" s="16"/>
      <c r="PDQ1" s="16"/>
      <c r="PDR1" s="16"/>
      <c r="PDS1" s="16"/>
      <c r="PDT1" s="16"/>
      <c r="PDU1" s="16"/>
      <c r="PDV1" s="16"/>
      <c r="PDW1" s="16"/>
      <c r="PDX1" s="16"/>
      <c r="PDY1" s="16"/>
      <c r="PDZ1" s="16"/>
      <c r="PEA1" s="16"/>
      <c r="PEB1" s="16"/>
      <c r="PEC1" s="16"/>
      <c r="PED1" s="16"/>
      <c r="PEE1" s="16"/>
      <c r="PEF1" s="16"/>
      <c r="PEG1" s="16"/>
      <c r="PEH1" s="16"/>
      <c r="PEI1" s="16"/>
      <c r="PEJ1" s="16"/>
      <c r="PEK1" s="16"/>
      <c r="PEL1" s="16"/>
      <c r="PEM1" s="16"/>
      <c r="PEN1" s="16"/>
      <c r="PEO1" s="16"/>
      <c r="PEP1" s="16"/>
      <c r="PEQ1" s="16"/>
      <c r="PER1" s="16"/>
      <c r="PES1" s="16"/>
      <c r="PET1" s="16"/>
      <c r="PEU1" s="16"/>
      <c r="PEV1" s="16"/>
      <c r="PEW1" s="16"/>
      <c r="PEX1" s="16"/>
      <c r="PEY1" s="16"/>
      <c r="PEZ1" s="16"/>
      <c r="PFA1" s="16"/>
      <c r="PFB1" s="16"/>
      <c r="PFC1" s="16"/>
      <c r="PFD1" s="16"/>
      <c r="PFE1" s="16"/>
      <c r="PFF1" s="16"/>
      <c r="PFG1" s="16"/>
      <c r="PFH1" s="16"/>
      <c r="PFI1" s="16"/>
      <c r="PFJ1" s="16"/>
      <c r="PFK1" s="16"/>
      <c r="PFL1" s="16"/>
      <c r="PFM1" s="16"/>
      <c r="PFN1" s="16"/>
      <c r="PFO1" s="16"/>
      <c r="PFP1" s="16"/>
      <c r="PFQ1" s="16"/>
      <c r="PFR1" s="16"/>
      <c r="PFS1" s="16"/>
      <c r="PFT1" s="16"/>
      <c r="PFU1" s="16"/>
      <c r="PFV1" s="16"/>
      <c r="PFW1" s="16"/>
      <c r="PFX1" s="16"/>
      <c r="PFY1" s="16"/>
      <c r="PFZ1" s="16"/>
      <c r="PGA1" s="16"/>
      <c r="PGB1" s="16"/>
      <c r="PGC1" s="16"/>
      <c r="PGD1" s="16"/>
      <c r="PGE1" s="16"/>
      <c r="PGF1" s="16"/>
      <c r="PGG1" s="16"/>
      <c r="PGH1" s="16"/>
      <c r="PGI1" s="16"/>
      <c r="PGJ1" s="16"/>
      <c r="PGK1" s="16"/>
      <c r="PGL1" s="16"/>
      <c r="PGM1" s="16"/>
      <c r="PGN1" s="16"/>
      <c r="PGO1" s="16"/>
      <c r="PGP1" s="16"/>
      <c r="PGQ1" s="16"/>
      <c r="PGR1" s="16"/>
      <c r="PGS1" s="16"/>
      <c r="PGT1" s="16"/>
      <c r="PGU1" s="16"/>
      <c r="PGV1" s="16"/>
      <c r="PGW1" s="16"/>
      <c r="PGX1" s="16"/>
      <c r="PGY1" s="16"/>
      <c r="PGZ1" s="16"/>
      <c r="PHA1" s="16"/>
      <c r="PHB1" s="16"/>
      <c r="PHC1" s="16"/>
      <c r="PHD1" s="16"/>
      <c r="PHE1" s="16"/>
      <c r="PHF1" s="16"/>
      <c r="PHG1" s="16"/>
      <c r="PHH1" s="16"/>
      <c r="PHI1" s="16"/>
      <c r="PHJ1" s="16"/>
      <c r="PHK1" s="16"/>
      <c r="PHL1" s="16"/>
      <c r="PHM1" s="16"/>
      <c r="PHN1" s="16"/>
      <c r="PHO1" s="16"/>
      <c r="PHP1" s="16"/>
      <c r="PHQ1" s="16"/>
      <c r="PHR1" s="16"/>
      <c r="PHS1" s="16"/>
      <c r="PHT1" s="16"/>
      <c r="PHU1" s="16"/>
      <c r="PHV1" s="16"/>
      <c r="PHW1" s="16"/>
      <c r="PHX1" s="16"/>
      <c r="PHY1" s="16"/>
      <c r="PHZ1" s="16"/>
      <c r="PIA1" s="16"/>
      <c r="PIB1" s="16"/>
      <c r="PIC1" s="16"/>
      <c r="PID1" s="16"/>
      <c r="PIE1" s="16"/>
      <c r="PIF1" s="16"/>
      <c r="PIG1" s="16"/>
      <c r="PIH1" s="16"/>
      <c r="PII1" s="16"/>
      <c r="PIJ1" s="16"/>
      <c r="PIK1" s="16"/>
      <c r="PIL1" s="16"/>
      <c r="PIM1" s="16"/>
      <c r="PIN1" s="16"/>
      <c r="PIO1" s="16"/>
      <c r="PIP1" s="16"/>
      <c r="PIQ1" s="16"/>
      <c r="PIR1" s="16"/>
      <c r="PIS1" s="16"/>
      <c r="PIT1" s="16"/>
      <c r="PIU1" s="16"/>
      <c r="PIV1" s="16"/>
      <c r="PIW1" s="16"/>
      <c r="PIX1" s="16"/>
      <c r="PIY1" s="16"/>
      <c r="PIZ1" s="16"/>
      <c r="PJA1" s="16"/>
      <c r="PJB1" s="16"/>
      <c r="PJC1" s="16"/>
      <c r="PJD1" s="16"/>
      <c r="PJE1" s="16"/>
      <c r="PJF1" s="16"/>
      <c r="PJG1" s="16"/>
      <c r="PJH1" s="16"/>
      <c r="PJI1" s="16"/>
      <c r="PJJ1" s="16"/>
      <c r="PJK1" s="16"/>
      <c r="PJL1" s="16"/>
      <c r="PJM1" s="16"/>
      <c r="PJN1" s="16"/>
      <c r="PJO1" s="16"/>
      <c r="PJP1" s="16"/>
      <c r="PJQ1" s="16"/>
      <c r="PJR1" s="16"/>
      <c r="PJS1" s="16"/>
      <c r="PJT1" s="16"/>
      <c r="PJU1" s="16"/>
      <c r="PJV1" s="16"/>
      <c r="PJW1" s="16"/>
      <c r="PJX1" s="16"/>
      <c r="PJY1" s="16"/>
      <c r="PJZ1" s="16"/>
      <c r="PKA1" s="16"/>
      <c r="PKB1" s="16"/>
      <c r="PKC1" s="16"/>
      <c r="PKD1" s="16"/>
      <c r="PKE1" s="16"/>
      <c r="PKF1" s="16"/>
      <c r="PKG1" s="16"/>
      <c r="PKH1" s="16"/>
      <c r="PKI1" s="16"/>
      <c r="PKJ1" s="16"/>
      <c r="PKK1" s="16"/>
      <c r="PKL1" s="16"/>
      <c r="PKM1" s="16"/>
      <c r="PKN1" s="16"/>
      <c r="PKO1" s="16"/>
      <c r="PKP1" s="16"/>
      <c r="PKQ1" s="16"/>
      <c r="PKR1" s="16"/>
      <c r="PKS1" s="16"/>
      <c r="PKT1" s="16"/>
      <c r="PKU1" s="16"/>
      <c r="PKV1" s="16"/>
      <c r="PKW1" s="16"/>
      <c r="PKX1" s="16"/>
      <c r="PKY1" s="16"/>
      <c r="PKZ1" s="16"/>
      <c r="PLA1" s="16"/>
      <c r="PLB1" s="16"/>
      <c r="PLC1" s="16"/>
      <c r="PLD1" s="16"/>
      <c r="PLE1" s="16"/>
      <c r="PLF1" s="16"/>
      <c r="PLG1" s="16"/>
      <c r="PLH1" s="16"/>
      <c r="PLI1" s="16"/>
      <c r="PLJ1" s="16"/>
      <c r="PLK1" s="16"/>
      <c r="PLL1" s="16"/>
      <c r="PLM1" s="16"/>
      <c r="PLN1" s="16"/>
      <c r="PLO1" s="16"/>
      <c r="PLP1" s="16"/>
      <c r="PLQ1" s="16"/>
      <c r="PLR1" s="16"/>
      <c r="PLS1" s="16"/>
      <c r="PLT1" s="16"/>
      <c r="PLU1" s="16"/>
      <c r="PLV1" s="16"/>
      <c r="PLW1" s="16"/>
      <c r="PLX1" s="16"/>
      <c r="PLY1" s="16"/>
      <c r="PLZ1" s="16"/>
      <c r="PMA1" s="16"/>
      <c r="PMB1" s="16"/>
      <c r="PMC1" s="16"/>
      <c r="PMD1" s="16"/>
      <c r="PME1" s="16"/>
      <c r="PMF1" s="16"/>
      <c r="PMG1" s="16"/>
      <c r="PMH1" s="16"/>
      <c r="PMI1" s="16"/>
      <c r="PMJ1" s="16"/>
      <c r="PMK1" s="16"/>
      <c r="PML1" s="16"/>
      <c r="PMM1" s="16"/>
      <c r="PMN1" s="16"/>
      <c r="PMO1" s="16"/>
      <c r="PMP1" s="16"/>
      <c r="PMQ1" s="16"/>
      <c r="PMR1" s="16"/>
      <c r="PMS1" s="16"/>
      <c r="PMT1" s="16"/>
      <c r="PMU1" s="16"/>
      <c r="PMV1" s="16"/>
      <c r="PMW1" s="16"/>
      <c r="PMX1" s="16"/>
      <c r="PMY1" s="16"/>
      <c r="PMZ1" s="16"/>
      <c r="PNA1" s="16"/>
      <c r="PNB1" s="16"/>
      <c r="PNC1" s="16"/>
      <c r="PND1" s="16"/>
      <c r="PNE1" s="16"/>
      <c r="PNF1" s="16"/>
      <c r="PNG1" s="16"/>
      <c r="PNH1" s="16"/>
      <c r="PNI1" s="16"/>
      <c r="PNJ1" s="16"/>
      <c r="PNK1" s="16"/>
      <c r="PNL1" s="16"/>
      <c r="PNM1" s="16"/>
      <c r="PNN1" s="16"/>
      <c r="PNO1" s="16"/>
      <c r="PNP1" s="16"/>
      <c r="PNQ1" s="16"/>
      <c r="PNR1" s="16"/>
      <c r="PNS1" s="16"/>
      <c r="PNT1" s="16"/>
      <c r="PNU1" s="16"/>
      <c r="PNV1" s="16"/>
      <c r="PNW1" s="16"/>
      <c r="PNX1" s="16"/>
      <c r="PNY1" s="16"/>
      <c r="PNZ1" s="16"/>
      <c r="POA1" s="16"/>
      <c r="POB1" s="16"/>
      <c r="POC1" s="16"/>
      <c r="POD1" s="16"/>
      <c r="POE1" s="16"/>
      <c r="POF1" s="16"/>
      <c r="POG1" s="16"/>
      <c r="POH1" s="16"/>
      <c r="POI1" s="16"/>
      <c r="POJ1" s="16"/>
      <c r="POK1" s="16"/>
      <c r="POL1" s="16"/>
      <c r="POM1" s="16"/>
      <c r="PON1" s="16"/>
      <c r="POO1" s="16"/>
      <c r="POP1" s="16"/>
      <c r="POQ1" s="16"/>
      <c r="POR1" s="16"/>
      <c r="POS1" s="16"/>
      <c r="POT1" s="16"/>
      <c r="POU1" s="16"/>
      <c r="POV1" s="16"/>
      <c r="POW1" s="16"/>
      <c r="POX1" s="16"/>
      <c r="POY1" s="16"/>
      <c r="POZ1" s="16"/>
      <c r="PPA1" s="16"/>
      <c r="PPB1" s="16"/>
      <c r="PPC1" s="16"/>
      <c r="PPD1" s="16"/>
      <c r="PPE1" s="16"/>
      <c r="PPF1" s="16"/>
      <c r="PPG1" s="16"/>
      <c r="PPH1" s="16"/>
      <c r="PPI1" s="16"/>
      <c r="PPJ1" s="16"/>
      <c r="PPK1" s="16"/>
      <c r="PPL1" s="16"/>
      <c r="PPM1" s="16"/>
      <c r="PPN1" s="16"/>
      <c r="PPO1" s="16"/>
      <c r="PPP1" s="16"/>
      <c r="PPQ1" s="16"/>
      <c r="PPR1" s="16"/>
      <c r="PPS1" s="16"/>
      <c r="PPT1" s="16"/>
      <c r="PPU1" s="16"/>
      <c r="PPV1" s="16"/>
      <c r="PPW1" s="16"/>
      <c r="PPX1" s="16"/>
      <c r="PPY1" s="16"/>
      <c r="PPZ1" s="16"/>
      <c r="PQA1" s="16"/>
      <c r="PQB1" s="16"/>
      <c r="PQC1" s="16"/>
      <c r="PQD1" s="16"/>
      <c r="PQE1" s="16"/>
      <c r="PQF1" s="16"/>
      <c r="PQG1" s="16"/>
      <c r="PQH1" s="16"/>
      <c r="PQI1" s="16"/>
      <c r="PQJ1" s="16"/>
      <c r="PQK1" s="16"/>
      <c r="PQL1" s="16"/>
      <c r="PQM1" s="16"/>
      <c r="PQN1" s="16"/>
      <c r="PQO1" s="16"/>
      <c r="PQP1" s="16"/>
      <c r="PQQ1" s="16"/>
      <c r="PQR1" s="16"/>
      <c r="PQS1" s="16"/>
      <c r="PQT1" s="16"/>
      <c r="PQU1" s="16"/>
      <c r="PQV1" s="16"/>
      <c r="PQW1" s="16"/>
      <c r="PQX1" s="16"/>
      <c r="PQY1" s="16"/>
      <c r="PQZ1" s="16"/>
      <c r="PRA1" s="16"/>
      <c r="PRB1" s="16"/>
      <c r="PRC1" s="16"/>
      <c r="PRD1" s="16"/>
      <c r="PRE1" s="16"/>
      <c r="PRF1" s="16"/>
      <c r="PRG1" s="16"/>
      <c r="PRH1" s="16"/>
      <c r="PRI1" s="16"/>
      <c r="PRJ1" s="16"/>
      <c r="PRK1" s="16"/>
      <c r="PRL1" s="16"/>
      <c r="PRM1" s="16"/>
      <c r="PRN1" s="16"/>
      <c r="PRO1" s="16"/>
      <c r="PRP1" s="16"/>
      <c r="PRQ1" s="16"/>
      <c r="PRR1" s="16"/>
      <c r="PRS1" s="16"/>
      <c r="PRT1" s="16"/>
      <c r="PRU1" s="16"/>
      <c r="PRV1" s="16"/>
      <c r="PRW1" s="16"/>
      <c r="PRX1" s="16"/>
      <c r="PRY1" s="16"/>
      <c r="PRZ1" s="16"/>
      <c r="PSA1" s="16"/>
      <c r="PSB1" s="16"/>
      <c r="PSC1" s="16"/>
      <c r="PSD1" s="16"/>
      <c r="PSE1" s="16"/>
      <c r="PSF1" s="16"/>
      <c r="PSG1" s="16"/>
      <c r="PSH1" s="16"/>
      <c r="PSI1" s="16"/>
      <c r="PSJ1" s="16"/>
      <c r="PSK1" s="16"/>
      <c r="PSL1" s="16"/>
      <c r="PSM1" s="16"/>
      <c r="PSN1" s="16"/>
      <c r="PSO1" s="16"/>
      <c r="PSP1" s="16"/>
      <c r="PSQ1" s="16"/>
      <c r="PSR1" s="16"/>
      <c r="PSS1" s="16"/>
      <c r="PST1" s="16"/>
      <c r="PSU1" s="16"/>
      <c r="PSV1" s="16"/>
      <c r="PSW1" s="16"/>
      <c r="PSX1" s="16"/>
      <c r="PSY1" s="16"/>
      <c r="PSZ1" s="16"/>
      <c r="PTA1" s="16"/>
      <c r="PTB1" s="16"/>
      <c r="PTC1" s="16"/>
      <c r="PTD1" s="16"/>
      <c r="PTE1" s="16"/>
      <c r="PTF1" s="16"/>
      <c r="PTG1" s="16"/>
      <c r="PTH1" s="16"/>
      <c r="PTI1" s="16"/>
      <c r="PTJ1" s="16"/>
      <c r="PTK1" s="16"/>
      <c r="PTL1" s="16"/>
      <c r="PTM1" s="16"/>
      <c r="PTN1" s="16"/>
      <c r="PTO1" s="16"/>
      <c r="PTP1" s="16"/>
      <c r="PTQ1" s="16"/>
      <c r="PTR1" s="16"/>
      <c r="PTS1" s="16"/>
      <c r="PTT1" s="16"/>
      <c r="PTU1" s="16"/>
      <c r="PTV1" s="16"/>
      <c r="PTW1" s="16"/>
      <c r="PTX1" s="16"/>
      <c r="PTY1" s="16"/>
      <c r="PTZ1" s="16"/>
      <c r="PUA1" s="16"/>
      <c r="PUB1" s="16"/>
      <c r="PUC1" s="16"/>
      <c r="PUD1" s="16"/>
      <c r="PUE1" s="16"/>
      <c r="PUF1" s="16"/>
      <c r="PUG1" s="16"/>
      <c r="PUH1" s="16"/>
      <c r="PUI1" s="16"/>
      <c r="PUJ1" s="16"/>
      <c r="PUK1" s="16"/>
      <c r="PUL1" s="16"/>
      <c r="PUM1" s="16"/>
      <c r="PUN1" s="16"/>
      <c r="PUO1" s="16"/>
      <c r="PUP1" s="16"/>
      <c r="PUQ1" s="16"/>
      <c r="PUR1" s="16"/>
      <c r="PUS1" s="16"/>
      <c r="PUT1" s="16"/>
      <c r="PUU1" s="16"/>
      <c r="PUV1" s="16"/>
      <c r="PUW1" s="16"/>
      <c r="PUX1" s="16"/>
      <c r="PUY1" s="16"/>
      <c r="PUZ1" s="16"/>
      <c r="PVA1" s="16"/>
      <c r="PVB1" s="16"/>
      <c r="PVC1" s="16"/>
      <c r="PVD1" s="16"/>
      <c r="PVE1" s="16"/>
      <c r="PVF1" s="16"/>
      <c r="PVG1" s="16"/>
      <c r="PVH1" s="16"/>
      <c r="PVI1" s="16"/>
      <c r="PVJ1" s="16"/>
      <c r="PVK1" s="16"/>
      <c r="PVL1" s="16"/>
      <c r="PVM1" s="16"/>
      <c r="PVN1" s="16"/>
      <c r="PVO1" s="16"/>
      <c r="PVP1" s="16"/>
      <c r="PVQ1" s="16"/>
      <c r="PVR1" s="16"/>
      <c r="PVS1" s="16"/>
      <c r="PVT1" s="16"/>
      <c r="PVU1" s="16"/>
      <c r="PVV1" s="16"/>
      <c r="PVW1" s="16"/>
      <c r="PVX1" s="16"/>
      <c r="PVY1" s="16"/>
      <c r="PVZ1" s="16"/>
      <c r="PWA1" s="16"/>
      <c r="PWB1" s="16"/>
      <c r="PWC1" s="16"/>
      <c r="PWD1" s="16"/>
      <c r="PWE1" s="16"/>
      <c r="PWF1" s="16"/>
      <c r="PWG1" s="16"/>
      <c r="PWH1" s="16"/>
      <c r="PWI1" s="16"/>
      <c r="PWJ1" s="16"/>
      <c r="PWK1" s="16"/>
      <c r="PWL1" s="16"/>
      <c r="PWM1" s="16"/>
      <c r="PWN1" s="16"/>
      <c r="PWO1" s="16"/>
      <c r="PWP1" s="16"/>
      <c r="PWQ1" s="16"/>
      <c r="PWR1" s="16"/>
      <c r="PWS1" s="16"/>
      <c r="PWT1" s="16"/>
      <c r="PWU1" s="16"/>
      <c r="PWV1" s="16"/>
      <c r="PWW1" s="16"/>
      <c r="PWX1" s="16"/>
      <c r="PWY1" s="16"/>
      <c r="PWZ1" s="16"/>
      <c r="PXA1" s="16"/>
      <c r="PXB1" s="16"/>
      <c r="PXC1" s="16"/>
      <c r="PXD1" s="16"/>
      <c r="PXE1" s="16"/>
      <c r="PXF1" s="16"/>
      <c r="PXG1" s="16"/>
      <c r="PXH1" s="16"/>
      <c r="PXI1" s="16"/>
      <c r="PXJ1" s="16"/>
      <c r="PXK1" s="16"/>
      <c r="PXL1" s="16"/>
      <c r="PXM1" s="16"/>
      <c r="PXN1" s="16"/>
      <c r="PXO1" s="16"/>
      <c r="PXP1" s="16"/>
      <c r="PXQ1" s="16"/>
      <c r="PXR1" s="16"/>
      <c r="PXS1" s="16"/>
      <c r="PXT1" s="16"/>
      <c r="PXU1" s="16"/>
      <c r="PXV1" s="16"/>
      <c r="PXW1" s="16"/>
      <c r="PXX1" s="16"/>
      <c r="PXY1" s="16"/>
      <c r="PXZ1" s="16"/>
      <c r="PYA1" s="16"/>
      <c r="PYB1" s="16"/>
      <c r="PYC1" s="16"/>
      <c r="PYD1" s="16"/>
      <c r="PYE1" s="16"/>
      <c r="PYF1" s="16"/>
      <c r="PYG1" s="16"/>
      <c r="PYH1" s="16"/>
      <c r="PYI1" s="16"/>
      <c r="PYJ1" s="16"/>
      <c r="PYK1" s="16"/>
      <c r="PYL1" s="16"/>
      <c r="PYM1" s="16"/>
      <c r="PYN1" s="16"/>
      <c r="PYO1" s="16"/>
      <c r="PYP1" s="16"/>
      <c r="PYQ1" s="16"/>
      <c r="PYR1" s="16"/>
      <c r="PYS1" s="16"/>
      <c r="PYT1" s="16"/>
      <c r="PYU1" s="16"/>
      <c r="PYV1" s="16"/>
      <c r="PYW1" s="16"/>
      <c r="PYX1" s="16"/>
      <c r="PYY1" s="16"/>
      <c r="PYZ1" s="16"/>
      <c r="PZA1" s="16"/>
      <c r="PZB1" s="16"/>
      <c r="PZC1" s="16"/>
      <c r="PZD1" s="16"/>
      <c r="PZE1" s="16"/>
      <c r="PZF1" s="16"/>
      <c r="PZG1" s="16"/>
      <c r="PZH1" s="16"/>
      <c r="PZI1" s="16"/>
      <c r="PZJ1" s="16"/>
      <c r="PZK1" s="16"/>
      <c r="PZL1" s="16"/>
      <c r="PZM1" s="16"/>
      <c r="PZN1" s="16"/>
      <c r="PZO1" s="16"/>
      <c r="PZP1" s="16"/>
      <c r="PZQ1" s="16"/>
      <c r="PZR1" s="16"/>
      <c r="PZS1" s="16"/>
      <c r="PZT1" s="16"/>
      <c r="PZU1" s="16"/>
      <c r="PZV1" s="16"/>
      <c r="PZW1" s="16"/>
      <c r="PZX1" s="16"/>
      <c r="PZY1" s="16"/>
      <c r="PZZ1" s="16"/>
      <c r="QAA1" s="16"/>
      <c r="QAB1" s="16"/>
      <c r="QAC1" s="16"/>
      <c r="QAD1" s="16"/>
      <c r="QAE1" s="16"/>
      <c r="QAF1" s="16"/>
      <c r="QAG1" s="16"/>
      <c r="QAH1" s="16"/>
      <c r="QAI1" s="16"/>
      <c r="QAJ1" s="16"/>
      <c r="QAK1" s="16"/>
      <c r="QAL1" s="16"/>
      <c r="QAM1" s="16"/>
      <c r="QAN1" s="16"/>
      <c r="QAO1" s="16"/>
      <c r="QAP1" s="16"/>
      <c r="QAQ1" s="16"/>
      <c r="QAR1" s="16"/>
      <c r="QAS1" s="16"/>
      <c r="QAT1" s="16"/>
      <c r="QAU1" s="16"/>
      <c r="QAV1" s="16"/>
      <c r="QAW1" s="16"/>
      <c r="QAX1" s="16"/>
      <c r="QAY1" s="16"/>
      <c r="QAZ1" s="16"/>
      <c r="QBA1" s="16"/>
      <c r="QBB1" s="16"/>
      <c r="QBC1" s="16"/>
      <c r="QBD1" s="16"/>
      <c r="QBE1" s="16"/>
      <c r="QBF1" s="16"/>
      <c r="QBG1" s="16"/>
      <c r="QBH1" s="16"/>
      <c r="QBI1" s="16"/>
      <c r="QBJ1" s="16"/>
      <c r="QBK1" s="16"/>
      <c r="QBL1" s="16"/>
      <c r="QBM1" s="16"/>
      <c r="QBN1" s="16"/>
      <c r="QBO1" s="16"/>
      <c r="QBP1" s="16"/>
      <c r="QBQ1" s="16"/>
      <c r="QBR1" s="16"/>
      <c r="QBS1" s="16"/>
      <c r="QBT1" s="16"/>
      <c r="QBU1" s="16"/>
      <c r="QBV1" s="16"/>
      <c r="QBW1" s="16"/>
      <c r="QBX1" s="16"/>
      <c r="QBY1" s="16"/>
      <c r="QBZ1" s="16"/>
      <c r="QCA1" s="16"/>
      <c r="QCB1" s="16"/>
      <c r="QCC1" s="16"/>
      <c r="QCD1" s="16"/>
      <c r="QCE1" s="16"/>
      <c r="QCF1" s="16"/>
      <c r="QCG1" s="16"/>
      <c r="QCH1" s="16"/>
      <c r="QCI1" s="16"/>
      <c r="QCJ1" s="16"/>
      <c r="QCK1" s="16"/>
      <c r="QCL1" s="16"/>
      <c r="QCM1" s="16"/>
      <c r="QCN1" s="16"/>
      <c r="QCO1" s="16"/>
      <c r="QCP1" s="16"/>
      <c r="QCQ1" s="16"/>
      <c r="QCR1" s="16"/>
      <c r="QCS1" s="16"/>
      <c r="QCT1" s="16"/>
      <c r="QCU1" s="16"/>
      <c r="QCV1" s="16"/>
      <c r="QCW1" s="16"/>
      <c r="QCX1" s="16"/>
      <c r="QCY1" s="16"/>
      <c r="QCZ1" s="16"/>
      <c r="QDA1" s="16"/>
      <c r="QDB1" s="16"/>
      <c r="QDC1" s="16"/>
      <c r="QDD1" s="16"/>
      <c r="QDE1" s="16"/>
      <c r="QDF1" s="16"/>
      <c r="QDG1" s="16"/>
      <c r="QDH1" s="16"/>
      <c r="QDI1" s="16"/>
      <c r="QDJ1" s="16"/>
      <c r="QDK1" s="16"/>
      <c r="QDL1" s="16"/>
      <c r="QDM1" s="16"/>
      <c r="QDN1" s="16"/>
      <c r="QDO1" s="16"/>
      <c r="QDP1" s="16"/>
      <c r="QDQ1" s="16"/>
      <c r="QDR1" s="16"/>
      <c r="QDS1" s="16"/>
      <c r="QDT1" s="16"/>
      <c r="QDU1" s="16"/>
      <c r="QDV1" s="16"/>
      <c r="QDW1" s="16"/>
      <c r="QDX1" s="16"/>
      <c r="QDY1" s="16"/>
      <c r="QDZ1" s="16"/>
      <c r="QEA1" s="16"/>
      <c r="QEB1" s="16"/>
      <c r="QEC1" s="16"/>
      <c r="QED1" s="16"/>
      <c r="QEE1" s="16"/>
      <c r="QEF1" s="16"/>
      <c r="QEG1" s="16"/>
      <c r="QEH1" s="16"/>
      <c r="QEI1" s="16"/>
      <c r="QEJ1" s="16"/>
      <c r="QEK1" s="16"/>
      <c r="QEL1" s="16"/>
      <c r="QEM1" s="16"/>
      <c r="QEN1" s="16"/>
      <c r="QEO1" s="16"/>
      <c r="QEP1" s="16"/>
      <c r="QEQ1" s="16"/>
      <c r="QER1" s="16"/>
      <c r="QES1" s="16"/>
      <c r="QET1" s="16"/>
      <c r="QEU1" s="16"/>
      <c r="QEV1" s="16"/>
      <c r="QEW1" s="16"/>
      <c r="QEX1" s="16"/>
      <c r="QEY1" s="16"/>
      <c r="QEZ1" s="16"/>
      <c r="QFA1" s="16"/>
      <c r="QFB1" s="16"/>
      <c r="QFC1" s="16"/>
      <c r="QFD1" s="16"/>
      <c r="QFE1" s="16"/>
      <c r="QFF1" s="16"/>
      <c r="QFG1" s="16"/>
      <c r="QFH1" s="16"/>
      <c r="QFI1" s="16"/>
      <c r="QFJ1" s="16"/>
      <c r="QFK1" s="16"/>
      <c r="QFL1" s="16"/>
      <c r="QFM1" s="16"/>
      <c r="QFN1" s="16"/>
      <c r="QFO1" s="16"/>
      <c r="QFP1" s="16"/>
      <c r="QFQ1" s="16"/>
      <c r="QFR1" s="16"/>
      <c r="QFS1" s="16"/>
      <c r="QFT1" s="16"/>
      <c r="QFU1" s="16"/>
      <c r="QFV1" s="16"/>
      <c r="QFW1" s="16"/>
      <c r="QFX1" s="16"/>
      <c r="QFY1" s="16"/>
      <c r="QFZ1" s="16"/>
      <c r="QGA1" s="16"/>
      <c r="QGB1" s="16"/>
      <c r="QGC1" s="16"/>
      <c r="QGD1" s="16"/>
      <c r="QGE1" s="16"/>
      <c r="QGF1" s="16"/>
      <c r="QGG1" s="16"/>
      <c r="QGH1" s="16"/>
      <c r="QGI1" s="16"/>
      <c r="QGJ1" s="16"/>
      <c r="QGK1" s="16"/>
      <c r="QGL1" s="16"/>
      <c r="QGM1" s="16"/>
      <c r="QGN1" s="16"/>
      <c r="QGO1" s="16"/>
      <c r="QGP1" s="16"/>
      <c r="QGQ1" s="16"/>
      <c r="QGR1" s="16"/>
      <c r="QGS1" s="16"/>
      <c r="QGT1" s="16"/>
      <c r="QGU1" s="16"/>
      <c r="QGV1" s="16"/>
      <c r="QGW1" s="16"/>
      <c r="QGX1" s="16"/>
      <c r="QGY1" s="16"/>
      <c r="QGZ1" s="16"/>
      <c r="QHA1" s="16"/>
      <c r="QHB1" s="16"/>
      <c r="QHC1" s="16"/>
      <c r="QHD1" s="16"/>
      <c r="QHE1" s="16"/>
      <c r="QHF1" s="16"/>
      <c r="QHG1" s="16"/>
      <c r="QHH1" s="16"/>
      <c r="QHI1" s="16"/>
      <c r="QHJ1" s="16"/>
      <c r="QHK1" s="16"/>
      <c r="QHL1" s="16"/>
      <c r="QHM1" s="16"/>
      <c r="QHN1" s="16"/>
      <c r="QHO1" s="16"/>
      <c r="QHP1" s="16"/>
      <c r="QHQ1" s="16"/>
      <c r="QHR1" s="16"/>
      <c r="QHS1" s="16"/>
      <c r="QHT1" s="16"/>
      <c r="QHU1" s="16"/>
      <c r="QHV1" s="16"/>
      <c r="QHW1" s="16"/>
      <c r="QHX1" s="16"/>
      <c r="QHY1" s="16"/>
      <c r="QHZ1" s="16"/>
      <c r="QIA1" s="16"/>
      <c r="QIB1" s="16"/>
      <c r="QIC1" s="16"/>
      <c r="QID1" s="16"/>
      <c r="QIE1" s="16"/>
      <c r="QIF1" s="16"/>
      <c r="QIG1" s="16"/>
      <c r="QIH1" s="16"/>
      <c r="QII1" s="16"/>
      <c r="QIJ1" s="16"/>
      <c r="QIK1" s="16"/>
      <c r="QIL1" s="16"/>
      <c r="QIM1" s="16"/>
      <c r="QIN1" s="16"/>
      <c r="QIO1" s="16"/>
      <c r="QIP1" s="16"/>
      <c r="QIQ1" s="16"/>
      <c r="QIR1" s="16"/>
      <c r="QIS1" s="16"/>
      <c r="QIT1" s="16"/>
      <c r="QIU1" s="16"/>
      <c r="QIV1" s="16"/>
      <c r="QIW1" s="16"/>
      <c r="QIX1" s="16"/>
      <c r="QIY1" s="16"/>
      <c r="QIZ1" s="16"/>
      <c r="QJA1" s="16"/>
      <c r="QJB1" s="16"/>
      <c r="QJC1" s="16"/>
      <c r="QJD1" s="16"/>
      <c r="QJE1" s="16"/>
      <c r="QJF1" s="16"/>
      <c r="QJG1" s="16"/>
      <c r="QJH1" s="16"/>
      <c r="QJI1" s="16"/>
      <c r="QJJ1" s="16"/>
      <c r="QJK1" s="16"/>
      <c r="QJL1" s="16"/>
      <c r="QJM1" s="16"/>
      <c r="QJN1" s="16"/>
      <c r="QJO1" s="16"/>
      <c r="QJP1" s="16"/>
      <c r="QJQ1" s="16"/>
      <c r="QJR1" s="16"/>
      <c r="QJS1" s="16"/>
      <c r="QJT1" s="16"/>
      <c r="QJU1" s="16"/>
      <c r="QJV1" s="16"/>
      <c r="QJW1" s="16"/>
      <c r="QJX1" s="16"/>
      <c r="QJY1" s="16"/>
      <c r="QJZ1" s="16"/>
      <c r="QKA1" s="16"/>
      <c r="QKB1" s="16"/>
      <c r="QKC1" s="16"/>
      <c r="QKD1" s="16"/>
      <c r="QKE1" s="16"/>
      <c r="QKF1" s="16"/>
      <c r="QKG1" s="16"/>
      <c r="QKH1" s="16"/>
      <c r="QKI1" s="16"/>
      <c r="QKJ1" s="16"/>
      <c r="QKK1" s="16"/>
      <c r="QKL1" s="16"/>
      <c r="QKM1" s="16"/>
      <c r="QKN1" s="16"/>
      <c r="QKO1" s="16"/>
      <c r="QKP1" s="16"/>
      <c r="QKQ1" s="16"/>
      <c r="QKR1" s="16"/>
      <c r="QKS1" s="16"/>
      <c r="QKT1" s="16"/>
      <c r="QKU1" s="16"/>
      <c r="QKV1" s="16"/>
      <c r="QKW1" s="16"/>
      <c r="QKX1" s="16"/>
      <c r="QKY1" s="16"/>
      <c r="QKZ1" s="16"/>
      <c r="QLA1" s="16"/>
      <c r="QLB1" s="16"/>
      <c r="QLC1" s="16"/>
      <c r="QLD1" s="16"/>
      <c r="QLE1" s="16"/>
      <c r="QLF1" s="16"/>
      <c r="QLG1" s="16"/>
      <c r="QLH1" s="16"/>
      <c r="QLI1" s="16"/>
      <c r="QLJ1" s="16"/>
      <c r="QLK1" s="16"/>
      <c r="QLL1" s="16"/>
      <c r="QLM1" s="16"/>
      <c r="QLN1" s="16"/>
      <c r="QLO1" s="16"/>
      <c r="QLP1" s="16"/>
      <c r="QLQ1" s="16"/>
      <c r="QLR1" s="16"/>
      <c r="QLS1" s="16"/>
      <c r="QLT1" s="16"/>
      <c r="QLU1" s="16"/>
      <c r="QLV1" s="16"/>
      <c r="QLW1" s="16"/>
      <c r="QLX1" s="16"/>
      <c r="QLY1" s="16"/>
      <c r="QLZ1" s="16"/>
      <c r="QMA1" s="16"/>
      <c r="QMB1" s="16"/>
      <c r="QMC1" s="16"/>
      <c r="QMD1" s="16"/>
      <c r="QME1" s="16"/>
      <c r="QMF1" s="16"/>
      <c r="QMG1" s="16"/>
      <c r="QMH1" s="16"/>
      <c r="QMI1" s="16"/>
      <c r="QMJ1" s="16"/>
      <c r="QMK1" s="16"/>
      <c r="QML1" s="16"/>
      <c r="QMM1" s="16"/>
      <c r="QMN1" s="16"/>
      <c r="QMO1" s="16"/>
      <c r="QMP1" s="16"/>
      <c r="QMQ1" s="16"/>
      <c r="QMR1" s="16"/>
      <c r="QMS1" s="16"/>
      <c r="QMT1" s="16"/>
      <c r="QMU1" s="16"/>
      <c r="QMV1" s="16"/>
      <c r="QMW1" s="16"/>
      <c r="QMX1" s="16"/>
      <c r="QMY1" s="16"/>
      <c r="QMZ1" s="16"/>
      <c r="QNA1" s="16"/>
      <c r="QNB1" s="16"/>
      <c r="QNC1" s="16"/>
      <c r="QND1" s="16"/>
      <c r="QNE1" s="16"/>
      <c r="QNF1" s="16"/>
      <c r="QNG1" s="16"/>
      <c r="QNH1" s="16"/>
      <c r="QNI1" s="16"/>
      <c r="QNJ1" s="16"/>
      <c r="QNK1" s="16"/>
      <c r="QNL1" s="16"/>
      <c r="QNM1" s="16"/>
      <c r="QNN1" s="16"/>
      <c r="QNO1" s="16"/>
      <c r="QNP1" s="16"/>
      <c r="QNQ1" s="16"/>
      <c r="QNR1" s="16"/>
      <c r="QNS1" s="16"/>
      <c r="QNT1" s="16"/>
      <c r="QNU1" s="16"/>
      <c r="QNV1" s="16"/>
      <c r="QNW1" s="16"/>
      <c r="QNX1" s="16"/>
      <c r="QNY1" s="16"/>
      <c r="QNZ1" s="16"/>
      <c r="QOA1" s="16"/>
      <c r="QOB1" s="16"/>
      <c r="QOC1" s="16"/>
      <c r="QOD1" s="16"/>
      <c r="QOE1" s="16"/>
      <c r="QOF1" s="16"/>
      <c r="QOG1" s="16"/>
      <c r="QOH1" s="16"/>
      <c r="QOI1" s="16"/>
      <c r="QOJ1" s="16"/>
      <c r="QOK1" s="16"/>
      <c r="QOL1" s="16"/>
      <c r="QOM1" s="16"/>
      <c r="QON1" s="16"/>
      <c r="QOO1" s="16"/>
      <c r="QOP1" s="16"/>
      <c r="QOQ1" s="16"/>
      <c r="QOR1" s="16"/>
      <c r="QOS1" s="16"/>
      <c r="QOT1" s="16"/>
      <c r="QOU1" s="16"/>
      <c r="QOV1" s="16"/>
      <c r="QOW1" s="16"/>
      <c r="QOX1" s="16"/>
      <c r="QOY1" s="16"/>
      <c r="QOZ1" s="16"/>
      <c r="QPA1" s="16"/>
      <c r="QPB1" s="16"/>
      <c r="QPC1" s="16"/>
      <c r="QPD1" s="16"/>
      <c r="QPE1" s="16"/>
      <c r="QPF1" s="16"/>
      <c r="QPG1" s="16"/>
      <c r="QPH1" s="16"/>
      <c r="QPI1" s="16"/>
      <c r="QPJ1" s="16"/>
      <c r="QPK1" s="16"/>
      <c r="QPL1" s="16"/>
      <c r="QPM1" s="16"/>
      <c r="QPN1" s="16"/>
      <c r="QPO1" s="16"/>
      <c r="QPP1" s="16"/>
      <c r="QPQ1" s="16"/>
      <c r="QPR1" s="16"/>
      <c r="QPS1" s="16"/>
      <c r="QPT1" s="16"/>
      <c r="QPU1" s="16"/>
      <c r="QPV1" s="16"/>
      <c r="QPW1" s="16"/>
      <c r="QPX1" s="16"/>
      <c r="QPY1" s="16"/>
      <c r="QPZ1" s="16"/>
      <c r="QQA1" s="16"/>
      <c r="QQB1" s="16"/>
      <c r="QQC1" s="16"/>
      <c r="QQD1" s="16"/>
      <c r="QQE1" s="16"/>
      <c r="QQF1" s="16"/>
      <c r="QQG1" s="16"/>
      <c r="QQH1" s="16"/>
      <c r="QQI1" s="16"/>
      <c r="QQJ1" s="16"/>
      <c r="QQK1" s="16"/>
      <c r="QQL1" s="16"/>
      <c r="QQM1" s="16"/>
      <c r="QQN1" s="16"/>
      <c r="QQO1" s="16"/>
      <c r="QQP1" s="16"/>
      <c r="QQQ1" s="16"/>
      <c r="QQR1" s="16"/>
      <c r="QQS1" s="16"/>
      <c r="QQT1" s="16"/>
      <c r="QQU1" s="16"/>
      <c r="QQV1" s="16"/>
      <c r="QQW1" s="16"/>
      <c r="QQX1" s="16"/>
      <c r="QQY1" s="16"/>
      <c r="QQZ1" s="16"/>
      <c r="QRA1" s="16"/>
      <c r="QRB1" s="16"/>
      <c r="QRC1" s="16"/>
      <c r="QRD1" s="16"/>
      <c r="QRE1" s="16"/>
      <c r="QRF1" s="16"/>
      <c r="QRG1" s="16"/>
      <c r="QRH1" s="16"/>
      <c r="QRI1" s="16"/>
      <c r="QRJ1" s="16"/>
      <c r="QRK1" s="16"/>
      <c r="QRL1" s="16"/>
      <c r="QRM1" s="16"/>
      <c r="QRN1" s="16"/>
      <c r="QRO1" s="16"/>
      <c r="QRP1" s="16"/>
      <c r="QRQ1" s="16"/>
      <c r="QRR1" s="16"/>
      <c r="QRS1" s="16"/>
      <c r="QRT1" s="16"/>
      <c r="QRU1" s="16"/>
      <c r="QRV1" s="16"/>
      <c r="QRW1" s="16"/>
      <c r="QRX1" s="16"/>
      <c r="QRY1" s="16"/>
      <c r="QRZ1" s="16"/>
      <c r="QSA1" s="16"/>
      <c r="QSB1" s="16"/>
      <c r="QSC1" s="16"/>
      <c r="QSD1" s="16"/>
      <c r="QSE1" s="16"/>
      <c r="QSF1" s="16"/>
      <c r="QSG1" s="16"/>
      <c r="QSH1" s="16"/>
      <c r="QSI1" s="16"/>
      <c r="QSJ1" s="16"/>
      <c r="QSK1" s="16"/>
      <c r="QSL1" s="16"/>
      <c r="QSM1" s="16"/>
      <c r="QSN1" s="16"/>
      <c r="QSO1" s="16"/>
      <c r="QSP1" s="16"/>
      <c r="QSQ1" s="16"/>
      <c r="QSR1" s="16"/>
      <c r="QSS1" s="16"/>
      <c r="QST1" s="16"/>
      <c r="QSU1" s="16"/>
      <c r="QSV1" s="16"/>
      <c r="QSW1" s="16"/>
      <c r="QSX1" s="16"/>
      <c r="QSY1" s="16"/>
      <c r="QSZ1" s="16"/>
      <c r="QTA1" s="16"/>
      <c r="QTB1" s="16"/>
      <c r="QTC1" s="16"/>
      <c r="QTD1" s="16"/>
      <c r="QTE1" s="16"/>
      <c r="QTF1" s="16"/>
      <c r="QTG1" s="16"/>
      <c r="QTH1" s="16"/>
      <c r="QTI1" s="16"/>
      <c r="QTJ1" s="16"/>
      <c r="QTK1" s="16"/>
      <c r="QTL1" s="16"/>
      <c r="QTM1" s="16"/>
      <c r="QTN1" s="16"/>
      <c r="QTO1" s="16"/>
      <c r="QTP1" s="16"/>
      <c r="QTQ1" s="16"/>
      <c r="QTR1" s="16"/>
      <c r="QTS1" s="16"/>
      <c r="QTT1" s="16"/>
      <c r="QTU1" s="16"/>
      <c r="QTV1" s="16"/>
      <c r="QTW1" s="16"/>
      <c r="QTX1" s="16"/>
      <c r="QTY1" s="16"/>
      <c r="QTZ1" s="16"/>
      <c r="QUA1" s="16"/>
      <c r="QUB1" s="16"/>
      <c r="QUC1" s="16"/>
      <c r="QUD1" s="16"/>
      <c r="QUE1" s="16"/>
      <c r="QUF1" s="16"/>
      <c r="QUG1" s="16"/>
      <c r="QUH1" s="16"/>
      <c r="QUI1" s="16"/>
      <c r="QUJ1" s="16"/>
      <c r="QUK1" s="16"/>
      <c r="QUL1" s="16"/>
      <c r="QUM1" s="16"/>
      <c r="QUN1" s="16"/>
      <c r="QUO1" s="16"/>
      <c r="QUP1" s="16"/>
      <c r="QUQ1" s="16"/>
      <c r="QUR1" s="16"/>
      <c r="QUS1" s="16"/>
      <c r="QUT1" s="16"/>
      <c r="QUU1" s="16"/>
      <c r="QUV1" s="16"/>
      <c r="QUW1" s="16"/>
      <c r="QUX1" s="16"/>
      <c r="QUY1" s="16"/>
      <c r="QUZ1" s="16"/>
      <c r="QVA1" s="16"/>
      <c r="QVB1" s="16"/>
      <c r="QVC1" s="16"/>
      <c r="QVD1" s="16"/>
      <c r="QVE1" s="16"/>
      <c r="QVF1" s="16"/>
      <c r="QVG1" s="16"/>
      <c r="QVH1" s="16"/>
      <c r="QVI1" s="16"/>
      <c r="QVJ1" s="16"/>
      <c r="QVK1" s="16"/>
      <c r="QVL1" s="16"/>
      <c r="QVM1" s="16"/>
      <c r="QVN1" s="16"/>
      <c r="QVO1" s="16"/>
      <c r="QVP1" s="16"/>
      <c r="QVQ1" s="16"/>
      <c r="QVR1" s="16"/>
      <c r="QVS1" s="16"/>
      <c r="QVT1" s="16"/>
      <c r="QVU1" s="16"/>
      <c r="QVV1" s="16"/>
      <c r="QVW1" s="16"/>
      <c r="QVX1" s="16"/>
      <c r="QVY1" s="16"/>
      <c r="QVZ1" s="16"/>
      <c r="QWA1" s="16"/>
      <c r="QWB1" s="16"/>
      <c r="QWC1" s="16"/>
      <c r="QWD1" s="16"/>
      <c r="QWE1" s="16"/>
      <c r="QWF1" s="16"/>
      <c r="QWG1" s="16"/>
      <c r="QWH1" s="16"/>
      <c r="QWI1" s="16"/>
      <c r="QWJ1" s="16"/>
      <c r="QWK1" s="16"/>
      <c r="QWL1" s="16"/>
      <c r="QWM1" s="16"/>
      <c r="QWN1" s="16"/>
      <c r="QWO1" s="16"/>
      <c r="QWP1" s="16"/>
      <c r="QWQ1" s="16"/>
      <c r="QWR1" s="16"/>
      <c r="QWS1" s="16"/>
      <c r="QWT1" s="16"/>
      <c r="QWU1" s="16"/>
      <c r="QWV1" s="16"/>
      <c r="QWW1" s="16"/>
      <c r="QWX1" s="16"/>
      <c r="QWY1" s="16"/>
      <c r="QWZ1" s="16"/>
      <c r="QXA1" s="16"/>
      <c r="QXB1" s="16"/>
      <c r="QXC1" s="16"/>
      <c r="QXD1" s="16"/>
      <c r="QXE1" s="16"/>
      <c r="QXF1" s="16"/>
      <c r="QXG1" s="16"/>
      <c r="QXH1" s="16"/>
      <c r="QXI1" s="16"/>
      <c r="QXJ1" s="16"/>
      <c r="QXK1" s="16"/>
      <c r="QXL1" s="16"/>
      <c r="QXM1" s="16"/>
      <c r="QXN1" s="16"/>
      <c r="QXO1" s="16"/>
      <c r="QXP1" s="16"/>
      <c r="QXQ1" s="16"/>
      <c r="QXR1" s="16"/>
      <c r="QXS1" s="16"/>
      <c r="QXT1" s="16"/>
      <c r="QXU1" s="16"/>
      <c r="QXV1" s="16"/>
      <c r="QXW1" s="16"/>
      <c r="QXX1" s="16"/>
      <c r="QXY1" s="16"/>
      <c r="QXZ1" s="16"/>
      <c r="QYA1" s="16"/>
      <c r="QYB1" s="16"/>
      <c r="QYC1" s="16"/>
      <c r="QYD1" s="16"/>
      <c r="QYE1" s="16"/>
      <c r="QYF1" s="16"/>
      <c r="QYG1" s="16"/>
      <c r="QYH1" s="16"/>
      <c r="QYI1" s="16"/>
      <c r="QYJ1" s="16"/>
      <c r="QYK1" s="16"/>
      <c r="QYL1" s="16"/>
      <c r="QYM1" s="16"/>
      <c r="QYN1" s="16"/>
      <c r="QYO1" s="16"/>
      <c r="QYP1" s="16"/>
      <c r="QYQ1" s="16"/>
      <c r="QYR1" s="16"/>
      <c r="QYS1" s="16"/>
      <c r="QYT1" s="16"/>
      <c r="QYU1" s="16"/>
      <c r="QYV1" s="16"/>
      <c r="QYW1" s="16"/>
      <c r="QYX1" s="16"/>
      <c r="QYY1" s="16"/>
      <c r="QYZ1" s="16"/>
      <c r="QZA1" s="16"/>
      <c r="QZB1" s="16"/>
      <c r="QZC1" s="16"/>
      <c r="QZD1" s="16"/>
      <c r="QZE1" s="16"/>
      <c r="QZF1" s="16"/>
      <c r="QZG1" s="16"/>
      <c r="QZH1" s="16"/>
      <c r="QZI1" s="16"/>
      <c r="QZJ1" s="16"/>
      <c r="QZK1" s="16"/>
      <c r="QZL1" s="16"/>
      <c r="QZM1" s="16"/>
      <c r="QZN1" s="16"/>
      <c r="QZO1" s="16"/>
      <c r="QZP1" s="16"/>
      <c r="QZQ1" s="16"/>
      <c r="QZR1" s="16"/>
      <c r="QZS1" s="16"/>
      <c r="QZT1" s="16"/>
      <c r="QZU1" s="16"/>
      <c r="QZV1" s="16"/>
      <c r="QZW1" s="16"/>
      <c r="QZX1" s="16"/>
      <c r="QZY1" s="16"/>
      <c r="QZZ1" s="16"/>
      <c r="RAA1" s="16"/>
      <c r="RAB1" s="16"/>
      <c r="RAC1" s="16"/>
      <c r="RAD1" s="16"/>
      <c r="RAE1" s="16"/>
      <c r="RAF1" s="16"/>
      <c r="RAG1" s="16"/>
      <c r="RAH1" s="16"/>
      <c r="RAI1" s="16"/>
      <c r="RAJ1" s="16"/>
      <c r="RAK1" s="16"/>
      <c r="RAL1" s="16"/>
      <c r="RAM1" s="16"/>
      <c r="RAN1" s="16"/>
      <c r="RAO1" s="16"/>
      <c r="RAP1" s="16"/>
      <c r="RAQ1" s="16"/>
      <c r="RAR1" s="16"/>
      <c r="RAS1" s="16"/>
      <c r="RAT1" s="16"/>
      <c r="RAU1" s="16"/>
      <c r="RAV1" s="16"/>
      <c r="RAW1" s="16"/>
      <c r="RAX1" s="16"/>
      <c r="RAY1" s="16"/>
      <c r="RAZ1" s="16"/>
      <c r="RBA1" s="16"/>
      <c r="RBB1" s="16"/>
      <c r="RBC1" s="16"/>
      <c r="RBD1" s="16"/>
      <c r="RBE1" s="16"/>
      <c r="RBF1" s="16"/>
      <c r="RBG1" s="16"/>
      <c r="RBH1" s="16"/>
      <c r="RBI1" s="16"/>
      <c r="RBJ1" s="16"/>
      <c r="RBK1" s="16"/>
      <c r="RBL1" s="16"/>
      <c r="RBM1" s="16"/>
      <c r="RBN1" s="16"/>
      <c r="RBO1" s="16"/>
      <c r="RBP1" s="16"/>
      <c r="RBQ1" s="16"/>
      <c r="RBR1" s="16"/>
      <c r="RBS1" s="16"/>
      <c r="RBT1" s="16"/>
      <c r="RBU1" s="16"/>
      <c r="RBV1" s="16"/>
      <c r="RBW1" s="16"/>
      <c r="RBX1" s="16"/>
      <c r="RBY1" s="16"/>
      <c r="RBZ1" s="16"/>
      <c r="RCA1" s="16"/>
      <c r="RCB1" s="16"/>
      <c r="RCC1" s="16"/>
      <c r="RCD1" s="16"/>
      <c r="RCE1" s="16"/>
      <c r="RCF1" s="16"/>
      <c r="RCG1" s="16"/>
      <c r="RCH1" s="16"/>
      <c r="RCI1" s="16"/>
      <c r="RCJ1" s="16"/>
      <c r="RCK1" s="16"/>
      <c r="RCL1" s="16"/>
      <c r="RCM1" s="16"/>
      <c r="RCN1" s="16"/>
      <c r="RCO1" s="16"/>
      <c r="RCP1" s="16"/>
      <c r="RCQ1" s="16"/>
      <c r="RCR1" s="16"/>
      <c r="RCS1" s="16"/>
      <c r="RCT1" s="16"/>
      <c r="RCU1" s="16"/>
      <c r="RCV1" s="16"/>
      <c r="RCW1" s="16"/>
      <c r="RCX1" s="16"/>
      <c r="RCY1" s="16"/>
      <c r="RCZ1" s="16"/>
      <c r="RDA1" s="16"/>
      <c r="RDB1" s="16"/>
      <c r="RDC1" s="16"/>
      <c r="RDD1" s="16"/>
      <c r="RDE1" s="16"/>
      <c r="RDF1" s="16"/>
      <c r="RDG1" s="16"/>
      <c r="RDH1" s="16"/>
      <c r="RDI1" s="16"/>
      <c r="RDJ1" s="16"/>
      <c r="RDK1" s="16"/>
      <c r="RDL1" s="16"/>
      <c r="RDM1" s="16"/>
      <c r="RDN1" s="16"/>
      <c r="RDO1" s="16"/>
      <c r="RDP1" s="16"/>
      <c r="RDQ1" s="16"/>
      <c r="RDR1" s="16"/>
      <c r="RDS1" s="16"/>
      <c r="RDT1" s="16"/>
      <c r="RDU1" s="16"/>
      <c r="RDV1" s="16"/>
      <c r="RDW1" s="16"/>
      <c r="RDX1" s="16"/>
      <c r="RDY1" s="16"/>
      <c r="RDZ1" s="16"/>
      <c r="REA1" s="16"/>
      <c r="REB1" s="16"/>
      <c r="REC1" s="16"/>
      <c r="RED1" s="16"/>
      <c r="REE1" s="16"/>
      <c r="REF1" s="16"/>
      <c r="REG1" s="16"/>
      <c r="REH1" s="16"/>
      <c r="REI1" s="16"/>
      <c r="REJ1" s="16"/>
      <c r="REK1" s="16"/>
      <c r="REL1" s="16"/>
      <c r="REM1" s="16"/>
      <c r="REN1" s="16"/>
      <c r="REO1" s="16"/>
      <c r="REP1" s="16"/>
      <c r="REQ1" s="16"/>
      <c r="RER1" s="16"/>
      <c r="RES1" s="16"/>
      <c r="RET1" s="16"/>
      <c r="REU1" s="16"/>
      <c r="REV1" s="16"/>
      <c r="REW1" s="16"/>
      <c r="REX1" s="16"/>
      <c r="REY1" s="16"/>
      <c r="REZ1" s="16"/>
      <c r="RFA1" s="16"/>
      <c r="RFB1" s="16"/>
      <c r="RFC1" s="16"/>
      <c r="RFD1" s="16"/>
      <c r="RFE1" s="16"/>
      <c r="RFF1" s="16"/>
      <c r="RFG1" s="16"/>
      <c r="RFH1" s="16"/>
      <c r="RFI1" s="16"/>
      <c r="RFJ1" s="16"/>
      <c r="RFK1" s="16"/>
      <c r="RFL1" s="16"/>
      <c r="RFM1" s="16"/>
      <c r="RFN1" s="16"/>
      <c r="RFO1" s="16"/>
      <c r="RFP1" s="16"/>
      <c r="RFQ1" s="16"/>
      <c r="RFR1" s="16"/>
      <c r="RFS1" s="16"/>
      <c r="RFT1" s="16"/>
      <c r="RFU1" s="16"/>
      <c r="RFV1" s="16"/>
      <c r="RFW1" s="16"/>
      <c r="RFX1" s="16"/>
      <c r="RFY1" s="16"/>
      <c r="RFZ1" s="16"/>
      <c r="RGA1" s="16"/>
      <c r="RGB1" s="16"/>
      <c r="RGC1" s="16"/>
      <c r="RGD1" s="16"/>
      <c r="RGE1" s="16"/>
      <c r="RGF1" s="16"/>
      <c r="RGG1" s="16"/>
      <c r="RGH1" s="16"/>
      <c r="RGI1" s="16"/>
      <c r="RGJ1" s="16"/>
      <c r="RGK1" s="16"/>
      <c r="RGL1" s="16"/>
      <c r="RGM1" s="16"/>
      <c r="RGN1" s="16"/>
      <c r="RGO1" s="16"/>
      <c r="RGP1" s="16"/>
      <c r="RGQ1" s="16"/>
      <c r="RGR1" s="16"/>
      <c r="RGS1" s="16"/>
      <c r="RGT1" s="16"/>
      <c r="RGU1" s="16"/>
      <c r="RGV1" s="16"/>
      <c r="RGW1" s="16"/>
      <c r="RGX1" s="16"/>
      <c r="RGY1" s="16"/>
      <c r="RGZ1" s="16"/>
      <c r="RHA1" s="16"/>
      <c r="RHB1" s="16"/>
      <c r="RHC1" s="16"/>
      <c r="RHD1" s="16"/>
      <c r="RHE1" s="16"/>
      <c r="RHF1" s="16"/>
      <c r="RHG1" s="16"/>
      <c r="RHH1" s="16"/>
      <c r="RHI1" s="16"/>
      <c r="RHJ1" s="16"/>
      <c r="RHK1" s="16"/>
      <c r="RHL1" s="16"/>
      <c r="RHM1" s="16"/>
      <c r="RHN1" s="16"/>
      <c r="RHO1" s="16"/>
      <c r="RHP1" s="16"/>
      <c r="RHQ1" s="16"/>
      <c r="RHR1" s="16"/>
      <c r="RHS1" s="16"/>
      <c r="RHT1" s="16"/>
      <c r="RHU1" s="16"/>
      <c r="RHV1" s="16"/>
      <c r="RHW1" s="16"/>
      <c r="RHX1" s="16"/>
      <c r="RHY1" s="16"/>
      <c r="RHZ1" s="16"/>
      <c r="RIA1" s="16"/>
      <c r="RIB1" s="16"/>
      <c r="RIC1" s="16"/>
      <c r="RID1" s="16"/>
      <c r="RIE1" s="16"/>
      <c r="RIF1" s="16"/>
      <c r="RIG1" s="16"/>
      <c r="RIH1" s="16"/>
      <c r="RII1" s="16"/>
      <c r="RIJ1" s="16"/>
      <c r="RIK1" s="16"/>
      <c r="RIL1" s="16"/>
      <c r="RIM1" s="16"/>
      <c r="RIN1" s="16"/>
      <c r="RIO1" s="16"/>
      <c r="RIP1" s="16"/>
      <c r="RIQ1" s="16"/>
      <c r="RIR1" s="16"/>
      <c r="RIS1" s="16"/>
      <c r="RIT1" s="16"/>
      <c r="RIU1" s="16"/>
      <c r="RIV1" s="16"/>
      <c r="RIW1" s="16"/>
      <c r="RIX1" s="16"/>
      <c r="RIY1" s="16"/>
      <c r="RIZ1" s="16"/>
      <c r="RJA1" s="16"/>
      <c r="RJB1" s="16"/>
      <c r="RJC1" s="16"/>
      <c r="RJD1" s="16"/>
      <c r="RJE1" s="16"/>
      <c r="RJF1" s="16"/>
      <c r="RJG1" s="16"/>
      <c r="RJH1" s="16"/>
      <c r="RJI1" s="16"/>
      <c r="RJJ1" s="16"/>
      <c r="RJK1" s="16"/>
      <c r="RJL1" s="16"/>
      <c r="RJM1" s="16"/>
      <c r="RJN1" s="16"/>
      <c r="RJO1" s="16"/>
      <c r="RJP1" s="16"/>
      <c r="RJQ1" s="16"/>
      <c r="RJR1" s="16"/>
      <c r="RJS1" s="16"/>
      <c r="RJT1" s="16"/>
      <c r="RJU1" s="16"/>
      <c r="RJV1" s="16"/>
      <c r="RJW1" s="16"/>
      <c r="RJX1" s="16"/>
      <c r="RJY1" s="16"/>
      <c r="RJZ1" s="16"/>
      <c r="RKA1" s="16"/>
      <c r="RKB1" s="16"/>
      <c r="RKC1" s="16"/>
      <c r="RKD1" s="16"/>
      <c r="RKE1" s="16"/>
      <c r="RKF1" s="16"/>
      <c r="RKG1" s="16"/>
      <c r="RKH1" s="16"/>
      <c r="RKI1" s="16"/>
      <c r="RKJ1" s="16"/>
      <c r="RKK1" s="16"/>
      <c r="RKL1" s="16"/>
      <c r="RKM1" s="16"/>
      <c r="RKN1" s="16"/>
      <c r="RKO1" s="16"/>
      <c r="RKP1" s="16"/>
      <c r="RKQ1" s="16"/>
      <c r="RKR1" s="16"/>
      <c r="RKS1" s="16"/>
      <c r="RKT1" s="16"/>
      <c r="RKU1" s="16"/>
      <c r="RKV1" s="16"/>
      <c r="RKW1" s="16"/>
      <c r="RKX1" s="16"/>
      <c r="RKY1" s="16"/>
      <c r="RKZ1" s="16"/>
      <c r="RLA1" s="16"/>
      <c r="RLB1" s="16"/>
      <c r="RLC1" s="16"/>
      <c r="RLD1" s="16"/>
      <c r="RLE1" s="16"/>
      <c r="RLF1" s="16"/>
      <c r="RLG1" s="16"/>
      <c r="RLH1" s="16"/>
      <c r="RLI1" s="16"/>
      <c r="RLJ1" s="16"/>
      <c r="RLK1" s="16"/>
      <c r="RLL1" s="16"/>
      <c r="RLM1" s="16"/>
      <c r="RLN1" s="16"/>
      <c r="RLO1" s="16"/>
      <c r="RLP1" s="16"/>
      <c r="RLQ1" s="16"/>
      <c r="RLR1" s="16"/>
      <c r="RLS1" s="16"/>
      <c r="RLT1" s="16"/>
      <c r="RLU1" s="16"/>
      <c r="RLV1" s="16"/>
      <c r="RLW1" s="16"/>
      <c r="RLX1" s="16"/>
      <c r="RLY1" s="16"/>
      <c r="RLZ1" s="16"/>
      <c r="RMA1" s="16"/>
      <c r="RMB1" s="16"/>
      <c r="RMC1" s="16"/>
      <c r="RMD1" s="16"/>
      <c r="RME1" s="16"/>
      <c r="RMF1" s="16"/>
      <c r="RMG1" s="16"/>
      <c r="RMH1" s="16"/>
      <c r="RMI1" s="16"/>
      <c r="RMJ1" s="16"/>
      <c r="RMK1" s="16"/>
      <c r="RML1" s="16"/>
      <c r="RMM1" s="16"/>
      <c r="RMN1" s="16"/>
      <c r="RMO1" s="16"/>
      <c r="RMP1" s="16"/>
      <c r="RMQ1" s="16"/>
      <c r="RMR1" s="16"/>
      <c r="RMS1" s="16"/>
      <c r="RMT1" s="16"/>
      <c r="RMU1" s="16"/>
      <c r="RMV1" s="16"/>
      <c r="RMW1" s="16"/>
      <c r="RMX1" s="16"/>
      <c r="RMY1" s="16"/>
      <c r="RMZ1" s="16"/>
      <c r="RNA1" s="16"/>
      <c r="RNB1" s="16"/>
      <c r="RNC1" s="16"/>
      <c r="RND1" s="16"/>
      <c r="RNE1" s="16"/>
      <c r="RNF1" s="16"/>
      <c r="RNG1" s="16"/>
      <c r="RNH1" s="16"/>
      <c r="RNI1" s="16"/>
      <c r="RNJ1" s="16"/>
      <c r="RNK1" s="16"/>
      <c r="RNL1" s="16"/>
      <c r="RNM1" s="16"/>
      <c r="RNN1" s="16"/>
      <c r="RNO1" s="16"/>
      <c r="RNP1" s="16"/>
      <c r="RNQ1" s="16"/>
      <c r="RNR1" s="16"/>
      <c r="RNS1" s="16"/>
      <c r="RNT1" s="16"/>
      <c r="RNU1" s="16"/>
      <c r="RNV1" s="16"/>
      <c r="RNW1" s="16"/>
      <c r="RNX1" s="16"/>
      <c r="RNY1" s="16"/>
      <c r="RNZ1" s="16"/>
      <c r="ROA1" s="16"/>
      <c r="ROB1" s="16"/>
      <c r="ROC1" s="16"/>
      <c r="ROD1" s="16"/>
      <c r="ROE1" s="16"/>
      <c r="ROF1" s="16"/>
      <c r="ROG1" s="16"/>
      <c r="ROH1" s="16"/>
      <c r="ROI1" s="16"/>
      <c r="ROJ1" s="16"/>
      <c r="ROK1" s="16"/>
      <c r="ROL1" s="16"/>
      <c r="ROM1" s="16"/>
      <c r="RON1" s="16"/>
      <c r="ROO1" s="16"/>
      <c r="ROP1" s="16"/>
      <c r="ROQ1" s="16"/>
      <c r="ROR1" s="16"/>
      <c r="ROS1" s="16"/>
      <c r="ROT1" s="16"/>
      <c r="ROU1" s="16"/>
      <c r="ROV1" s="16"/>
      <c r="ROW1" s="16"/>
      <c r="ROX1" s="16"/>
      <c r="ROY1" s="16"/>
      <c r="ROZ1" s="16"/>
      <c r="RPA1" s="16"/>
      <c r="RPB1" s="16"/>
      <c r="RPC1" s="16"/>
      <c r="RPD1" s="16"/>
      <c r="RPE1" s="16"/>
      <c r="RPF1" s="16"/>
      <c r="RPG1" s="16"/>
      <c r="RPH1" s="16"/>
      <c r="RPI1" s="16"/>
      <c r="RPJ1" s="16"/>
      <c r="RPK1" s="16"/>
      <c r="RPL1" s="16"/>
      <c r="RPM1" s="16"/>
      <c r="RPN1" s="16"/>
      <c r="RPO1" s="16"/>
      <c r="RPP1" s="16"/>
      <c r="RPQ1" s="16"/>
      <c r="RPR1" s="16"/>
      <c r="RPS1" s="16"/>
      <c r="RPT1" s="16"/>
      <c r="RPU1" s="16"/>
      <c r="RPV1" s="16"/>
      <c r="RPW1" s="16"/>
      <c r="RPX1" s="16"/>
      <c r="RPY1" s="16"/>
      <c r="RPZ1" s="16"/>
      <c r="RQA1" s="16"/>
      <c r="RQB1" s="16"/>
      <c r="RQC1" s="16"/>
      <c r="RQD1" s="16"/>
      <c r="RQE1" s="16"/>
      <c r="RQF1" s="16"/>
      <c r="RQG1" s="16"/>
      <c r="RQH1" s="16"/>
      <c r="RQI1" s="16"/>
      <c r="RQJ1" s="16"/>
      <c r="RQK1" s="16"/>
      <c r="RQL1" s="16"/>
      <c r="RQM1" s="16"/>
      <c r="RQN1" s="16"/>
      <c r="RQO1" s="16"/>
      <c r="RQP1" s="16"/>
      <c r="RQQ1" s="16"/>
      <c r="RQR1" s="16"/>
      <c r="RQS1" s="16"/>
      <c r="RQT1" s="16"/>
      <c r="RQU1" s="16"/>
      <c r="RQV1" s="16"/>
      <c r="RQW1" s="16"/>
      <c r="RQX1" s="16"/>
      <c r="RQY1" s="16"/>
      <c r="RQZ1" s="16"/>
      <c r="RRA1" s="16"/>
      <c r="RRB1" s="16"/>
      <c r="RRC1" s="16"/>
      <c r="RRD1" s="16"/>
      <c r="RRE1" s="16"/>
      <c r="RRF1" s="16"/>
      <c r="RRG1" s="16"/>
      <c r="RRH1" s="16"/>
      <c r="RRI1" s="16"/>
      <c r="RRJ1" s="16"/>
      <c r="RRK1" s="16"/>
      <c r="RRL1" s="16"/>
      <c r="RRM1" s="16"/>
      <c r="RRN1" s="16"/>
      <c r="RRO1" s="16"/>
      <c r="RRP1" s="16"/>
      <c r="RRQ1" s="16"/>
      <c r="RRR1" s="16"/>
      <c r="RRS1" s="16"/>
      <c r="RRT1" s="16"/>
      <c r="RRU1" s="16"/>
      <c r="RRV1" s="16"/>
      <c r="RRW1" s="16"/>
      <c r="RRX1" s="16"/>
      <c r="RRY1" s="16"/>
      <c r="RRZ1" s="16"/>
      <c r="RSA1" s="16"/>
      <c r="RSB1" s="16"/>
      <c r="RSC1" s="16"/>
      <c r="RSD1" s="16"/>
      <c r="RSE1" s="16"/>
      <c r="RSF1" s="16"/>
      <c r="RSG1" s="16"/>
      <c r="RSH1" s="16"/>
      <c r="RSI1" s="16"/>
      <c r="RSJ1" s="16"/>
      <c r="RSK1" s="16"/>
      <c r="RSL1" s="16"/>
      <c r="RSM1" s="16"/>
      <c r="RSN1" s="16"/>
      <c r="RSO1" s="16"/>
      <c r="RSP1" s="16"/>
      <c r="RSQ1" s="16"/>
      <c r="RSR1" s="16"/>
      <c r="RSS1" s="16"/>
      <c r="RST1" s="16"/>
      <c r="RSU1" s="16"/>
      <c r="RSV1" s="16"/>
      <c r="RSW1" s="16"/>
      <c r="RSX1" s="16"/>
      <c r="RSY1" s="16"/>
      <c r="RSZ1" s="16"/>
      <c r="RTA1" s="16"/>
      <c r="RTB1" s="16"/>
      <c r="RTC1" s="16"/>
      <c r="RTD1" s="16"/>
      <c r="RTE1" s="16"/>
      <c r="RTF1" s="16"/>
      <c r="RTG1" s="16"/>
      <c r="RTH1" s="16"/>
      <c r="RTI1" s="16"/>
      <c r="RTJ1" s="16"/>
      <c r="RTK1" s="16"/>
      <c r="RTL1" s="16"/>
      <c r="RTM1" s="16"/>
      <c r="RTN1" s="16"/>
      <c r="RTO1" s="16"/>
      <c r="RTP1" s="16"/>
      <c r="RTQ1" s="16"/>
      <c r="RTR1" s="16"/>
      <c r="RTS1" s="16"/>
      <c r="RTT1" s="16"/>
      <c r="RTU1" s="16"/>
      <c r="RTV1" s="16"/>
      <c r="RTW1" s="16"/>
      <c r="RTX1" s="16"/>
      <c r="RTY1" s="16"/>
      <c r="RTZ1" s="16"/>
      <c r="RUA1" s="16"/>
      <c r="RUB1" s="16"/>
      <c r="RUC1" s="16"/>
      <c r="RUD1" s="16"/>
      <c r="RUE1" s="16"/>
      <c r="RUF1" s="16"/>
      <c r="RUG1" s="16"/>
      <c r="RUH1" s="16"/>
      <c r="RUI1" s="16"/>
      <c r="RUJ1" s="16"/>
      <c r="RUK1" s="16"/>
      <c r="RUL1" s="16"/>
      <c r="RUM1" s="16"/>
      <c r="RUN1" s="16"/>
      <c r="RUO1" s="16"/>
      <c r="RUP1" s="16"/>
      <c r="RUQ1" s="16"/>
      <c r="RUR1" s="16"/>
      <c r="RUS1" s="16"/>
      <c r="RUT1" s="16"/>
      <c r="RUU1" s="16"/>
      <c r="RUV1" s="16"/>
      <c r="RUW1" s="16"/>
      <c r="RUX1" s="16"/>
      <c r="RUY1" s="16"/>
      <c r="RUZ1" s="16"/>
      <c r="RVA1" s="16"/>
      <c r="RVB1" s="16"/>
      <c r="RVC1" s="16"/>
      <c r="RVD1" s="16"/>
      <c r="RVE1" s="16"/>
      <c r="RVF1" s="16"/>
      <c r="RVG1" s="16"/>
      <c r="RVH1" s="16"/>
      <c r="RVI1" s="16"/>
      <c r="RVJ1" s="16"/>
      <c r="RVK1" s="16"/>
      <c r="RVL1" s="16"/>
      <c r="RVM1" s="16"/>
      <c r="RVN1" s="16"/>
      <c r="RVO1" s="16"/>
      <c r="RVP1" s="16"/>
      <c r="RVQ1" s="16"/>
      <c r="RVR1" s="16"/>
      <c r="RVS1" s="16"/>
      <c r="RVT1" s="16"/>
      <c r="RVU1" s="16"/>
      <c r="RVV1" s="16"/>
      <c r="RVW1" s="16"/>
      <c r="RVX1" s="16"/>
      <c r="RVY1" s="16"/>
      <c r="RVZ1" s="16"/>
      <c r="RWA1" s="16"/>
      <c r="RWB1" s="16"/>
      <c r="RWC1" s="16"/>
      <c r="RWD1" s="16"/>
      <c r="RWE1" s="16"/>
      <c r="RWF1" s="16"/>
      <c r="RWG1" s="16"/>
      <c r="RWH1" s="16"/>
      <c r="RWI1" s="16"/>
      <c r="RWJ1" s="16"/>
      <c r="RWK1" s="16"/>
      <c r="RWL1" s="16"/>
      <c r="RWM1" s="16"/>
      <c r="RWN1" s="16"/>
      <c r="RWO1" s="16"/>
      <c r="RWP1" s="16"/>
      <c r="RWQ1" s="16"/>
      <c r="RWR1" s="16"/>
      <c r="RWS1" s="16"/>
      <c r="RWT1" s="16"/>
      <c r="RWU1" s="16"/>
      <c r="RWV1" s="16"/>
      <c r="RWW1" s="16"/>
      <c r="RWX1" s="16"/>
      <c r="RWY1" s="16"/>
      <c r="RWZ1" s="16"/>
      <c r="RXA1" s="16"/>
      <c r="RXB1" s="16"/>
      <c r="RXC1" s="16"/>
      <c r="RXD1" s="16"/>
      <c r="RXE1" s="16"/>
      <c r="RXF1" s="16"/>
      <c r="RXG1" s="16"/>
      <c r="RXH1" s="16"/>
      <c r="RXI1" s="16"/>
      <c r="RXJ1" s="16"/>
      <c r="RXK1" s="16"/>
      <c r="RXL1" s="16"/>
      <c r="RXM1" s="16"/>
      <c r="RXN1" s="16"/>
      <c r="RXO1" s="16"/>
      <c r="RXP1" s="16"/>
      <c r="RXQ1" s="16"/>
      <c r="RXR1" s="16"/>
      <c r="RXS1" s="16"/>
      <c r="RXT1" s="16"/>
      <c r="RXU1" s="16"/>
      <c r="RXV1" s="16"/>
      <c r="RXW1" s="16"/>
      <c r="RXX1" s="16"/>
      <c r="RXY1" s="16"/>
      <c r="RXZ1" s="16"/>
      <c r="RYA1" s="16"/>
      <c r="RYB1" s="16"/>
      <c r="RYC1" s="16"/>
      <c r="RYD1" s="16"/>
      <c r="RYE1" s="16"/>
      <c r="RYF1" s="16"/>
      <c r="RYG1" s="16"/>
      <c r="RYH1" s="16"/>
      <c r="RYI1" s="16"/>
      <c r="RYJ1" s="16"/>
      <c r="RYK1" s="16"/>
      <c r="RYL1" s="16"/>
      <c r="RYM1" s="16"/>
      <c r="RYN1" s="16"/>
      <c r="RYO1" s="16"/>
      <c r="RYP1" s="16"/>
      <c r="RYQ1" s="16"/>
      <c r="RYR1" s="16"/>
      <c r="RYS1" s="16"/>
      <c r="RYT1" s="16"/>
      <c r="RYU1" s="16"/>
      <c r="RYV1" s="16"/>
      <c r="RYW1" s="16"/>
      <c r="RYX1" s="16"/>
      <c r="RYY1" s="16"/>
      <c r="RYZ1" s="16"/>
      <c r="RZA1" s="16"/>
      <c r="RZB1" s="16"/>
      <c r="RZC1" s="16"/>
      <c r="RZD1" s="16"/>
      <c r="RZE1" s="16"/>
      <c r="RZF1" s="16"/>
      <c r="RZG1" s="16"/>
      <c r="RZH1" s="16"/>
      <c r="RZI1" s="16"/>
      <c r="RZJ1" s="16"/>
      <c r="RZK1" s="16"/>
      <c r="RZL1" s="16"/>
      <c r="RZM1" s="16"/>
      <c r="RZN1" s="16"/>
      <c r="RZO1" s="16"/>
      <c r="RZP1" s="16"/>
      <c r="RZQ1" s="16"/>
      <c r="RZR1" s="16"/>
      <c r="RZS1" s="16"/>
      <c r="RZT1" s="16"/>
      <c r="RZU1" s="16"/>
      <c r="RZV1" s="16"/>
      <c r="RZW1" s="16"/>
      <c r="RZX1" s="16"/>
      <c r="RZY1" s="16"/>
      <c r="RZZ1" s="16"/>
      <c r="SAA1" s="16"/>
      <c r="SAB1" s="16"/>
      <c r="SAC1" s="16"/>
      <c r="SAD1" s="16"/>
      <c r="SAE1" s="16"/>
      <c r="SAF1" s="16"/>
      <c r="SAG1" s="16"/>
      <c r="SAH1" s="16"/>
      <c r="SAI1" s="16"/>
      <c r="SAJ1" s="16"/>
      <c r="SAK1" s="16"/>
      <c r="SAL1" s="16"/>
      <c r="SAM1" s="16"/>
      <c r="SAN1" s="16"/>
      <c r="SAO1" s="16"/>
      <c r="SAP1" s="16"/>
      <c r="SAQ1" s="16"/>
      <c r="SAR1" s="16"/>
      <c r="SAS1" s="16"/>
      <c r="SAT1" s="16"/>
      <c r="SAU1" s="16"/>
      <c r="SAV1" s="16"/>
      <c r="SAW1" s="16"/>
      <c r="SAX1" s="16"/>
      <c r="SAY1" s="16"/>
      <c r="SAZ1" s="16"/>
      <c r="SBA1" s="16"/>
      <c r="SBB1" s="16"/>
      <c r="SBC1" s="16"/>
      <c r="SBD1" s="16"/>
      <c r="SBE1" s="16"/>
      <c r="SBF1" s="16"/>
      <c r="SBG1" s="16"/>
      <c r="SBH1" s="16"/>
      <c r="SBI1" s="16"/>
      <c r="SBJ1" s="16"/>
      <c r="SBK1" s="16"/>
      <c r="SBL1" s="16"/>
      <c r="SBM1" s="16"/>
      <c r="SBN1" s="16"/>
      <c r="SBO1" s="16"/>
      <c r="SBP1" s="16"/>
      <c r="SBQ1" s="16"/>
      <c r="SBR1" s="16"/>
      <c r="SBS1" s="16"/>
      <c r="SBT1" s="16"/>
      <c r="SBU1" s="16"/>
      <c r="SBV1" s="16"/>
      <c r="SBW1" s="16"/>
      <c r="SBX1" s="16"/>
      <c r="SBY1" s="16"/>
      <c r="SBZ1" s="16"/>
      <c r="SCA1" s="16"/>
      <c r="SCB1" s="16"/>
      <c r="SCC1" s="16"/>
      <c r="SCD1" s="16"/>
      <c r="SCE1" s="16"/>
      <c r="SCF1" s="16"/>
      <c r="SCG1" s="16"/>
      <c r="SCH1" s="16"/>
      <c r="SCI1" s="16"/>
      <c r="SCJ1" s="16"/>
      <c r="SCK1" s="16"/>
      <c r="SCL1" s="16"/>
      <c r="SCM1" s="16"/>
      <c r="SCN1" s="16"/>
      <c r="SCO1" s="16"/>
      <c r="SCP1" s="16"/>
      <c r="SCQ1" s="16"/>
      <c r="SCR1" s="16"/>
      <c r="SCS1" s="16"/>
      <c r="SCT1" s="16"/>
      <c r="SCU1" s="16"/>
      <c r="SCV1" s="16"/>
      <c r="SCW1" s="16"/>
      <c r="SCX1" s="16"/>
      <c r="SCY1" s="16"/>
      <c r="SCZ1" s="16"/>
      <c r="SDA1" s="16"/>
      <c r="SDB1" s="16"/>
      <c r="SDC1" s="16"/>
      <c r="SDD1" s="16"/>
      <c r="SDE1" s="16"/>
      <c r="SDF1" s="16"/>
      <c r="SDG1" s="16"/>
      <c r="SDH1" s="16"/>
      <c r="SDI1" s="16"/>
      <c r="SDJ1" s="16"/>
      <c r="SDK1" s="16"/>
      <c r="SDL1" s="16"/>
      <c r="SDM1" s="16"/>
      <c r="SDN1" s="16"/>
      <c r="SDO1" s="16"/>
      <c r="SDP1" s="16"/>
      <c r="SDQ1" s="16"/>
      <c r="SDR1" s="16"/>
      <c r="SDS1" s="16"/>
      <c r="SDT1" s="16"/>
      <c r="SDU1" s="16"/>
      <c r="SDV1" s="16"/>
      <c r="SDW1" s="16"/>
      <c r="SDX1" s="16"/>
      <c r="SDY1" s="16"/>
      <c r="SDZ1" s="16"/>
      <c r="SEA1" s="16"/>
      <c r="SEB1" s="16"/>
      <c r="SEC1" s="16"/>
      <c r="SED1" s="16"/>
      <c r="SEE1" s="16"/>
      <c r="SEF1" s="16"/>
      <c r="SEG1" s="16"/>
      <c r="SEH1" s="16"/>
      <c r="SEI1" s="16"/>
      <c r="SEJ1" s="16"/>
      <c r="SEK1" s="16"/>
      <c r="SEL1" s="16"/>
      <c r="SEM1" s="16"/>
      <c r="SEN1" s="16"/>
      <c r="SEO1" s="16"/>
      <c r="SEP1" s="16"/>
      <c r="SEQ1" s="16"/>
      <c r="SER1" s="16"/>
      <c r="SES1" s="16"/>
      <c r="SET1" s="16"/>
      <c r="SEU1" s="16"/>
      <c r="SEV1" s="16"/>
      <c r="SEW1" s="16"/>
      <c r="SEX1" s="16"/>
      <c r="SEY1" s="16"/>
      <c r="SEZ1" s="16"/>
      <c r="SFA1" s="16"/>
      <c r="SFB1" s="16"/>
      <c r="SFC1" s="16"/>
      <c r="SFD1" s="16"/>
      <c r="SFE1" s="16"/>
      <c r="SFF1" s="16"/>
      <c r="SFG1" s="16"/>
      <c r="SFH1" s="16"/>
      <c r="SFI1" s="16"/>
      <c r="SFJ1" s="16"/>
      <c r="SFK1" s="16"/>
      <c r="SFL1" s="16"/>
      <c r="SFM1" s="16"/>
      <c r="SFN1" s="16"/>
      <c r="SFO1" s="16"/>
      <c r="SFP1" s="16"/>
      <c r="SFQ1" s="16"/>
      <c r="SFR1" s="16"/>
      <c r="SFS1" s="16"/>
      <c r="SFT1" s="16"/>
      <c r="SFU1" s="16"/>
      <c r="SFV1" s="16"/>
      <c r="SFW1" s="16"/>
      <c r="SFX1" s="16"/>
      <c r="SFY1" s="16"/>
      <c r="SFZ1" s="16"/>
      <c r="SGA1" s="16"/>
      <c r="SGB1" s="16"/>
      <c r="SGC1" s="16"/>
      <c r="SGD1" s="16"/>
      <c r="SGE1" s="16"/>
      <c r="SGF1" s="16"/>
      <c r="SGG1" s="16"/>
      <c r="SGH1" s="16"/>
      <c r="SGI1" s="16"/>
      <c r="SGJ1" s="16"/>
      <c r="SGK1" s="16"/>
      <c r="SGL1" s="16"/>
      <c r="SGM1" s="16"/>
      <c r="SGN1" s="16"/>
      <c r="SGO1" s="16"/>
      <c r="SGP1" s="16"/>
      <c r="SGQ1" s="16"/>
      <c r="SGR1" s="16"/>
      <c r="SGS1" s="16"/>
      <c r="SGT1" s="16"/>
      <c r="SGU1" s="16"/>
      <c r="SGV1" s="16"/>
      <c r="SGW1" s="16"/>
      <c r="SGX1" s="16"/>
      <c r="SGY1" s="16"/>
      <c r="SGZ1" s="16"/>
      <c r="SHA1" s="16"/>
      <c r="SHB1" s="16"/>
      <c r="SHC1" s="16"/>
      <c r="SHD1" s="16"/>
      <c r="SHE1" s="16"/>
      <c r="SHF1" s="16"/>
      <c r="SHG1" s="16"/>
      <c r="SHH1" s="16"/>
      <c r="SHI1" s="16"/>
      <c r="SHJ1" s="16"/>
      <c r="SHK1" s="16"/>
      <c r="SHL1" s="16"/>
      <c r="SHM1" s="16"/>
      <c r="SHN1" s="16"/>
      <c r="SHO1" s="16"/>
      <c r="SHP1" s="16"/>
      <c r="SHQ1" s="16"/>
      <c r="SHR1" s="16"/>
      <c r="SHS1" s="16"/>
      <c r="SHT1" s="16"/>
      <c r="SHU1" s="16"/>
      <c r="SHV1" s="16"/>
      <c r="SHW1" s="16"/>
      <c r="SHX1" s="16"/>
      <c r="SHY1" s="16"/>
      <c r="SHZ1" s="16"/>
      <c r="SIA1" s="16"/>
      <c r="SIB1" s="16"/>
      <c r="SIC1" s="16"/>
      <c r="SID1" s="16"/>
      <c r="SIE1" s="16"/>
      <c r="SIF1" s="16"/>
      <c r="SIG1" s="16"/>
      <c r="SIH1" s="16"/>
      <c r="SII1" s="16"/>
      <c r="SIJ1" s="16"/>
      <c r="SIK1" s="16"/>
      <c r="SIL1" s="16"/>
      <c r="SIM1" s="16"/>
      <c r="SIN1" s="16"/>
      <c r="SIO1" s="16"/>
      <c r="SIP1" s="16"/>
      <c r="SIQ1" s="16"/>
      <c r="SIR1" s="16"/>
      <c r="SIS1" s="16"/>
      <c r="SIT1" s="16"/>
      <c r="SIU1" s="16"/>
      <c r="SIV1" s="16"/>
      <c r="SIW1" s="16"/>
      <c r="SIX1" s="16"/>
      <c r="SIY1" s="16"/>
      <c r="SIZ1" s="16"/>
      <c r="SJA1" s="16"/>
      <c r="SJB1" s="16"/>
      <c r="SJC1" s="16"/>
      <c r="SJD1" s="16"/>
      <c r="SJE1" s="16"/>
      <c r="SJF1" s="16"/>
      <c r="SJG1" s="16"/>
      <c r="SJH1" s="16"/>
      <c r="SJI1" s="16"/>
      <c r="SJJ1" s="16"/>
      <c r="SJK1" s="16"/>
      <c r="SJL1" s="16"/>
      <c r="SJM1" s="16"/>
      <c r="SJN1" s="16"/>
      <c r="SJO1" s="16"/>
      <c r="SJP1" s="16"/>
      <c r="SJQ1" s="16"/>
      <c r="SJR1" s="16"/>
      <c r="SJS1" s="16"/>
      <c r="SJT1" s="16"/>
      <c r="SJU1" s="16"/>
      <c r="SJV1" s="16"/>
      <c r="SJW1" s="16"/>
      <c r="SJX1" s="16"/>
      <c r="SJY1" s="16"/>
      <c r="SJZ1" s="16"/>
      <c r="SKA1" s="16"/>
      <c r="SKB1" s="16"/>
      <c r="SKC1" s="16"/>
      <c r="SKD1" s="16"/>
      <c r="SKE1" s="16"/>
      <c r="SKF1" s="16"/>
      <c r="SKG1" s="16"/>
      <c r="SKH1" s="16"/>
      <c r="SKI1" s="16"/>
      <c r="SKJ1" s="16"/>
      <c r="SKK1" s="16"/>
      <c r="SKL1" s="16"/>
      <c r="SKM1" s="16"/>
      <c r="SKN1" s="16"/>
      <c r="SKO1" s="16"/>
      <c r="SKP1" s="16"/>
      <c r="SKQ1" s="16"/>
      <c r="SKR1" s="16"/>
      <c r="SKS1" s="16"/>
      <c r="SKT1" s="16"/>
      <c r="SKU1" s="16"/>
      <c r="SKV1" s="16"/>
      <c r="SKW1" s="16"/>
      <c r="SKX1" s="16"/>
      <c r="SKY1" s="16"/>
      <c r="SKZ1" s="16"/>
      <c r="SLA1" s="16"/>
      <c r="SLB1" s="16"/>
      <c r="SLC1" s="16"/>
      <c r="SLD1" s="16"/>
      <c r="SLE1" s="16"/>
      <c r="SLF1" s="16"/>
      <c r="SLG1" s="16"/>
      <c r="SLH1" s="16"/>
      <c r="SLI1" s="16"/>
      <c r="SLJ1" s="16"/>
      <c r="SLK1" s="16"/>
      <c r="SLL1" s="16"/>
      <c r="SLM1" s="16"/>
      <c r="SLN1" s="16"/>
      <c r="SLO1" s="16"/>
      <c r="SLP1" s="16"/>
      <c r="SLQ1" s="16"/>
      <c r="SLR1" s="16"/>
      <c r="SLS1" s="16"/>
      <c r="SLT1" s="16"/>
      <c r="SLU1" s="16"/>
      <c r="SLV1" s="16"/>
      <c r="SLW1" s="16"/>
      <c r="SLX1" s="16"/>
      <c r="SLY1" s="16"/>
      <c r="SLZ1" s="16"/>
      <c r="SMA1" s="16"/>
      <c r="SMB1" s="16"/>
      <c r="SMC1" s="16"/>
      <c r="SMD1" s="16"/>
      <c r="SME1" s="16"/>
      <c r="SMF1" s="16"/>
      <c r="SMG1" s="16"/>
      <c r="SMH1" s="16"/>
      <c r="SMI1" s="16"/>
      <c r="SMJ1" s="16"/>
      <c r="SMK1" s="16"/>
      <c r="SML1" s="16"/>
      <c r="SMM1" s="16"/>
      <c r="SMN1" s="16"/>
      <c r="SMO1" s="16"/>
      <c r="SMP1" s="16"/>
      <c r="SMQ1" s="16"/>
      <c r="SMR1" s="16"/>
      <c r="SMS1" s="16"/>
      <c r="SMT1" s="16"/>
      <c r="SMU1" s="16"/>
      <c r="SMV1" s="16"/>
      <c r="SMW1" s="16"/>
      <c r="SMX1" s="16"/>
      <c r="SMY1" s="16"/>
      <c r="SMZ1" s="16"/>
      <c r="SNA1" s="16"/>
      <c r="SNB1" s="16"/>
      <c r="SNC1" s="16"/>
      <c r="SND1" s="16"/>
      <c r="SNE1" s="16"/>
      <c r="SNF1" s="16"/>
      <c r="SNG1" s="16"/>
      <c r="SNH1" s="16"/>
      <c r="SNI1" s="16"/>
      <c r="SNJ1" s="16"/>
      <c r="SNK1" s="16"/>
      <c r="SNL1" s="16"/>
      <c r="SNM1" s="16"/>
      <c r="SNN1" s="16"/>
      <c r="SNO1" s="16"/>
      <c r="SNP1" s="16"/>
      <c r="SNQ1" s="16"/>
      <c r="SNR1" s="16"/>
      <c r="SNS1" s="16"/>
      <c r="SNT1" s="16"/>
      <c r="SNU1" s="16"/>
      <c r="SNV1" s="16"/>
      <c r="SNW1" s="16"/>
      <c r="SNX1" s="16"/>
      <c r="SNY1" s="16"/>
      <c r="SNZ1" s="16"/>
      <c r="SOA1" s="16"/>
      <c r="SOB1" s="16"/>
      <c r="SOC1" s="16"/>
      <c r="SOD1" s="16"/>
      <c r="SOE1" s="16"/>
      <c r="SOF1" s="16"/>
      <c r="SOG1" s="16"/>
      <c r="SOH1" s="16"/>
      <c r="SOI1" s="16"/>
      <c r="SOJ1" s="16"/>
      <c r="SOK1" s="16"/>
      <c r="SOL1" s="16"/>
      <c r="SOM1" s="16"/>
      <c r="SON1" s="16"/>
      <c r="SOO1" s="16"/>
      <c r="SOP1" s="16"/>
      <c r="SOQ1" s="16"/>
      <c r="SOR1" s="16"/>
      <c r="SOS1" s="16"/>
      <c r="SOT1" s="16"/>
      <c r="SOU1" s="16"/>
      <c r="SOV1" s="16"/>
      <c r="SOW1" s="16"/>
      <c r="SOX1" s="16"/>
      <c r="SOY1" s="16"/>
      <c r="SOZ1" s="16"/>
      <c r="SPA1" s="16"/>
      <c r="SPB1" s="16"/>
      <c r="SPC1" s="16"/>
      <c r="SPD1" s="16"/>
      <c r="SPE1" s="16"/>
      <c r="SPF1" s="16"/>
      <c r="SPG1" s="16"/>
      <c r="SPH1" s="16"/>
      <c r="SPI1" s="16"/>
      <c r="SPJ1" s="16"/>
      <c r="SPK1" s="16"/>
      <c r="SPL1" s="16"/>
      <c r="SPM1" s="16"/>
      <c r="SPN1" s="16"/>
      <c r="SPO1" s="16"/>
      <c r="SPP1" s="16"/>
      <c r="SPQ1" s="16"/>
      <c r="SPR1" s="16"/>
      <c r="SPS1" s="16"/>
      <c r="SPT1" s="16"/>
      <c r="SPU1" s="16"/>
      <c r="SPV1" s="16"/>
      <c r="SPW1" s="16"/>
      <c r="SPX1" s="16"/>
      <c r="SPY1" s="16"/>
      <c r="SPZ1" s="16"/>
      <c r="SQA1" s="16"/>
      <c r="SQB1" s="16"/>
      <c r="SQC1" s="16"/>
      <c r="SQD1" s="16"/>
      <c r="SQE1" s="16"/>
      <c r="SQF1" s="16"/>
      <c r="SQG1" s="16"/>
      <c r="SQH1" s="16"/>
      <c r="SQI1" s="16"/>
      <c r="SQJ1" s="16"/>
      <c r="SQK1" s="16"/>
      <c r="SQL1" s="16"/>
      <c r="SQM1" s="16"/>
      <c r="SQN1" s="16"/>
      <c r="SQO1" s="16"/>
      <c r="SQP1" s="16"/>
      <c r="SQQ1" s="16"/>
      <c r="SQR1" s="16"/>
      <c r="SQS1" s="16"/>
      <c r="SQT1" s="16"/>
      <c r="SQU1" s="16"/>
      <c r="SQV1" s="16"/>
      <c r="SQW1" s="16"/>
      <c r="SQX1" s="16"/>
      <c r="SQY1" s="16"/>
      <c r="SQZ1" s="16"/>
      <c r="SRA1" s="16"/>
      <c r="SRB1" s="16"/>
      <c r="SRC1" s="16"/>
      <c r="SRD1" s="16"/>
      <c r="SRE1" s="16"/>
      <c r="SRF1" s="16"/>
      <c r="SRG1" s="16"/>
      <c r="SRH1" s="16"/>
      <c r="SRI1" s="16"/>
      <c r="SRJ1" s="16"/>
      <c r="SRK1" s="16"/>
      <c r="SRL1" s="16"/>
      <c r="SRM1" s="16"/>
      <c r="SRN1" s="16"/>
      <c r="SRO1" s="16"/>
      <c r="SRP1" s="16"/>
      <c r="SRQ1" s="16"/>
      <c r="SRR1" s="16"/>
      <c r="SRS1" s="16"/>
      <c r="SRT1" s="16"/>
      <c r="SRU1" s="16"/>
      <c r="SRV1" s="16"/>
      <c r="SRW1" s="16"/>
      <c r="SRX1" s="16"/>
      <c r="SRY1" s="16"/>
      <c r="SRZ1" s="16"/>
      <c r="SSA1" s="16"/>
      <c r="SSB1" s="16"/>
      <c r="SSC1" s="16"/>
      <c r="SSD1" s="16"/>
      <c r="SSE1" s="16"/>
      <c r="SSF1" s="16"/>
      <c r="SSG1" s="16"/>
      <c r="SSH1" s="16"/>
      <c r="SSI1" s="16"/>
      <c r="SSJ1" s="16"/>
      <c r="SSK1" s="16"/>
      <c r="SSL1" s="16"/>
      <c r="SSM1" s="16"/>
      <c r="SSN1" s="16"/>
      <c r="SSO1" s="16"/>
      <c r="SSP1" s="16"/>
      <c r="SSQ1" s="16"/>
      <c r="SSR1" s="16"/>
      <c r="SSS1" s="16"/>
      <c r="SST1" s="16"/>
      <c r="SSU1" s="16"/>
      <c r="SSV1" s="16"/>
      <c r="SSW1" s="16"/>
      <c r="SSX1" s="16"/>
      <c r="SSY1" s="16"/>
      <c r="SSZ1" s="16"/>
      <c r="STA1" s="16"/>
      <c r="STB1" s="16"/>
      <c r="STC1" s="16"/>
      <c r="STD1" s="16"/>
      <c r="STE1" s="16"/>
      <c r="STF1" s="16"/>
      <c r="STG1" s="16"/>
      <c r="STH1" s="16"/>
      <c r="STI1" s="16"/>
      <c r="STJ1" s="16"/>
      <c r="STK1" s="16"/>
      <c r="STL1" s="16"/>
      <c r="STM1" s="16"/>
      <c r="STN1" s="16"/>
      <c r="STO1" s="16"/>
      <c r="STP1" s="16"/>
      <c r="STQ1" s="16"/>
      <c r="STR1" s="16"/>
      <c r="STS1" s="16"/>
      <c r="STT1" s="16"/>
      <c r="STU1" s="16"/>
      <c r="STV1" s="16"/>
      <c r="STW1" s="16"/>
      <c r="STX1" s="16"/>
      <c r="STY1" s="16"/>
      <c r="STZ1" s="16"/>
      <c r="SUA1" s="16"/>
      <c r="SUB1" s="16"/>
      <c r="SUC1" s="16"/>
      <c r="SUD1" s="16"/>
      <c r="SUE1" s="16"/>
      <c r="SUF1" s="16"/>
      <c r="SUG1" s="16"/>
      <c r="SUH1" s="16"/>
      <c r="SUI1" s="16"/>
      <c r="SUJ1" s="16"/>
      <c r="SUK1" s="16"/>
      <c r="SUL1" s="16"/>
      <c r="SUM1" s="16"/>
      <c r="SUN1" s="16"/>
      <c r="SUO1" s="16"/>
      <c r="SUP1" s="16"/>
      <c r="SUQ1" s="16"/>
      <c r="SUR1" s="16"/>
      <c r="SUS1" s="16"/>
      <c r="SUT1" s="16"/>
      <c r="SUU1" s="16"/>
      <c r="SUV1" s="16"/>
      <c r="SUW1" s="16"/>
      <c r="SUX1" s="16"/>
      <c r="SUY1" s="16"/>
      <c r="SUZ1" s="16"/>
      <c r="SVA1" s="16"/>
      <c r="SVB1" s="16"/>
      <c r="SVC1" s="16"/>
      <c r="SVD1" s="16"/>
      <c r="SVE1" s="16"/>
      <c r="SVF1" s="16"/>
      <c r="SVG1" s="16"/>
      <c r="SVH1" s="16"/>
      <c r="SVI1" s="16"/>
      <c r="SVJ1" s="16"/>
      <c r="SVK1" s="16"/>
      <c r="SVL1" s="16"/>
      <c r="SVM1" s="16"/>
      <c r="SVN1" s="16"/>
      <c r="SVO1" s="16"/>
      <c r="SVP1" s="16"/>
      <c r="SVQ1" s="16"/>
      <c r="SVR1" s="16"/>
      <c r="SVS1" s="16"/>
      <c r="SVT1" s="16"/>
      <c r="SVU1" s="16"/>
      <c r="SVV1" s="16"/>
      <c r="SVW1" s="16"/>
      <c r="SVX1" s="16"/>
      <c r="SVY1" s="16"/>
      <c r="SVZ1" s="16"/>
      <c r="SWA1" s="16"/>
      <c r="SWB1" s="16"/>
      <c r="SWC1" s="16"/>
      <c r="SWD1" s="16"/>
      <c r="SWE1" s="16"/>
      <c r="SWF1" s="16"/>
      <c r="SWG1" s="16"/>
      <c r="SWH1" s="16"/>
      <c r="SWI1" s="16"/>
      <c r="SWJ1" s="16"/>
      <c r="SWK1" s="16"/>
      <c r="SWL1" s="16"/>
      <c r="SWM1" s="16"/>
      <c r="SWN1" s="16"/>
      <c r="SWO1" s="16"/>
      <c r="SWP1" s="16"/>
      <c r="SWQ1" s="16"/>
      <c r="SWR1" s="16"/>
      <c r="SWS1" s="16"/>
      <c r="SWT1" s="16"/>
      <c r="SWU1" s="16"/>
      <c r="SWV1" s="16"/>
      <c r="SWW1" s="16"/>
      <c r="SWX1" s="16"/>
      <c r="SWY1" s="16"/>
      <c r="SWZ1" s="16"/>
      <c r="SXA1" s="16"/>
      <c r="SXB1" s="16"/>
      <c r="SXC1" s="16"/>
      <c r="SXD1" s="16"/>
      <c r="SXE1" s="16"/>
      <c r="SXF1" s="16"/>
      <c r="SXG1" s="16"/>
      <c r="SXH1" s="16"/>
      <c r="SXI1" s="16"/>
      <c r="SXJ1" s="16"/>
      <c r="SXK1" s="16"/>
      <c r="SXL1" s="16"/>
      <c r="SXM1" s="16"/>
      <c r="SXN1" s="16"/>
      <c r="SXO1" s="16"/>
      <c r="SXP1" s="16"/>
      <c r="SXQ1" s="16"/>
      <c r="SXR1" s="16"/>
      <c r="SXS1" s="16"/>
      <c r="SXT1" s="16"/>
      <c r="SXU1" s="16"/>
      <c r="SXV1" s="16"/>
      <c r="SXW1" s="16"/>
      <c r="SXX1" s="16"/>
      <c r="SXY1" s="16"/>
      <c r="SXZ1" s="16"/>
      <c r="SYA1" s="16"/>
      <c r="SYB1" s="16"/>
      <c r="SYC1" s="16"/>
      <c r="SYD1" s="16"/>
      <c r="SYE1" s="16"/>
      <c r="SYF1" s="16"/>
      <c r="SYG1" s="16"/>
      <c r="SYH1" s="16"/>
      <c r="SYI1" s="16"/>
      <c r="SYJ1" s="16"/>
      <c r="SYK1" s="16"/>
      <c r="SYL1" s="16"/>
      <c r="SYM1" s="16"/>
      <c r="SYN1" s="16"/>
      <c r="SYO1" s="16"/>
      <c r="SYP1" s="16"/>
      <c r="SYQ1" s="16"/>
      <c r="SYR1" s="16"/>
      <c r="SYS1" s="16"/>
      <c r="SYT1" s="16"/>
      <c r="SYU1" s="16"/>
      <c r="SYV1" s="16"/>
      <c r="SYW1" s="16"/>
      <c r="SYX1" s="16"/>
      <c r="SYY1" s="16"/>
      <c r="SYZ1" s="16"/>
      <c r="SZA1" s="16"/>
      <c r="SZB1" s="16"/>
      <c r="SZC1" s="16"/>
      <c r="SZD1" s="16"/>
      <c r="SZE1" s="16"/>
      <c r="SZF1" s="16"/>
      <c r="SZG1" s="16"/>
      <c r="SZH1" s="16"/>
      <c r="SZI1" s="16"/>
      <c r="SZJ1" s="16"/>
      <c r="SZK1" s="16"/>
      <c r="SZL1" s="16"/>
      <c r="SZM1" s="16"/>
      <c r="SZN1" s="16"/>
      <c r="SZO1" s="16"/>
      <c r="SZP1" s="16"/>
      <c r="SZQ1" s="16"/>
      <c r="SZR1" s="16"/>
      <c r="SZS1" s="16"/>
      <c r="SZT1" s="16"/>
      <c r="SZU1" s="16"/>
      <c r="SZV1" s="16"/>
      <c r="SZW1" s="16"/>
      <c r="SZX1" s="16"/>
      <c r="SZY1" s="16"/>
      <c r="SZZ1" s="16"/>
      <c r="TAA1" s="16"/>
      <c r="TAB1" s="16"/>
      <c r="TAC1" s="16"/>
      <c r="TAD1" s="16"/>
      <c r="TAE1" s="16"/>
      <c r="TAF1" s="16"/>
      <c r="TAG1" s="16"/>
      <c r="TAH1" s="16"/>
      <c r="TAI1" s="16"/>
      <c r="TAJ1" s="16"/>
      <c r="TAK1" s="16"/>
      <c r="TAL1" s="16"/>
      <c r="TAM1" s="16"/>
      <c r="TAN1" s="16"/>
      <c r="TAO1" s="16"/>
      <c r="TAP1" s="16"/>
      <c r="TAQ1" s="16"/>
      <c r="TAR1" s="16"/>
      <c r="TAS1" s="16"/>
      <c r="TAT1" s="16"/>
      <c r="TAU1" s="16"/>
      <c r="TAV1" s="16"/>
      <c r="TAW1" s="16"/>
      <c r="TAX1" s="16"/>
      <c r="TAY1" s="16"/>
      <c r="TAZ1" s="16"/>
      <c r="TBA1" s="16"/>
      <c r="TBB1" s="16"/>
      <c r="TBC1" s="16"/>
      <c r="TBD1" s="16"/>
      <c r="TBE1" s="16"/>
      <c r="TBF1" s="16"/>
      <c r="TBG1" s="16"/>
      <c r="TBH1" s="16"/>
      <c r="TBI1" s="16"/>
      <c r="TBJ1" s="16"/>
      <c r="TBK1" s="16"/>
      <c r="TBL1" s="16"/>
      <c r="TBM1" s="16"/>
      <c r="TBN1" s="16"/>
      <c r="TBO1" s="16"/>
      <c r="TBP1" s="16"/>
      <c r="TBQ1" s="16"/>
      <c r="TBR1" s="16"/>
      <c r="TBS1" s="16"/>
      <c r="TBT1" s="16"/>
      <c r="TBU1" s="16"/>
      <c r="TBV1" s="16"/>
      <c r="TBW1" s="16"/>
      <c r="TBX1" s="16"/>
      <c r="TBY1" s="16"/>
      <c r="TBZ1" s="16"/>
      <c r="TCA1" s="16"/>
      <c r="TCB1" s="16"/>
      <c r="TCC1" s="16"/>
      <c r="TCD1" s="16"/>
      <c r="TCE1" s="16"/>
      <c r="TCF1" s="16"/>
      <c r="TCG1" s="16"/>
      <c r="TCH1" s="16"/>
      <c r="TCI1" s="16"/>
      <c r="TCJ1" s="16"/>
      <c r="TCK1" s="16"/>
      <c r="TCL1" s="16"/>
      <c r="TCM1" s="16"/>
      <c r="TCN1" s="16"/>
      <c r="TCO1" s="16"/>
      <c r="TCP1" s="16"/>
      <c r="TCQ1" s="16"/>
      <c r="TCR1" s="16"/>
      <c r="TCS1" s="16"/>
      <c r="TCT1" s="16"/>
      <c r="TCU1" s="16"/>
      <c r="TCV1" s="16"/>
      <c r="TCW1" s="16"/>
      <c r="TCX1" s="16"/>
      <c r="TCY1" s="16"/>
      <c r="TCZ1" s="16"/>
      <c r="TDA1" s="16"/>
      <c r="TDB1" s="16"/>
      <c r="TDC1" s="16"/>
      <c r="TDD1" s="16"/>
      <c r="TDE1" s="16"/>
      <c r="TDF1" s="16"/>
      <c r="TDG1" s="16"/>
      <c r="TDH1" s="16"/>
      <c r="TDI1" s="16"/>
      <c r="TDJ1" s="16"/>
      <c r="TDK1" s="16"/>
      <c r="TDL1" s="16"/>
      <c r="TDM1" s="16"/>
      <c r="TDN1" s="16"/>
      <c r="TDO1" s="16"/>
      <c r="TDP1" s="16"/>
      <c r="TDQ1" s="16"/>
      <c r="TDR1" s="16"/>
      <c r="TDS1" s="16"/>
      <c r="TDT1" s="16"/>
      <c r="TDU1" s="16"/>
      <c r="TDV1" s="16"/>
      <c r="TDW1" s="16"/>
      <c r="TDX1" s="16"/>
      <c r="TDY1" s="16"/>
      <c r="TDZ1" s="16"/>
      <c r="TEA1" s="16"/>
      <c r="TEB1" s="16"/>
      <c r="TEC1" s="16"/>
      <c r="TED1" s="16"/>
      <c r="TEE1" s="16"/>
      <c r="TEF1" s="16"/>
      <c r="TEG1" s="16"/>
      <c r="TEH1" s="16"/>
      <c r="TEI1" s="16"/>
      <c r="TEJ1" s="16"/>
      <c r="TEK1" s="16"/>
      <c r="TEL1" s="16"/>
      <c r="TEM1" s="16"/>
      <c r="TEN1" s="16"/>
      <c r="TEO1" s="16"/>
      <c r="TEP1" s="16"/>
      <c r="TEQ1" s="16"/>
      <c r="TER1" s="16"/>
      <c r="TES1" s="16"/>
      <c r="TET1" s="16"/>
      <c r="TEU1" s="16"/>
      <c r="TEV1" s="16"/>
      <c r="TEW1" s="16"/>
      <c r="TEX1" s="16"/>
      <c r="TEY1" s="16"/>
      <c r="TEZ1" s="16"/>
      <c r="TFA1" s="16"/>
      <c r="TFB1" s="16"/>
      <c r="TFC1" s="16"/>
      <c r="TFD1" s="16"/>
      <c r="TFE1" s="16"/>
      <c r="TFF1" s="16"/>
      <c r="TFG1" s="16"/>
      <c r="TFH1" s="16"/>
      <c r="TFI1" s="16"/>
      <c r="TFJ1" s="16"/>
      <c r="TFK1" s="16"/>
      <c r="TFL1" s="16"/>
      <c r="TFM1" s="16"/>
      <c r="TFN1" s="16"/>
      <c r="TFO1" s="16"/>
      <c r="TFP1" s="16"/>
      <c r="TFQ1" s="16"/>
      <c r="TFR1" s="16"/>
      <c r="TFS1" s="16"/>
      <c r="TFT1" s="16"/>
      <c r="TFU1" s="16"/>
      <c r="TFV1" s="16"/>
      <c r="TFW1" s="16"/>
      <c r="TFX1" s="16"/>
      <c r="TFY1" s="16"/>
      <c r="TFZ1" s="16"/>
      <c r="TGA1" s="16"/>
      <c r="TGB1" s="16"/>
      <c r="TGC1" s="16"/>
      <c r="TGD1" s="16"/>
      <c r="TGE1" s="16"/>
      <c r="TGF1" s="16"/>
      <c r="TGG1" s="16"/>
      <c r="TGH1" s="16"/>
      <c r="TGI1" s="16"/>
      <c r="TGJ1" s="16"/>
      <c r="TGK1" s="16"/>
      <c r="TGL1" s="16"/>
      <c r="TGM1" s="16"/>
      <c r="TGN1" s="16"/>
      <c r="TGO1" s="16"/>
      <c r="TGP1" s="16"/>
      <c r="TGQ1" s="16"/>
      <c r="TGR1" s="16"/>
      <c r="TGS1" s="16"/>
      <c r="TGT1" s="16"/>
      <c r="TGU1" s="16"/>
      <c r="TGV1" s="16"/>
      <c r="TGW1" s="16"/>
      <c r="TGX1" s="16"/>
      <c r="TGY1" s="16"/>
      <c r="TGZ1" s="16"/>
      <c r="THA1" s="16"/>
      <c r="THB1" s="16"/>
      <c r="THC1" s="16"/>
      <c r="THD1" s="16"/>
      <c r="THE1" s="16"/>
      <c r="THF1" s="16"/>
      <c r="THG1" s="16"/>
      <c r="THH1" s="16"/>
      <c r="THI1" s="16"/>
      <c r="THJ1" s="16"/>
      <c r="THK1" s="16"/>
      <c r="THL1" s="16"/>
      <c r="THM1" s="16"/>
      <c r="THN1" s="16"/>
      <c r="THO1" s="16"/>
      <c r="THP1" s="16"/>
      <c r="THQ1" s="16"/>
      <c r="THR1" s="16"/>
      <c r="THS1" s="16"/>
      <c r="THT1" s="16"/>
      <c r="THU1" s="16"/>
      <c r="THV1" s="16"/>
      <c r="THW1" s="16"/>
      <c r="THX1" s="16"/>
      <c r="THY1" s="16"/>
      <c r="THZ1" s="16"/>
      <c r="TIA1" s="16"/>
      <c r="TIB1" s="16"/>
      <c r="TIC1" s="16"/>
      <c r="TID1" s="16"/>
      <c r="TIE1" s="16"/>
      <c r="TIF1" s="16"/>
      <c r="TIG1" s="16"/>
      <c r="TIH1" s="16"/>
      <c r="TII1" s="16"/>
      <c r="TIJ1" s="16"/>
      <c r="TIK1" s="16"/>
      <c r="TIL1" s="16"/>
      <c r="TIM1" s="16"/>
      <c r="TIN1" s="16"/>
      <c r="TIO1" s="16"/>
      <c r="TIP1" s="16"/>
      <c r="TIQ1" s="16"/>
      <c r="TIR1" s="16"/>
      <c r="TIS1" s="16"/>
      <c r="TIT1" s="16"/>
      <c r="TIU1" s="16"/>
      <c r="TIV1" s="16"/>
      <c r="TIW1" s="16"/>
      <c r="TIX1" s="16"/>
      <c r="TIY1" s="16"/>
      <c r="TIZ1" s="16"/>
      <c r="TJA1" s="16"/>
      <c r="TJB1" s="16"/>
      <c r="TJC1" s="16"/>
      <c r="TJD1" s="16"/>
      <c r="TJE1" s="16"/>
      <c r="TJF1" s="16"/>
      <c r="TJG1" s="16"/>
      <c r="TJH1" s="16"/>
      <c r="TJI1" s="16"/>
      <c r="TJJ1" s="16"/>
      <c r="TJK1" s="16"/>
      <c r="TJL1" s="16"/>
      <c r="TJM1" s="16"/>
      <c r="TJN1" s="16"/>
      <c r="TJO1" s="16"/>
      <c r="TJP1" s="16"/>
      <c r="TJQ1" s="16"/>
      <c r="TJR1" s="16"/>
      <c r="TJS1" s="16"/>
      <c r="TJT1" s="16"/>
      <c r="TJU1" s="16"/>
      <c r="TJV1" s="16"/>
      <c r="TJW1" s="16"/>
      <c r="TJX1" s="16"/>
      <c r="TJY1" s="16"/>
      <c r="TJZ1" s="16"/>
      <c r="TKA1" s="16"/>
      <c r="TKB1" s="16"/>
      <c r="TKC1" s="16"/>
      <c r="TKD1" s="16"/>
      <c r="TKE1" s="16"/>
      <c r="TKF1" s="16"/>
      <c r="TKG1" s="16"/>
      <c r="TKH1" s="16"/>
      <c r="TKI1" s="16"/>
      <c r="TKJ1" s="16"/>
      <c r="TKK1" s="16"/>
      <c r="TKL1" s="16"/>
      <c r="TKM1" s="16"/>
      <c r="TKN1" s="16"/>
      <c r="TKO1" s="16"/>
      <c r="TKP1" s="16"/>
      <c r="TKQ1" s="16"/>
      <c r="TKR1" s="16"/>
      <c r="TKS1" s="16"/>
      <c r="TKT1" s="16"/>
      <c r="TKU1" s="16"/>
      <c r="TKV1" s="16"/>
      <c r="TKW1" s="16"/>
      <c r="TKX1" s="16"/>
      <c r="TKY1" s="16"/>
      <c r="TKZ1" s="16"/>
      <c r="TLA1" s="16"/>
      <c r="TLB1" s="16"/>
      <c r="TLC1" s="16"/>
      <c r="TLD1" s="16"/>
      <c r="TLE1" s="16"/>
      <c r="TLF1" s="16"/>
      <c r="TLG1" s="16"/>
      <c r="TLH1" s="16"/>
      <c r="TLI1" s="16"/>
      <c r="TLJ1" s="16"/>
      <c r="TLK1" s="16"/>
      <c r="TLL1" s="16"/>
      <c r="TLM1" s="16"/>
      <c r="TLN1" s="16"/>
      <c r="TLO1" s="16"/>
      <c r="TLP1" s="16"/>
      <c r="TLQ1" s="16"/>
      <c r="TLR1" s="16"/>
      <c r="TLS1" s="16"/>
      <c r="TLT1" s="16"/>
      <c r="TLU1" s="16"/>
      <c r="TLV1" s="16"/>
      <c r="TLW1" s="16"/>
      <c r="TLX1" s="16"/>
      <c r="TLY1" s="16"/>
      <c r="TLZ1" s="16"/>
      <c r="TMA1" s="16"/>
      <c r="TMB1" s="16"/>
      <c r="TMC1" s="16"/>
      <c r="TMD1" s="16"/>
      <c r="TME1" s="16"/>
      <c r="TMF1" s="16"/>
      <c r="TMG1" s="16"/>
      <c r="TMH1" s="16"/>
      <c r="TMI1" s="16"/>
      <c r="TMJ1" s="16"/>
      <c r="TMK1" s="16"/>
      <c r="TML1" s="16"/>
      <c r="TMM1" s="16"/>
      <c r="TMN1" s="16"/>
      <c r="TMO1" s="16"/>
      <c r="TMP1" s="16"/>
      <c r="TMQ1" s="16"/>
      <c r="TMR1" s="16"/>
      <c r="TMS1" s="16"/>
      <c r="TMT1" s="16"/>
      <c r="TMU1" s="16"/>
      <c r="TMV1" s="16"/>
      <c r="TMW1" s="16"/>
      <c r="TMX1" s="16"/>
      <c r="TMY1" s="16"/>
      <c r="TMZ1" s="16"/>
      <c r="TNA1" s="16"/>
      <c r="TNB1" s="16"/>
      <c r="TNC1" s="16"/>
      <c r="TND1" s="16"/>
      <c r="TNE1" s="16"/>
      <c r="TNF1" s="16"/>
      <c r="TNG1" s="16"/>
      <c r="TNH1" s="16"/>
      <c r="TNI1" s="16"/>
      <c r="TNJ1" s="16"/>
      <c r="TNK1" s="16"/>
      <c r="TNL1" s="16"/>
      <c r="TNM1" s="16"/>
      <c r="TNN1" s="16"/>
      <c r="TNO1" s="16"/>
      <c r="TNP1" s="16"/>
      <c r="TNQ1" s="16"/>
      <c r="TNR1" s="16"/>
      <c r="TNS1" s="16"/>
      <c r="TNT1" s="16"/>
      <c r="TNU1" s="16"/>
      <c r="TNV1" s="16"/>
      <c r="TNW1" s="16"/>
      <c r="TNX1" s="16"/>
      <c r="TNY1" s="16"/>
      <c r="TNZ1" s="16"/>
      <c r="TOA1" s="16"/>
      <c r="TOB1" s="16"/>
      <c r="TOC1" s="16"/>
      <c r="TOD1" s="16"/>
      <c r="TOE1" s="16"/>
      <c r="TOF1" s="16"/>
      <c r="TOG1" s="16"/>
      <c r="TOH1" s="16"/>
      <c r="TOI1" s="16"/>
      <c r="TOJ1" s="16"/>
      <c r="TOK1" s="16"/>
      <c r="TOL1" s="16"/>
      <c r="TOM1" s="16"/>
      <c r="TON1" s="16"/>
      <c r="TOO1" s="16"/>
      <c r="TOP1" s="16"/>
      <c r="TOQ1" s="16"/>
      <c r="TOR1" s="16"/>
      <c r="TOS1" s="16"/>
      <c r="TOT1" s="16"/>
      <c r="TOU1" s="16"/>
      <c r="TOV1" s="16"/>
      <c r="TOW1" s="16"/>
      <c r="TOX1" s="16"/>
      <c r="TOY1" s="16"/>
      <c r="TOZ1" s="16"/>
      <c r="TPA1" s="16"/>
      <c r="TPB1" s="16"/>
      <c r="TPC1" s="16"/>
      <c r="TPD1" s="16"/>
      <c r="TPE1" s="16"/>
      <c r="TPF1" s="16"/>
      <c r="TPG1" s="16"/>
      <c r="TPH1" s="16"/>
      <c r="TPI1" s="16"/>
      <c r="TPJ1" s="16"/>
      <c r="TPK1" s="16"/>
      <c r="TPL1" s="16"/>
      <c r="TPM1" s="16"/>
      <c r="TPN1" s="16"/>
      <c r="TPO1" s="16"/>
      <c r="TPP1" s="16"/>
      <c r="TPQ1" s="16"/>
      <c r="TPR1" s="16"/>
      <c r="TPS1" s="16"/>
      <c r="TPT1" s="16"/>
      <c r="TPU1" s="16"/>
      <c r="TPV1" s="16"/>
      <c r="TPW1" s="16"/>
      <c r="TPX1" s="16"/>
      <c r="TPY1" s="16"/>
      <c r="TPZ1" s="16"/>
      <c r="TQA1" s="16"/>
      <c r="TQB1" s="16"/>
      <c r="TQC1" s="16"/>
      <c r="TQD1" s="16"/>
      <c r="TQE1" s="16"/>
      <c r="TQF1" s="16"/>
      <c r="TQG1" s="16"/>
      <c r="TQH1" s="16"/>
      <c r="TQI1" s="16"/>
      <c r="TQJ1" s="16"/>
      <c r="TQK1" s="16"/>
      <c r="TQL1" s="16"/>
      <c r="TQM1" s="16"/>
      <c r="TQN1" s="16"/>
      <c r="TQO1" s="16"/>
      <c r="TQP1" s="16"/>
      <c r="TQQ1" s="16"/>
      <c r="TQR1" s="16"/>
      <c r="TQS1" s="16"/>
      <c r="TQT1" s="16"/>
      <c r="TQU1" s="16"/>
      <c r="TQV1" s="16"/>
      <c r="TQW1" s="16"/>
      <c r="TQX1" s="16"/>
      <c r="TQY1" s="16"/>
      <c r="TQZ1" s="16"/>
      <c r="TRA1" s="16"/>
      <c r="TRB1" s="16"/>
      <c r="TRC1" s="16"/>
      <c r="TRD1" s="16"/>
      <c r="TRE1" s="16"/>
      <c r="TRF1" s="16"/>
      <c r="TRG1" s="16"/>
      <c r="TRH1" s="16"/>
      <c r="TRI1" s="16"/>
      <c r="TRJ1" s="16"/>
      <c r="TRK1" s="16"/>
      <c r="TRL1" s="16"/>
      <c r="TRM1" s="16"/>
      <c r="TRN1" s="16"/>
      <c r="TRO1" s="16"/>
      <c r="TRP1" s="16"/>
      <c r="TRQ1" s="16"/>
      <c r="TRR1" s="16"/>
      <c r="TRS1" s="16"/>
      <c r="TRT1" s="16"/>
      <c r="TRU1" s="16"/>
      <c r="TRV1" s="16"/>
      <c r="TRW1" s="16"/>
      <c r="TRX1" s="16"/>
      <c r="TRY1" s="16"/>
      <c r="TRZ1" s="16"/>
      <c r="TSA1" s="16"/>
      <c r="TSB1" s="16"/>
      <c r="TSC1" s="16"/>
      <c r="TSD1" s="16"/>
      <c r="TSE1" s="16"/>
      <c r="TSF1" s="16"/>
      <c r="TSG1" s="16"/>
      <c r="TSH1" s="16"/>
      <c r="TSI1" s="16"/>
      <c r="TSJ1" s="16"/>
      <c r="TSK1" s="16"/>
      <c r="TSL1" s="16"/>
      <c r="TSM1" s="16"/>
      <c r="TSN1" s="16"/>
      <c r="TSO1" s="16"/>
      <c r="TSP1" s="16"/>
      <c r="TSQ1" s="16"/>
      <c r="TSR1" s="16"/>
      <c r="TSS1" s="16"/>
      <c r="TST1" s="16"/>
      <c r="TSU1" s="16"/>
      <c r="TSV1" s="16"/>
      <c r="TSW1" s="16"/>
      <c r="TSX1" s="16"/>
      <c r="TSY1" s="16"/>
      <c r="TSZ1" s="16"/>
      <c r="TTA1" s="16"/>
      <c r="TTB1" s="16"/>
      <c r="TTC1" s="16"/>
      <c r="TTD1" s="16"/>
      <c r="TTE1" s="16"/>
      <c r="TTF1" s="16"/>
      <c r="TTG1" s="16"/>
      <c r="TTH1" s="16"/>
      <c r="TTI1" s="16"/>
      <c r="TTJ1" s="16"/>
      <c r="TTK1" s="16"/>
      <c r="TTL1" s="16"/>
      <c r="TTM1" s="16"/>
      <c r="TTN1" s="16"/>
      <c r="TTO1" s="16"/>
      <c r="TTP1" s="16"/>
      <c r="TTQ1" s="16"/>
      <c r="TTR1" s="16"/>
      <c r="TTS1" s="16"/>
      <c r="TTT1" s="16"/>
      <c r="TTU1" s="16"/>
      <c r="TTV1" s="16"/>
      <c r="TTW1" s="16"/>
      <c r="TTX1" s="16"/>
      <c r="TTY1" s="16"/>
      <c r="TTZ1" s="16"/>
      <c r="TUA1" s="16"/>
      <c r="TUB1" s="16"/>
      <c r="TUC1" s="16"/>
      <c r="TUD1" s="16"/>
      <c r="TUE1" s="16"/>
      <c r="TUF1" s="16"/>
      <c r="TUG1" s="16"/>
      <c r="TUH1" s="16"/>
      <c r="TUI1" s="16"/>
      <c r="TUJ1" s="16"/>
      <c r="TUK1" s="16"/>
      <c r="TUL1" s="16"/>
      <c r="TUM1" s="16"/>
      <c r="TUN1" s="16"/>
      <c r="TUO1" s="16"/>
      <c r="TUP1" s="16"/>
      <c r="TUQ1" s="16"/>
      <c r="TUR1" s="16"/>
      <c r="TUS1" s="16"/>
      <c r="TUT1" s="16"/>
      <c r="TUU1" s="16"/>
      <c r="TUV1" s="16"/>
      <c r="TUW1" s="16"/>
      <c r="TUX1" s="16"/>
      <c r="TUY1" s="16"/>
      <c r="TUZ1" s="16"/>
      <c r="TVA1" s="16"/>
      <c r="TVB1" s="16"/>
      <c r="TVC1" s="16"/>
      <c r="TVD1" s="16"/>
      <c r="TVE1" s="16"/>
      <c r="TVF1" s="16"/>
      <c r="TVG1" s="16"/>
      <c r="TVH1" s="16"/>
      <c r="TVI1" s="16"/>
      <c r="TVJ1" s="16"/>
      <c r="TVK1" s="16"/>
      <c r="TVL1" s="16"/>
      <c r="TVM1" s="16"/>
      <c r="TVN1" s="16"/>
      <c r="TVO1" s="16"/>
      <c r="TVP1" s="16"/>
      <c r="TVQ1" s="16"/>
      <c r="TVR1" s="16"/>
      <c r="TVS1" s="16"/>
      <c r="TVT1" s="16"/>
      <c r="TVU1" s="16"/>
      <c r="TVV1" s="16"/>
      <c r="TVW1" s="16"/>
      <c r="TVX1" s="16"/>
      <c r="TVY1" s="16"/>
      <c r="TVZ1" s="16"/>
      <c r="TWA1" s="16"/>
      <c r="TWB1" s="16"/>
      <c r="TWC1" s="16"/>
      <c r="TWD1" s="16"/>
      <c r="TWE1" s="16"/>
      <c r="TWF1" s="16"/>
      <c r="TWG1" s="16"/>
      <c r="TWH1" s="16"/>
      <c r="TWI1" s="16"/>
      <c r="TWJ1" s="16"/>
      <c r="TWK1" s="16"/>
      <c r="TWL1" s="16"/>
      <c r="TWM1" s="16"/>
      <c r="TWN1" s="16"/>
      <c r="TWO1" s="16"/>
      <c r="TWP1" s="16"/>
      <c r="TWQ1" s="16"/>
      <c r="TWR1" s="16"/>
      <c r="TWS1" s="16"/>
      <c r="TWT1" s="16"/>
      <c r="TWU1" s="16"/>
      <c r="TWV1" s="16"/>
      <c r="TWW1" s="16"/>
      <c r="TWX1" s="16"/>
      <c r="TWY1" s="16"/>
      <c r="TWZ1" s="16"/>
      <c r="TXA1" s="16"/>
      <c r="TXB1" s="16"/>
      <c r="TXC1" s="16"/>
      <c r="TXD1" s="16"/>
      <c r="TXE1" s="16"/>
      <c r="TXF1" s="16"/>
      <c r="TXG1" s="16"/>
      <c r="TXH1" s="16"/>
      <c r="TXI1" s="16"/>
      <c r="TXJ1" s="16"/>
      <c r="TXK1" s="16"/>
      <c r="TXL1" s="16"/>
      <c r="TXM1" s="16"/>
      <c r="TXN1" s="16"/>
      <c r="TXO1" s="16"/>
      <c r="TXP1" s="16"/>
      <c r="TXQ1" s="16"/>
      <c r="TXR1" s="16"/>
      <c r="TXS1" s="16"/>
      <c r="TXT1" s="16"/>
      <c r="TXU1" s="16"/>
      <c r="TXV1" s="16"/>
      <c r="TXW1" s="16"/>
      <c r="TXX1" s="16"/>
      <c r="TXY1" s="16"/>
      <c r="TXZ1" s="16"/>
      <c r="TYA1" s="16"/>
      <c r="TYB1" s="16"/>
      <c r="TYC1" s="16"/>
      <c r="TYD1" s="16"/>
      <c r="TYE1" s="16"/>
      <c r="TYF1" s="16"/>
      <c r="TYG1" s="16"/>
      <c r="TYH1" s="16"/>
      <c r="TYI1" s="16"/>
      <c r="TYJ1" s="16"/>
      <c r="TYK1" s="16"/>
      <c r="TYL1" s="16"/>
      <c r="TYM1" s="16"/>
      <c r="TYN1" s="16"/>
      <c r="TYO1" s="16"/>
      <c r="TYP1" s="16"/>
      <c r="TYQ1" s="16"/>
      <c r="TYR1" s="16"/>
      <c r="TYS1" s="16"/>
      <c r="TYT1" s="16"/>
      <c r="TYU1" s="16"/>
      <c r="TYV1" s="16"/>
      <c r="TYW1" s="16"/>
      <c r="TYX1" s="16"/>
      <c r="TYY1" s="16"/>
      <c r="TYZ1" s="16"/>
      <c r="TZA1" s="16"/>
      <c r="TZB1" s="16"/>
      <c r="TZC1" s="16"/>
      <c r="TZD1" s="16"/>
      <c r="TZE1" s="16"/>
      <c r="TZF1" s="16"/>
      <c r="TZG1" s="16"/>
      <c r="TZH1" s="16"/>
      <c r="TZI1" s="16"/>
      <c r="TZJ1" s="16"/>
      <c r="TZK1" s="16"/>
      <c r="TZL1" s="16"/>
      <c r="TZM1" s="16"/>
      <c r="TZN1" s="16"/>
      <c r="TZO1" s="16"/>
      <c r="TZP1" s="16"/>
      <c r="TZQ1" s="16"/>
      <c r="TZR1" s="16"/>
      <c r="TZS1" s="16"/>
      <c r="TZT1" s="16"/>
      <c r="TZU1" s="16"/>
      <c r="TZV1" s="16"/>
      <c r="TZW1" s="16"/>
      <c r="TZX1" s="16"/>
      <c r="TZY1" s="16"/>
      <c r="TZZ1" s="16"/>
      <c r="UAA1" s="16"/>
      <c r="UAB1" s="16"/>
      <c r="UAC1" s="16"/>
      <c r="UAD1" s="16"/>
      <c r="UAE1" s="16"/>
      <c r="UAF1" s="16"/>
      <c r="UAG1" s="16"/>
      <c r="UAH1" s="16"/>
      <c r="UAI1" s="16"/>
      <c r="UAJ1" s="16"/>
      <c r="UAK1" s="16"/>
      <c r="UAL1" s="16"/>
      <c r="UAM1" s="16"/>
      <c r="UAN1" s="16"/>
      <c r="UAO1" s="16"/>
      <c r="UAP1" s="16"/>
      <c r="UAQ1" s="16"/>
      <c r="UAR1" s="16"/>
      <c r="UAS1" s="16"/>
      <c r="UAT1" s="16"/>
      <c r="UAU1" s="16"/>
      <c r="UAV1" s="16"/>
      <c r="UAW1" s="16"/>
      <c r="UAX1" s="16"/>
      <c r="UAY1" s="16"/>
      <c r="UAZ1" s="16"/>
      <c r="UBA1" s="16"/>
      <c r="UBB1" s="16"/>
      <c r="UBC1" s="16"/>
      <c r="UBD1" s="16"/>
      <c r="UBE1" s="16"/>
      <c r="UBF1" s="16"/>
      <c r="UBG1" s="16"/>
      <c r="UBH1" s="16"/>
      <c r="UBI1" s="16"/>
      <c r="UBJ1" s="16"/>
      <c r="UBK1" s="16"/>
      <c r="UBL1" s="16"/>
      <c r="UBM1" s="16"/>
      <c r="UBN1" s="16"/>
      <c r="UBO1" s="16"/>
      <c r="UBP1" s="16"/>
      <c r="UBQ1" s="16"/>
      <c r="UBR1" s="16"/>
      <c r="UBS1" s="16"/>
      <c r="UBT1" s="16"/>
      <c r="UBU1" s="16"/>
      <c r="UBV1" s="16"/>
      <c r="UBW1" s="16"/>
      <c r="UBX1" s="16"/>
      <c r="UBY1" s="16"/>
      <c r="UBZ1" s="16"/>
      <c r="UCA1" s="16"/>
      <c r="UCB1" s="16"/>
      <c r="UCC1" s="16"/>
      <c r="UCD1" s="16"/>
      <c r="UCE1" s="16"/>
      <c r="UCF1" s="16"/>
      <c r="UCG1" s="16"/>
      <c r="UCH1" s="16"/>
      <c r="UCI1" s="16"/>
      <c r="UCJ1" s="16"/>
      <c r="UCK1" s="16"/>
      <c r="UCL1" s="16"/>
      <c r="UCM1" s="16"/>
      <c r="UCN1" s="16"/>
      <c r="UCO1" s="16"/>
      <c r="UCP1" s="16"/>
      <c r="UCQ1" s="16"/>
      <c r="UCR1" s="16"/>
      <c r="UCS1" s="16"/>
      <c r="UCT1" s="16"/>
      <c r="UCU1" s="16"/>
      <c r="UCV1" s="16"/>
      <c r="UCW1" s="16"/>
      <c r="UCX1" s="16"/>
      <c r="UCY1" s="16"/>
      <c r="UCZ1" s="16"/>
      <c r="UDA1" s="16"/>
      <c r="UDB1" s="16"/>
      <c r="UDC1" s="16"/>
      <c r="UDD1" s="16"/>
      <c r="UDE1" s="16"/>
      <c r="UDF1" s="16"/>
      <c r="UDG1" s="16"/>
      <c r="UDH1" s="16"/>
      <c r="UDI1" s="16"/>
      <c r="UDJ1" s="16"/>
      <c r="UDK1" s="16"/>
      <c r="UDL1" s="16"/>
      <c r="UDM1" s="16"/>
      <c r="UDN1" s="16"/>
      <c r="UDO1" s="16"/>
      <c r="UDP1" s="16"/>
      <c r="UDQ1" s="16"/>
      <c r="UDR1" s="16"/>
      <c r="UDS1" s="16"/>
      <c r="UDT1" s="16"/>
      <c r="UDU1" s="16"/>
      <c r="UDV1" s="16"/>
      <c r="UDW1" s="16"/>
      <c r="UDX1" s="16"/>
      <c r="UDY1" s="16"/>
      <c r="UDZ1" s="16"/>
      <c r="UEA1" s="16"/>
      <c r="UEB1" s="16"/>
      <c r="UEC1" s="16"/>
      <c r="UED1" s="16"/>
      <c r="UEE1" s="16"/>
      <c r="UEF1" s="16"/>
      <c r="UEG1" s="16"/>
      <c r="UEH1" s="16"/>
      <c r="UEI1" s="16"/>
      <c r="UEJ1" s="16"/>
      <c r="UEK1" s="16"/>
      <c r="UEL1" s="16"/>
      <c r="UEM1" s="16"/>
      <c r="UEN1" s="16"/>
      <c r="UEO1" s="16"/>
      <c r="UEP1" s="16"/>
      <c r="UEQ1" s="16"/>
      <c r="UER1" s="16"/>
      <c r="UES1" s="16"/>
      <c r="UET1" s="16"/>
      <c r="UEU1" s="16"/>
      <c r="UEV1" s="16"/>
      <c r="UEW1" s="16"/>
      <c r="UEX1" s="16"/>
      <c r="UEY1" s="16"/>
      <c r="UEZ1" s="16"/>
      <c r="UFA1" s="16"/>
      <c r="UFB1" s="16"/>
      <c r="UFC1" s="16"/>
      <c r="UFD1" s="16"/>
      <c r="UFE1" s="16"/>
      <c r="UFF1" s="16"/>
      <c r="UFG1" s="16"/>
      <c r="UFH1" s="16"/>
      <c r="UFI1" s="16"/>
      <c r="UFJ1" s="16"/>
      <c r="UFK1" s="16"/>
      <c r="UFL1" s="16"/>
      <c r="UFM1" s="16"/>
      <c r="UFN1" s="16"/>
      <c r="UFO1" s="16"/>
      <c r="UFP1" s="16"/>
      <c r="UFQ1" s="16"/>
      <c r="UFR1" s="16"/>
      <c r="UFS1" s="16"/>
      <c r="UFT1" s="16"/>
      <c r="UFU1" s="16"/>
      <c r="UFV1" s="16"/>
      <c r="UFW1" s="16"/>
      <c r="UFX1" s="16"/>
      <c r="UFY1" s="16"/>
      <c r="UFZ1" s="16"/>
      <c r="UGA1" s="16"/>
      <c r="UGB1" s="16"/>
      <c r="UGC1" s="16"/>
      <c r="UGD1" s="16"/>
      <c r="UGE1" s="16"/>
      <c r="UGF1" s="16"/>
      <c r="UGG1" s="16"/>
      <c r="UGH1" s="16"/>
      <c r="UGI1" s="16"/>
      <c r="UGJ1" s="16"/>
      <c r="UGK1" s="16"/>
      <c r="UGL1" s="16"/>
      <c r="UGM1" s="16"/>
      <c r="UGN1" s="16"/>
      <c r="UGO1" s="16"/>
      <c r="UGP1" s="16"/>
      <c r="UGQ1" s="16"/>
      <c r="UGR1" s="16"/>
      <c r="UGS1" s="16"/>
      <c r="UGT1" s="16"/>
      <c r="UGU1" s="16"/>
      <c r="UGV1" s="16"/>
      <c r="UGW1" s="16"/>
      <c r="UGX1" s="16"/>
      <c r="UGY1" s="16"/>
      <c r="UGZ1" s="16"/>
      <c r="UHA1" s="16"/>
      <c r="UHB1" s="16"/>
      <c r="UHC1" s="16"/>
      <c r="UHD1" s="16"/>
      <c r="UHE1" s="16"/>
      <c r="UHF1" s="16"/>
      <c r="UHG1" s="16"/>
      <c r="UHH1" s="16"/>
      <c r="UHI1" s="16"/>
      <c r="UHJ1" s="16"/>
      <c r="UHK1" s="16"/>
      <c r="UHL1" s="16"/>
      <c r="UHM1" s="16"/>
      <c r="UHN1" s="16"/>
      <c r="UHO1" s="16"/>
      <c r="UHP1" s="16"/>
      <c r="UHQ1" s="16"/>
      <c r="UHR1" s="16"/>
      <c r="UHS1" s="16"/>
      <c r="UHT1" s="16"/>
      <c r="UHU1" s="16"/>
      <c r="UHV1" s="16"/>
      <c r="UHW1" s="16"/>
      <c r="UHX1" s="16"/>
      <c r="UHY1" s="16"/>
      <c r="UHZ1" s="16"/>
      <c r="UIA1" s="16"/>
      <c r="UIB1" s="16"/>
      <c r="UIC1" s="16"/>
      <c r="UID1" s="16"/>
      <c r="UIE1" s="16"/>
      <c r="UIF1" s="16"/>
      <c r="UIG1" s="16"/>
      <c r="UIH1" s="16"/>
      <c r="UII1" s="16"/>
      <c r="UIJ1" s="16"/>
      <c r="UIK1" s="16"/>
      <c r="UIL1" s="16"/>
      <c r="UIM1" s="16"/>
      <c r="UIN1" s="16"/>
      <c r="UIO1" s="16"/>
      <c r="UIP1" s="16"/>
      <c r="UIQ1" s="16"/>
      <c r="UIR1" s="16"/>
      <c r="UIS1" s="16"/>
      <c r="UIT1" s="16"/>
      <c r="UIU1" s="16"/>
      <c r="UIV1" s="16"/>
      <c r="UIW1" s="16"/>
      <c r="UIX1" s="16"/>
      <c r="UIY1" s="16"/>
      <c r="UIZ1" s="16"/>
      <c r="UJA1" s="16"/>
      <c r="UJB1" s="16"/>
      <c r="UJC1" s="16"/>
      <c r="UJD1" s="16"/>
      <c r="UJE1" s="16"/>
      <c r="UJF1" s="16"/>
      <c r="UJG1" s="16"/>
      <c r="UJH1" s="16"/>
      <c r="UJI1" s="16"/>
      <c r="UJJ1" s="16"/>
      <c r="UJK1" s="16"/>
      <c r="UJL1" s="16"/>
      <c r="UJM1" s="16"/>
      <c r="UJN1" s="16"/>
      <c r="UJO1" s="16"/>
      <c r="UJP1" s="16"/>
      <c r="UJQ1" s="16"/>
      <c r="UJR1" s="16"/>
      <c r="UJS1" s="16"/>
      <c r="UJT1" s="16"/>
      <c r="UJU1" s="16"/>
      <c r="UJV1" s="16"/>
      <c r="UJW1" s="16"/>
      <c r="UJX1" s="16"/>
      <c r="UJY1" s="16"/>
      <c r="UJZ1" s="16"/>
      <c r="UKA1" s="16"/>
      <c r="UKB1" s="16"/>
      <c r="UKC1" s="16"/>
      <c r="UKD1" s="16"/>
      <c r="UKE1" s="16"/>
      <c r="UKF1" s="16"/>
      <c r="UKG1" s="16"/>
      <c r="UKH1" s="16"/>
      <c r="UKI1" s="16"/>
      <c r="UKJ1" s="16"/>
      <c r="UKK1" s="16"/>
      <c r="UKL1" s="16"/>
      <c r="UKM1" s="16"/>
      <c r="UKN1" s="16"/>
      <c r="UKO1" s="16"/>
      <c r="UKP1" s="16"/>
      <c r="UKQ1" s="16"/>
      <c r="UKR1" s="16"/>
      <c r="UKS1" s="16"/>
      <c r="UKT1" s="16"/>
      <c r="UKU1" s="16"/>
      <c r="UKV1" s="16"/>
      <c r="UKW1" s="16"/>
      <c r="UKX1" s="16"/>
      <c r="UKY1" s="16"/>
      <c r="UKZ1" s="16"/>
      <c r="ULA1" s="16"/>
      <c r="ULB1" s="16"/>
      <c r="ULC1" s="16"/>
      <c r="ULD1" s="16"/>
      <c r="ULE1" s="16"/>
      <c r="ULF1" s="16"/>
      <c r="ULG1" s="16"/>
      <c r="ULH1" s="16"/>
      <c r="ULI1" s="16"/>
      <c r="ULJ1" s="16"/>
      <c r="ULK1" s="16"/>
      <c r="ULL1" s="16"/>
      <c r="ULM1" s="16"/>
      <c r="ULN1" s="16"/>
      <c r="ULO1" s="16"/>
      <c r="ULP1" s="16"/>
      <c r="ULQ1" s="16"/>
      <c r="ULR1" s="16"/>
      <c r="ULS1" s="16"/>
      <c r="ULT1" s="16"/>
      <c r="ULU1" s="16"/>
      <c r="ULV1" s="16"/>
      <c r="ULW1" s="16"/>
      <c r="ULX1" s="16"/>
      <c r="ULY1" s="16"/>
      <c r="ULZ1" s="16"/>
      <c r="UMA1" s="16"/>
      <c r="UMB1" s="16"/>
      <c r="UMC1" s="16"/>
      <c r="UMD1" s="16"/>
      <c r="UME1" s="16"/>
      <c r="UMF1" s="16"/>
      <c r="UMG1" s="16"/>
      <c r="UMH1" s="16"/>
      <c r="UMI1" s="16"/>
      <c r="UMJ1" s="16"/>
      <c r="UMK1" s="16"/>
      <c r="UML1" s="16"/>
      <c r="UMM1" s="16"/>
      <c r="UMN1" s="16"/>
      <c r="UMO1" s="16"/>
      <c r="UMP1" s="16"/>
      <c r="UMQ1" s="16"/>
      <c r="UMR1" s="16"/>
      <c r="UMS1" s="16"/>
      <c r="UMT1" s="16"/>
      <c r="UMU1" s="16"/>
      <c r="UMV1" s="16"/>
      <c r="UMW1" s="16"/>
      <c r="UMX1" s="16"/>
      <c r="UMY1" s="16"/>
      <c r="UMZ1" s="16"/>
      <c r="UNA1" s="16"/>
      <c r="UNB1" s="16"/>
      <c r="UNC1" s="16"/>
      <c r="UND1" s="16"/>
      <c r="UNE1" s="16"/>
      <c r="UNF1" s="16"/>
      <c r="UNG1" s="16"/>
      <c r="UNH1" s="16"/>
      <c r="UNI1" s="16"/>
      <c r="UNJ1" s="16"/>
      <c r="UNK1" s="16"/>
      <c r="UNL1" s="16"/>
      <c r="UNM1" s="16"/>
      <c r="UNN1" s="16"/>
      <c r="UNO1" s="16"/>
      <c r="UNP1" s="16"/>
      <c r="UNQ1" s="16"/>
      <c r="UNR1" s="16"/>
      <c r="UNS1" s="16"/>
      <c r="UNT1" s="16"/>
      <c r="UNU1" s="16"/>
      <c r="UNV1" s="16"/>
      <c r="UNW1" s="16"/>
      <c r="UNX1" s="16"/>
      <c r="UNY1" s="16"/>
      <c r="UNZ1" s="16"/>
      <c r="UOA1" s="16"/>
      <c r="UOB1" s="16"/>
      <c r="UOC1" s="16"/>
      <c r="UOD1" s="16"/>
      <c r="UOE1" s="16"/>
      <c r="UOF1" s="16"/>
      <c r="UOG1" s="16"/>
      <c r="UOH1" s="16"/>
      <c r="UOI1" s="16"/>
      <c r="UOJ1" s="16"/>
      <c r="UOK1" s="16"/>
      <c r="UOL1" s="16"/>
      <c r="UOM1" s="16"/>
      <c r="UON1" s="16"/>
      <c r="UOO1" s="16"/>
      <c r="UOP1" s="16"/>
      <c r="UOQ1" s="16"/>
      <c r="UOR1" s="16"/>
      <c r="UOS1" s="16"/>
      <c r="UOT1" s="16"/>
      <c r="UOU1" s="16"/>
      <c r="UOV1" s="16"/>
      <c r="UOW1" s="16"/>
      <c r="UOX1" s="16"/>
      <c r="UOY1" s="16"/>
      <c r="UOZ1" s="16"/>
      <c r="UPA1" s="16"/>
      <c r="UPB1" s="16"/>
      <c r="UPC1" s="16"/>
      <c r="UPD1" s="16"/>
      <c r="UPE1" s="16"/>
      <c r="UPF1" s="16"/>
      <c r="UPG1" s="16"/>
      <c r="UPH1" s="16"/>
      <c r="UPI1" s="16"/>
      <c r="UPJ1" s="16"/>
      <c r="UPK1" s="16"/>
      <c r="UPL1" s="16"/>
      <c r="UPM1" s="16"/>
      <c r="UPN1" s="16"/>
      <c r="UPO1" s="16"/>
      <c r="UPP1" s="16"/>
      <c r="UPQ1" s="16"/>
      <c r="UPR1" s="16"/>
      <c r="UPS1" s="16"/>
      <c r="UPT1" s="16"/>
      <c r="UPU1" s="16"/>
      <c r="UPV1" s="16"/>
      <c r="UPW1" s="16"/>
      <c r="UPX1" s="16"/>
      <c r="UPY1" s="16"/>
      <c r="UPZ1" s="16"/>
      <c r="UQA1" s="16"/>
      <c r="UQB1" s="16"/>
      <c r="UQC1" s="16"/>
      <c r="UQD1" s="16"/>
      <c r="UQE1" s="16"/>
      <c r="UQF1" s="16"/>
      <c r="UQG1" s="16"/>
      <c r="UQH1" s="16"/>
      <c r="UQI1" s="16"/>
      <c r="UQJ1" s="16"/>
      <c r="UQK1" s="16"/>
      <c r="UQL1" s="16"/>
      <c r="UQM1" s="16"/>
      <c r="UQN1" s="16"/>
      <c r="UQO1" s="16"/>
      <c r="UQP1" s="16"/>
      <c r="UQQ1" s="16"/>
      <c r="UQR1" s="16"/>
      <c r="UQS1" s="16"/>
      <c r="UQT1" s="16"/>
      <c r="UQU1" s="16"/>
      <c r="UQV1" s="16"/>
      <c r="UQW1" s="16"/>
      <c r="UQX1" s="16"/>
      <c r="UQY1" s="16"/>
      <c r="UQZ1" s="16"/>
      <c r="URA1" s="16"/>
      <c r="URB1" s="16"/>
      <c r="URC1" s="16"/>
      <c r="URD1" s="16"/>
      <c r="URE1" s="16"/>
      <c r="URF1" s="16"/>
      <c r="URG1" s="16"/>
      <c r="URH1" s="16"/>
      <c r="URI1" s="16"/>
      <c r="URJ1" s="16"/>
      <c r="URK1" s="16"/>
      <c r="URL1" s="16"/>
      <c r="URM1" s="16"/>
      <c r="URN1" s="16"/>
      <c r="URO1" s="16"/>
      <c r="URP1" s="16"/>
      <c r="URQ1" s="16"/>
      <c r="URR1" s="16"/>
      <c r="URS1" s="16"/>
      <c r="URT1" s="16"/>
      <c r="URU1" s="16"/>
      <c r="URV1" s="16"/>
      <c r="URW1" s="16"/>
      <c r="URX1" s="16"/>
      <c r="URY1" s="16"/>
      <c r="URZ1" s="16"/>
      <c r="USA1" s="16"/>
      <c r="USB1" s="16"/>
      <c r="USC1" s="16"/>
      <c r="USD1" s="16"/>
      <c r="USE1" s="16"/>
      <c r="USF1" s="16"/>
      <c r="USG1" s="16"/>
      <c r="USH1" s="16"/>
      <c r="USI1" s="16"/>
      <c r="USJ1" s="16"/>
      <c r="USK1" s="16"/>
      <c r="USL1" s="16"/>
      <c r="USM1" s="16"/>
      <c r="USN1" s="16"/>
      <c r="USO1" s="16"/>
      <c r="USP1" s="16"/>
      <c r="USQ1" s="16"/>
      <c r="USR1" s="16"/>
      <c r="USS1" s="16"/>
      <c r="UST1" s="16"/>
      <c r="USU1" s="16"/>
      <c r="USV1" s="16"/>
      <c r="USW1" s="16"/>
      <c r="USX1" s="16"/>
      <c r="USY1" s="16"/>
      <c r="USZ1" s="16"/>
      <c r="UTA1" s="16"/>
      <c r="UTB1" s="16"/>
      <c r="UTC1" s="16"/>
      <c r="UTD1" s="16"/>
      <c r="UTE1" s="16"/>
      <c r="UTF1" s="16"/>
      <c r="UTG1" s="16"/>
      <c r="UTH1" s="16"/>
      <c r="UTI1" s="16"/>
      <c r="UTJ1" s="16"/>
      <c r="UTK1" s="16"/>
      <c r="UTL1" s="16"/>
      <c r="UTM1" s="16"/>
      <c r="UTN1" s="16"/>
      <c r="UTO1" s="16"/>
      <c r="UTP1" s="16"/>
      <c r="UTQ1" s="16"/>
      <c r="UTR1" s="16"/>
      <c r="UTS1" s="16"/>
      <c r="UTT1" s="16"/>
      <c r="UTU1" s="16"/>
      <c r="UTV1" s="16"/>
      <c r="UTW1" s="16"/>
      <c r="UTX1" s="16"/>
      <c r="UTY1" s="16"/>
      <c r="UTZ1" s="16"/>
      <c r="UUA1" s="16"/>
      <c r="UUB1" s="16"/>
      <c r="UUC1" s="16"/>
      <c r="UUD1" s="16"/>
      <c r="UUE1" s="16"/>
      <c r="UUF1" s="16"/>
      <c r="UUG1" s="16"/>
      <c r="UUH1" s="16"/>
      <c r="UUI1" s="16"/>
      <c r="UUJ1" s="16"/>
      <c r="UUK1" s="16"/>
      <c r="UUL1" s="16"/>
      <c r="UUM1" s="16"/>
      <c r="UUN1" s="16"/>
      <c r="UUO1" s="16"/>
      <c r="UUP1" s="16"/>
      <c r="UUQ1" s="16"/>
      <c r="UUR1" s="16"/>
      <c r="UUS1" s="16"/>
      <c r="UUT1" s="16"/>
      <c r="UUU1" s="16"/>
      <c r="UUV1" s="16"/>
      <c r="UUW1" s="16"/>
      <c r="UUX1" s="16"/>
      <c r="UUY1" s="16"/>
      <c r="UUZ1" s="16"/>
      <c r="UVA1" s="16"/>
      <c r="UVB1" s="16"/>
      <c r="UVC1" s="16"/>
      <c r="UVD1" s="16"/>
      <c r="UVE1" s="16"/>
      <c r="UVF1" s="16"/>
      <c r="UVG1" s="16"/>
      <c r="UVH1" s="16"/>
      <c r="UVI1" s="16"/>
      <c r="UVJ1" s="16"/>
      <c r="UVK1" s="16"/>
      <c r="UVL1" s="16"/>
      <c r="UVM1" s="16"/>
      <c r="UVN1" s="16"/>
      <c r="UVO1" s="16"/>
      <c r="UVP1" s="16"/>
      <c r="UVQ1" s="16"/>
      <c r="UVR1" s="16"/>
      <c r="UVS1" s="16"/>
      <c r="UVT1" s="16"/>
      <c r="UVU1" s="16"/>
      <c r="UVV1" s="16"/>
      <c r="UVW1" s="16"/>
      <c r="UVX1" s="16"/>
      <c r="UVY1" s="16"/>
      <c r="UVZ1" s="16"/>
      <c r="UWA1" s="16"/>
      <c r="UWB1" s="16"/>
      <c r="UWC1" s="16"/>
      <c r="UWD1" s="16"/>
      <c r="UWE1" s="16"/>
      <c r="UWF1" s="16"/>
      <c r="UWG1" s="16"/>
      <c r="UWH1" s="16"/>
      <c r="UWI1" s="16"/>
      <c r="UWJ1" s="16"/>
      <c r="UWK1" s="16"/>
      <c r="UWL1" s="16"/>
      <c r="UWM1" s="16"/>
      <c r="UWN1" s="16"/>
      <c r="UWO1" s="16"/>
      <c r="UWP1" s="16"/>
      <c r="UWQ1" s="16"/>
      <c r="UWR1" s="16"/>
      <c r="UWS1" s="16"/>
      <c r="UWT1" s="16"/>
      <c r="UWU1" s="16"/>
      <c r="UWV1" s="16"/>
      <c r="UWW1" s="16"/>
      <c r="UWX1" s="16"/>
      <c r="UWY1" s="16"/>
      <c r="UWZ1" s="16"/>
      <c r="UXA1" s="16"/>
      <c r="UXB1" s="16"/>
      <c r="UXC1" s="16"/>
      <c r="UXD1" s="16"/>
      <c r="UXE1" s="16"/>
      <c r="UXF1" s="16"/>
      <c r="UXG1" s="16"/>
      <c r="UXH1" s="16"/>
      <c r="UXI1" s="16"/>
      <c r="UXJ1" s="16"/>
      <c r="UXK1" s="16"/>
      <c r="UXL1" s="16"/>
      <c r="UXM1" s="16"/>
      <c r="UXN1" s="16"/>
      <c r="UXO1" s="16"/>
      <c r="UXP1" s="16"/>
      <c r="UXQ1" s="16"/>
      <c r="UXR1" s="16"/>
      <c r="UXS1" s="16"/>
      <c r="UXT1" s="16"/>
      <c r="UXU1" s="16"/>
      <c r="UXV1" s="16"/>
      <c r="UXW1" s="16"/>
      <c r="UXX1" s="16"/>
      <c r="UXY1" s="16"/>
      <c r="UXZ1" s="16"/>
      <c r="UYA1" s="16"/>
      <c r="UYB1" s="16"/>
      <c r="UYC1" s="16"/>
      <c r="UYD1" s="16"/>
      <c r="UYE1" s="16"/>
      <c r="UYF1" s="16"/>
      <c r="UYG1" s="16"/>
      <c r="UYH1" s="16"/>
      <c r="UYI1" s="16"/>
      <c r="UYJ1" s="16"/>
      <c r="UYK1" s="16"/>
      <c r="UYL1" s="16"/>
      <c r="UYM1" s="16"/>
      <c r="UYN1" s="16"/>
      <c r="UYO1" s="16"/>
      <c r="UYP1" s="16"/>
      <c r="UYQ1" s="16"/>
      <c r="UYR1" s="16"/>
      <c r="UYS1" s="16"/>
      <c r="UYT1" s="16"/>
      <c r="UYU1" s="16"/>
      <c r="UYV1" s="16"/>
      <c r="UYW1" s="16"/>
      <c r="UYX1" s="16"/>
      <c r="UYY1" s="16"/>
      <c r="UYZ1" s="16"/>
      <c r="UZA1" s="16"/>
      <c r="UZB1" s="16"/>
      <c r="UZC1" s="16"/>
      <c r="UZD1" s="16"/>
      <c r="UZE1" s="16"/>
      <c r="UZF1" s="16"/>
      <c r="UZG1" s="16"/>
      <c r="UZH1" s="16"/>
      <c r="UZI1" s="16"/>
      <c r="UZJ1" s="16"/>
      <c r="UZK1" s="16"/>
      <c r="UZL1" s="16"/>
      <c r="UZM1" s="16"/>
      <c r="UZN1" s="16"/>
      <c r="UZO1" s="16"/>
      <c r="UZP1" s="16"/>
      <c r="UZQ1" s="16"/>
      <c r="UZR1" s="16"/>
      <c r="UZS1" s="16"/>
      <c r="UZT1" s="16"/>
      <c r="UZU1" s="16"/>
      <c r="UZV1" s="16"/>
      <c r="UZW1" s="16"/>
      <c r="UZX1" s="16"/>
      <c r="UZY1" s="16"/>
      <c r="UZZ1" s="16"/>
      <c r="VAA1" s="16"/>
      <c r="VAB1" s="16"/>
      <c r="VAC1" s="16"/>
      <c r="VAD1" s="16"/>
      <c r="VAE1" s="16"/>
      <c r="VAF1" s="16"/>
      <c r="VAG1" s="16"/>
      <c r="VAH1" s="16"/>
      <c r="VAI1" s="16"/>
      <c r="VAJ1" s="16"/>
      <c r="VAK1" s="16"/>
      <c r="VAL1" s="16"/>
      <c r="VAM1" s="16"/>
      <c r="VAN1" s="16"/>
      <c r="VAO1" s="16"/>
      <c r="VAP1" s="16"/>
      <c r="VAQ1" s="16"/>
      <c r="VAR1" s="16"/>
      <c r="VAS1" s="16"/>
      <c r="VAT1" s="16"/>
      <c r="VAU1" s="16"/>
      <c r="VAV1" s="16"/>
      <c r="VAW1" s="16"/>
      <c r="VAX1" s="16"/>
      <c r="VAY1" s="16"/>
      <c r="VAZ1" s="16"/>
      <c r="VBA1" s="16"/>
      <c r="VBB1" s="16"/>
      <c r="VBC1" s="16"/>
      <c r="VBD1" s="16"/>
      <c r="VBE1" s="16"/>
      <c r="VBF1" s="16"/>
      <c r="VBG1" s="16"/>
      <c r="VBH1" s="16"/>
      <c r="VBI1" s="16"/>
      <c r="VBJ1" s="16"/>
      <c r="VBK1" s="16"/>
      <c r="VBL1" s="16"/>
      <c r="VBM1" s="16"/>
      <c r="VBN1" s="16"/>
      <c r="VBO1" s="16"/>
      <c r="VBP1" s="16"/>
      <c r="VBQ1" s="16"/>
      <c r="VBR1" s="16"/>
      <c r="VBS1" s="16"/>
      <c r="VBT1" s="16"/>
      <c r="VBU1" s="16"/>
      <c r="VBV1" s="16"/>
      <c r="VBW1" s="16"/>
      <c r="VBX1" s="16"/>
      <c r="VBY1" s="16"/>
      <c r="VBZ1" s="16"/>
      <c r="VCA1" s="16"/>
      <c r="VCB1" s="16"/>
      <c r="VCC1" s="16"/>
      <c r="VCD1" s="16"/>
      <c r="VCE1" s="16"/>
      <c r="VCF1" s="16"/>
      <c r="VCG1" s="16"/>
      <c r="VCH1" s="16"/>
      <c r="VCI1" s="16"/>
      <c r="VCJ1" s="16"/>
      <c r="VCK1" s="16"/>
      <c r="VCL1" s="16"/>
      <c r="VCM1" s="16"/>
      <c r="VCN1" s="16"/>
      <c r="VCO1" s="16"/>
      <c r="VCP1" s="16"/>
      <c r="VCQ1" s="16"/>
      <c r="VCR1" s="16"/>
      <c r="VCS1" s="16"/>
      <c r="VCT1" s="16"/>
      <c r="VCU1" s="16"/>
      <c r="VCV1" s="16"/>
      <c r="VCW1" s="16"/>
      <c r="VCX1" s="16"/>
      <c r="VCY1" s="16"/>
      <c r="VCZ1" s="16"/>
      <c r="VDA1" s="16"/>
      <c r="VDB1" s="16"/>
      <c r="VDC1" s="16"/>
      <c r="VDD1" s="16"/>
      <c r="VDE1" s="16"/>
      <c r="VDF1" s="16"/>
      <c r="VDG1" s="16"/>
      <c r="VDH1" s="16"/>
      <c r="VDI1" s="16"/>
      <c r="VDJ1" s="16"/>
      <c r="VDK1" s="16"/>
      <c r="VDL1" s="16"/>
      <c r="VDM1" s="16"/>
      <c r="VDN1" s="16"/>
      <c r="VDO1" s="16"/>
      <c r="VDP1" s="16"/>
      <c r="VDQ1" s="16"/>
      <c r="VDR1" s="16"/>
      <c r="VDS1" s="16"/>
      <c r="VDT1" s="16"/>
      <c r="VDU1" s="16"/>
      <c r="VDV1" s="16"/>
      <c r="VDW1" s="16"/>
      <c r="VDX1" s="16"/>
      <c r="VDY1" s="16"/>
      <c r="VDZ1" s="16"/>
      <c r="VEA1" s="16"/>
      <c r="VEB1" s="16"/>
      <c r="VEC1" s="16"/>
      <c r="VED1" s="16"/>
      <c r="VEE1" s="16"/>
      <c r="VEF1" s="16"/>
      <c r="VEG1" s="16"/>
      <c r="VEH1" s="16"/>
      <c r="VEI1" s="16"/>
      <c r="VEJ1" s="16"/>
      <c r="VEK1" s="16"/>
      <c r="VEL1" s="16"/>
      <c r="VEM1" s="16"/>
      <c r="VEN1" s="16"/>
      <c r="VEO1" s="16"/>
      <c r="VEP1" s="16"/>
      <c r="VEQ1" s="16"/>
      <c r="VER1" s="16"/>
      <c r="VES1" s="16"/>
      <c r="VET1" s="16"/>
      <c r="VEU1" s="16"/>
      <c r="VEV1" s="16"/>
      <c r="VEW1" s="16"/>
      <c r="VEX1" s="16"/>
      <c r="VEY1" s="16"/>
      <c r="VEZ1" s="16"/>
      <c r="VFA1" s="16"/>
      <c r="VFB1" s="16"/>
      <c r="VFC1" s="16"/>
      <c r="VFD1" s="16"/>
      <c r="VFE1" s="16"/>
      <c r="VFF1" s="16"/>
      <c r="VFG1" s="16"/>
      <c r="VFH1" s="16"/>
      <c r="VFI1" s="16"/>
      <c r="VFJ1" s="16"/>
      <c r="VFK1" s="16"/>
      <c r="VFL1" s="16"/>
      <c r="VFM1" s="16"/>
      <c r="VFN1" s="16"/>
      <c r="VFO1" s="16"/>
      <c r="VFP1" s="16"/>
      <c r="VFQ1" s="16"/>
      <c r="VFR1" s="16"/>
      <c r="VFS1" s="16"/>
      <c r="VFT1" s="16"/>
      <c r="VFU1" s="16"/>
      <c r="VFV1" s="16"/>
      <c r="VFW1" s="16"/>
      <c r="VFX1" s="16"/>
      <c r="VFY1" s="16"/>
      <c r="VFZ1" s="16"/>
      <c r="VGA1" s="16"/>
      <c r="VGB1" s="16"/>
      <c r="VGC1" s="16"/>
      <c r="VGD1" s="16"/>
      <c r="VGE1" s="16"/>
      <c r="VGF1" s="16"/>
      <c r="VGG1" s="16"/>
      <c r="VGH1" s="16"/>
      <c r="VGI1" s="16"/>
      <c r="VGJ1" s="16"/>
      <c r="VGK1" s="16"/>
      <c r="VGL1" s="16"/>
      <c r="VGM1" s="16"/>
      <c r="VGN1" s="16"/>
      <c r="VGO1" s="16"/>
      <c r="VGP1" s="16"/>
      <c r="VGQ1" s="16"/>
      <c r="VGR1" s="16"/>
      <c r="VGS1" s="16"/>
      <c r="VGT1" s="16"/>
      <c r="VGU1" s="16"/>
      <c r="VGV1" s="16"/>
      <c r="VGW1" s="16"/>
      <c r="VGX1" s="16"/>
      <c r="VGY1" s="16"/>
      <c r="VGZ1" s="16"/>
      <c r="VHA1" s="16"/>
      <c r="VHB1" s="16"/>
      <c r="VHC1" s="16"/>
      <c r="VHD1" s="16"/>
      <c r="VHE1" s="16"/>
      <c r="VHF1" s="16"/>
      <c r="VHG1" s="16"/>
      <c r="VHH1" s="16"/>
      <c r="VHI1" s="16"/>
      <c r="VHJ1" s="16"/>
      <c r="VHK1" s="16"/>
      <c r="VHL1" s="16"/>
      <c r="VHM1" s="16"/>
      <c r="VHN1" s="16"/>
      <c r="VHO1" s="16"/>
      <c r="VHP1" s="16"/>
      <c r="VHQ1" s="16"/>
      <c r="VHR1" s="16"/>
      <c r="VHS1" s="16"/>
      <c r="VHT1" s="16"/>
      <c r="VHU1" s="16"/>
      <c r="VHV1" s="16"/>
      <c r="VHW1" s="16"/>
      <c r="VHX1" s="16"/>
      <c r="VHY1" s="16"/>
      <c r="VHZ1" s="16"/>
      <c r="VIA1" s="16"/>
      <c r="VIB1" s="16"/>
      <c r="VIC1" s="16"/>
      <c r="VID1" s="16"/>
      <c r="VIE1" s="16"/>
      <c r="VIF1" s="16"/>
      <c r="VIG1" s="16"/>
      <c r="VIH1" s="16"/>
      <c r="VII1" s="16"/>
      <c r="VIJ1" s="16"/>
      <c r="VIK1" s="16"/>
      <c r="VIL1" s="16"/>
      <c r="VIM1" s="16"/>
      <c r="VIN1" s="16"/>
      <c r="VIO1" s="16"/>
      <c r="VIP1" s="16"/>
      <c r="VIQ1" s="16"/>
      <c r="VIR1" s="16"/>
      <c r="VIS1" s="16"/>
      <c r="VIT1" s="16"/>
      <c r="VIU1" s="16"/>
      <c r="VIV1" s="16"/>
      <c r="VIW1" s="16"/>
      <c r="VIX1" s="16"/>
      <c r="VIY1" s="16"/>
      <c r="VIZ1" s="16"/>
      <c r="VJA1" s="16"/>
      <c r="VJB1" s="16"/>
      <c r="VJC1" s="16"/>
      <c r="VJD1" s="16"/>
      <c r="VJE1" s="16"/>
      <c r="VJF1" s="16"/>
      <c r="VJG1" s="16"/>
      <c r="VJH1" s="16"/>
      <c r="VJI1" s="16"/>
      <c r="VJJ1" s="16"/>
      <c r="VJK1" s="16"/>
      <c r="VJL1" s="16"/>
      <c r="VJM1" s="16"/>
      <c r="VJN1" s="16"/>
      <c r="VJO1" s="16"/>
      <c r="VJP1" s="16"/>
      <c r="VJQ1" s="16"/>
      <c r="VJR1" s="16"/>
      <c r="VJS1" s="16"/>
      <c r="VJT1" s="16"/>
      <c r="VJU1" s="16"/>
      <c r="VJV1" s="16"/>
      <c r="VJW1" s="16"/>
      <c r="VJX1" s="16"/>
      <c r="VJY1" s="16"/>
      <c r="VJZ1" s="16"/>
      <c r="VKA1" s="16"/>
      <c r="VKB1" s="16"/>
      <c r="VKC1" s="16"/>
      <c r="VKD1" s="16"/>
      <c r="VKE1" s="16"/>
      <c r="VKF1" s="16"/>
      <c r="VKG1" s="16"/>
      <c r="VKH1" s="16"/>
      <c r="VKI1" s="16"/>
      <c r="VKJ1" s="16"/>
      <c r="VKK1" s="16"/>
      <c r="VKL1" s="16"/>
      <c r="VKM1" s="16"/>
      <c r="VKN1" s="16"/>
      <c r="VKO1" s="16"/>
      <c r="VKP1" s="16"/>
      <c r="VKQ1" s="16"/>
      <c r="VKR1" s="16"/>
      <c r="VKS1" s="16"/>
      <c r="VKT1" s="16"/>
      <c r="VKU1" s="16"/>
      <c r="VKV1" s="16"/>
      <c r="VKW1" s="16"/>
      <c r="VKX1" s="16"/>
      <c r="VKY1" s="16"/>
      <c r="VKZ1" s="16"/>
      <c r="VLA1" s="16"/>
      <c r="VLB1" s="16"/>
      <c r="VLC1" s="16"/>
      <c r="VLD1" s="16"/>
      <c r="VLE1" s="16"/>
      <c r="VLF1" s="16"/>
      <c r="VLG1" s="16"/>
      <c r="VLH1" s="16"/>
      <c r="VLI1" s="16"/>
      <c r="VLJ1" s="16"/>
      <c r="VLK1" s="16"/>
      <c r="VLL1" s="16"/>
      <c r="VLM1" s="16"/>
      <c r="VLN1" s="16"/>
      <c r="VLO1" s="16"/>
      <c r="VLP1" s="16"/>
      <c r="VLQ1" s="16"/>
      <c r="VLR1" s="16"/>
      <c r="VLS1" s="16"/>
      <c r="VLT1" s="16"/>
      <c r="VLU1" s="16"/>
      <c r="VLV1" s="16"/>
      <c r="VLW1" s="16"/>
      <c r="VLX1" s="16"/>
      <c r="VLY1" s="16"/>
      <c r="VLZ1" s="16"/>
      <c r="VMA1" s="16"/>
      <c r="VMB1" s="16"/>
      <c r="VMC1" s="16"/>
      <c r="VMD1" s="16"/>
      <c r="VME1" s="16"/>
      <c r="VMF1" s="16"/>
      <c r="VMG1" s="16"/>
      <c r="VMH1" s="16"/>
      <c r="VMI1" s="16"/>
      <c r="VMJ1" s="16"/>
      <c r="VMK1" s="16"/>
      <c r="VML1" s="16"/>
      <c r="VMM1" s="16"/>
      <c r="VMN1" s="16"/>
      <c r="VMO1" s="16"/>
      <c r="VMP1" s="16"/>
      <c r="VMQ1" s="16"/>
      <c r="VMR1" s="16"/>
      <c r="VMS1" s="16"/>
      <c r="VMT1" s="16"/>
      <c r="VMU1" s="16"/>
      <c r="VMV1" s="16"/>
      <c r="VMW1" s="16"/>
      <c r="VMX1" s="16"/>
      <c r="VMY1" s="16"/>
      <c r="VMZ1" s="16"/>
      <c r="VNA1" s="16"/>
      <c r="VNB1" s="16"/>
      <c r="VNC1" s="16"/>
      <c r="VND1" s="16"/>
      <c r="VNE1" s="16"/>
      <c r="VNF1" s="16"/>
      <c r="VNG1" s="16"/>
      <c r="VNH1" s="16"/>
      <c r="VNI1" s="16"/>
      <c r="VNJ1" s="16"/>
      <c r="VNK1" s="16"/>
      <c r="VNL1" s="16"/>
      <c r="VNM1" s="16"/>
      <c r="VNN1" s="16"/>
      <c r="VNO1" s="16"/>
      <c r="VNP1" s="16"/>
      <c r="VNQ1" s="16"/>
      <c r="VNR1" s="16"/>
      <c r="VNS1" s="16"/>
      <c r="VNT1" s="16"/>
      <c r="VNU1" s="16"/>
      <c r="VNV1" s="16"/>
      <c r="VNW1" s="16"/>
      <c r="VNX1" s="16"/>
      <c r="VNY1" s="16"/>
      <c r="VNZ1" s="16"/>
      <c r="VOA1" s="16"/>
      <c r="VOB1" s="16"/>
      <c r="VOC1" s="16"/>
      <c r="VOD1" s="16"/>
      <c r="VOE1" s="16"/>
      <c r="VOF1" s="16"/>
      <c r="VOG1" s="16"/>
      <c r="VOH1" s="16"/>
      <c r="VOI1" s="16"/>
      <c r="VOJ1" s="16"/>
      <c r="VOK1" s="16"/>
      <c r="VOL1" s="16"/>
      <c r="VOM1" s="16"/>
      <c r="VON1" s="16"/>
      <c r="VOO1" s="16"/>
      <c r="VOP1" s="16"/>
      <c r="VOQ1" s="16"/>
      <c r="VOR1" s="16"/>
      <c r="VOS1" s="16"/>
      <c r="VOT1" s="16"/>
      <c r="VOU1" s="16"/>
      <c r="VOV1" s="16"/>
      <c r="VOW1" s="16"/>
      <c r="VOX1" s="16"/>
      <c r="VOY1" s="16"/>
      <c r="VOZ1" s="16"/>
      <c r="VPA1" s="16"/>
      <c r="VPB1" s="16"/>
      <c r="VPC1" s="16"/>
      <c r="VPD1" s="16"/>
      <c r="VPE1" s="16"/>
      <c r="VPF1" s="16"/>
      <c r="VPG1" s="16"/>
      <c r="VPH1" s="16"/>
      <c r="VPI1" s="16"/>
      <c r="VPJ1" s="16"/>
      <c r="VPK1" s="16"/>
      <c r="VPL1" s="16"/>
      <c r="VPM1" s="16"/>
      <c r="VPN1" s="16"/>
      <c r="VPO1" s="16"/>
      <c r="VPP1" s="16"/>
      <c r="VPQ1" s="16"/>
      <c r="VPR1" s="16"/>
      <c r="VPS1" s="16"/>
      <c r="VPT1" s="16"/>
      <c r="VPU1" s="16"/>
      <c r="VPV1" s="16"/>
      <c r="VPW1" s="16"/>
      <c r="VPX1" s="16"/>
      <c r="VPY1" s="16"/>
      <c r="VPZ1" s="16"/>
      <c r="VQA1" s="16"/>
      <c r="VQB1" s="16"/>
      <c r="VQC1" s="16"/>
      <c r="VQD1" s="16"/>
      <c r="VQE1" s="16"/>
      <c r="VQF1" s="16"/>
      <c r="VQG1" s="16"/>
      <c r="VQH1" s="16"/>
      <c r="VQI1" s="16"/>
      <c r="VQJ1" s="16"/>
      <c r="VQK1" s="16"/>
      <c r="VQL1" s="16"/>
      <c r="VQM1" s="16"/>
      <c r="VQN1" s="16"/>
      <c r="VQO1" s="16"/>
      <c r="VQP1" s="16"/>
      <c r="VQQ1" s="16"/>
      <c r="VQR1" s="16"/>
      <c r="VQS1" s="16"/>
      <c r="VQT1" s="16"/>
      <c r="VQU1" s="16"/>
      <c r="VQV1" s="16"/>
      <c r="VQW1" s="16"/>
      <c r="VQX1" s="16"/>
      <c r="VQY1" s="16"/>
      <c r="VQZ1" s="16"/>
      <c r="VRA1" s="16"/>
      <c r="VRB1" s="16"/>
      <c r="VRC1" s="16"/>
      <c r="VRD1" s="16"/>
      <c r="VRE1" s="16"/>
      <c r="VRF1" s="16"/>
      <c r="VRG1" s="16"/>
      <c r="VRH1" s="16"/>
      <c r="VRI1" s="16"/>
      <c r="VRJ1" s="16"/>
      <c r="VRK1" s="16"/>
      <c r="VRL1" s="16"/>
      <c r="VRM1" s="16"/>
      <c r="VRN1" s="16"/>
      <c r="VRO1" s="16"/>
      <c r="VRP1" s="16"/>
      <c r="VRQ1" s="16"/>
      <c r="VRR1" s="16"/>
      <c r="VRS1" s="16"/>
      <c r="VRT1" s="16"/>
      <c r="VRU1" s="16"/>
      <c r="VRV1" s="16"/>
      <c r="VRW1" s="16"/>
      <c r="VRX1" s="16"/>
      <c r="VRY1" s="16"/>
      <c r="VRZ1" s="16"/>
      <c r="VSA1" s="16"/>
      <c r="VSB1" s="16"/>
      <c r="VSC1" s="16"/>
      <c r="VSD1" s="16"/>
      <c r="VSE1" s="16"/>
      <c r="VSF1" s="16"/>
      <c r="VSG1" s="16"/>
      <c r="VSH1" s="16"/>
      <c r="VSI1" s="16"/>
      <c r="VSJ1" s="16"/>
      <c r="VSK1" s="16"/>
      <c r="VSL1" s="16"/>
      <c r="VSM1" s="16"/>
      <c r="VSN1" s="16"/>
      <c r="VSO1" s="16"/>
      <c r="VSP1" s="16"/>
      <c r="VSQ1" s="16"/>
      <c r="VSR1" s="16"/>
      <c r="VSS1" s="16"/>
      <c r="VST1" s="16"/>
      <c r="VSU1" s="16"/>
      <c r="VSV1" s="16"/>
      <c r="VSW1" s="16"/>
      <c r="VSX1" s="16"/>
      <c r="VSY1" s="16"/>
      <c r="VSZ1" s="16"/>
      <c r="VTA1" s="16"/>
      <c r="VTB1" s="16"/>
      <c r="VTC1" s="16"/>
      <c r="VTD1" s="16"/>
      <c r="VTE1" s="16"/>
      <c r="VTF1" s="16"/>
      <c r="VTG1" s="16"/>
      <c r="VTH1" s="16"/>
      <c r="VTI1" s="16"/>
      <c r="VTJ1" s="16"/>
      <c r="VTK1" s="16"/>
      <c r="VTL1" s="16"/>
      <c r="VTM1" s="16"/>
      <c r="VTN1" s="16"/>
      <c r="VTO1" s="16"/>
      <c r="VTP1" s="16"/>
      <c r="VTQ1" s="16"/>
      <c r="VTR1" s="16"/>
      <c r="VTS1" s="16"/>
      <c r="VTT1" s="16"/>
      <c r="VTU1" s="16"/>
      <c r="VTV1" s="16"/>
      <c r="VTW1" s="16"/>
      <c r="VTX1" s="16"/>
      <c r="VTY1" s="16"/>
      <c r="VTZ1" s="16"/>
      <c r="VUA1" s="16"/>
      <c r="VUB1" s="16"/>
      <c r="VUC1" s="16"/>
      <c r="VUD1" s="16"/>
      <c r="VUE1" s="16"/>
      <c r="VUF1" s="16"/>
      <c r="VUG1" s="16"/>
      <c r="VUH1" s="16"/>
      <c r="VUI1" s="16"/>
      <c r="VUJ1" s="16"/>
      <c r="VUK1" s="16"/>
      <c r="VUL1" s="16"/>
      <c r="VUM1" s="16"/>
      <c r="VUN1" s="16"/>
      <c r="VUO1" s="16"/>
      <c r="VUP1" s="16"/>
      <c r="VUQ1" s="16"/>
      <c r="VUR1" s="16"/>
      <c r="VUS1" s="16"/>
      <c r="VUT1" s="16"/>
      <c r="VUU1" s="16"/>
      <c r="VUV1" s="16"/>
      <c r="VUW1" s="16"/>
      <c r="VUX1" s="16"/>
      <c r="VUY1" s="16"/>
      <c r="VUZ1" s="16"/>
      <c r="VVA1" s="16"/>
      <c r="VVB1" s="16"/>
      <c r="VVC1" s="16"/>
      <c r="VVD1" s="16"/>
      <c r="VVE1" s="16"/>
      <c r="VVF1" s="16"/>
      <c r="VVG1" s="16"/>
      <c r="VVH1" s="16"/>
      <c r="VVI1" s="16"/>
      <c r="VVJ1" s="16"/>
      <c r="VVK1" s="16"/>
      <c r="VVL1" s="16"/>
      <c r="VVM1" s="16"/>
      <c r="VVN1" s="16"/>
      <c r="VVO1" s="16"/>
      <c r="VVP1" s="16"/>
      <c r="VVQ1" s="16"/>
      <c r="VVR1" s="16"/>
      <c r="VVS1" s="16"/>
      <c r="VVT1" s="16"/>
      <c r="VVU1" s="16"/>
      <c r="VVV1" s="16"/>
      <c r="VVW1" s="16"/>
      <c r="VVX1" s="16"/>
      <c r="VVY1" s="16"/>
      <c r="VVZ1" s="16"/>
      <c r="VWA1" s="16"/>
      <c r="VWB1" s="16"/>
      <c r="VWC1" s="16"/>
      <c r="VWD1" s="16"/>
      <c r="VWE1" s="16"/>
      <c r="VWF1" s="16"/>
      <c r="VWG1" s="16"/>
      <c r="VWH1" s="16"/>
      <c r="VWI1" s="16"/>
      <c r="VWJ1" s="16"/>
      <c r="VWK1" s="16"/>
      <c r="VWL1" s="16"/>
      <c r="VWM1" s="16"/>
      <c r="VWN1" s="16"/>
      <c r="VWO1" s="16"/>
      <c r="VWP1" s="16"/>
      <c r="VWQ1" s="16"/>
      <c r="VWR1" s="16"/>
      <c r="VWS1" s="16"/>
      <c r="VWT1" s="16"/>
      <c r="VWU1" s="16"/>
      <c r="VWV1" s="16"/>
      <c r="VWW1" s="16"/>
      <c r="VWX1" s="16"/>
      <c r="VWY1" s="16"/>
      <c r="VWZ1" s="16"/>
      <c r="VXA1" s="16"/>
      <c r="VXB1" s="16"/>
      <c r="VXC1" s="16"/>
      <c r="VXD1" s="16"/>
      <c r="VXE1" s="16"/>
      <c r="VXF1" s="16"/>
      <c r="VXG1" s="16"/>
      <c r="VXH1" s="16"/>
      <c r="VXI1" s="16"/>
      <c r="VXJ1" s="16"/>
      <c r="VXK1" s="16"/>
      <c r="VXL1" s="16"/>
      <c r="VXM1" s="16"/>
      <c r="VXN1" s="16"/>
      <c r="VXO1" s="16"/>
      <c r="VXP1" s="16"/>
      <c r="VXQ1" s="16"/>
      <c r="VXR1" s="16"/>
      <c r="VXS1" s="16"/>
      <c r="VXT1" s="16"/>
      <c r="VXU1" s="16"/>
      <c r="VXV1" s="16"/>
      <c r="VXW1" s="16"/>
      <c r="VXX1" s="16"/>
      <c r="VXY1" s="16"/>
      <c r="VXZ1" s="16"/>
      <c r="VYA1" s="16"/>
      <c r="VYB1" s="16"/>
      <c r="VYC1" s="16"/>
      <c r="VYD1" s="16"/>
      <c r="VYE1" s="16"/>
      <c r="VYF1" s="16"/>
      <c r="VYG1" s="16"/>
      <c r="VYH1" s="16"/>
      <c r="VYI1" s="16"/>
      <c r="VYJ1" s="16"/>
      <c r="VYK1" s="16"/>
      <c r="VYL1" s="16"/>
      <c r="VYM1" s="16"/>
      <c r="VYN1" s="16"/>
      <c r="VYO1" s="16"/>
      <c r="VYP1" s="16"/>
      <c r="VYQ1" s="16"/>
      <c r="VYR1" s="16"/>
      <c r="VYS1" s="16"/>
      <c r="VYT1" s="16"/>
      <c r="VYU1" s="16"/>
      <c r="VYV1" s="16"/>
      <c r="VYW1" s="16"/>
      <c r="VYX1" s="16"/>
      <c r="VYY1" s="16"/>
      <c r="VYZ1" s="16"/>
      <c r="VZA1" s="16"/>
      <c r="VZB1" s="16"/>
      <c r="VZC1" s="16"/>
      <c r="VZD1" s="16"/>
      <c r="VZE1" s="16"/>
      <c r="VZF1" s="16"/>
      <c r="VZG1" s="16"/>
      <c r="VZH1" s="16"/>
      <c r="VZI1" s="16"/>
      <c r="VZJ1" s="16"/>
      <c r="VZK1" s="16"/>
      <c r="VZL1" s="16"/>
      <c r="VZM1" s="16"/>
      <c r="VZN1" s="16"/>
      <c r="VZO1" s="16"/>
      <c r="VZP1" s="16"/>
      <c r="VZQ1" s="16"/>
      <c r="VZR1" s="16"/>
      <c r="VZS1" s="16"/>
      <c r="VZT1" s="16"/>
      <c r="VZU1" s="16"/>
      <c r="VZV1" s="16"/>
      <c r="VZW1" s="16"/>
      <c r="VZX1" s="16"/>
      <c r="VZY1" s="16"/>
      <c r="VZZ1" s="16"/>
      <c r="WAA1" s="16"/>
      <c r="WAB1" s="16"/>
      <c r="WAC1" s="16"/>
      <c r="WAD1" s="16"/>
      <c r="WAE1" s="16"/>
      <c r="WAF1" s="16"/>
      <c r="WAG1" s="16"/>
      <c r="WAH1" s="16"/>
      <c r="WAI1" s="16"/>
      <c r="WAJ1" s="16"/>
      <c r="WAK1" s="16"/>
      <c r="WAL1" s="16"/>
      <c r="WAM1" s="16"/>
      <c r="WAN1" s="16"/>
      <c r="WAO1" s="16"/>
      <c r="WAP1" s="16"/>
      <c r="WAQ1" s="16"/>
      <c r="WAR1" s="16"/>
      <c r="WAS1" s="16"/>
      <c r="WAT1" s="16"/>
      <c r="WAU1" s="16"/>
      <c r="WAV1" s="16"/>
      <c r="WAW1" s="16"/>
      <c r="WAX1" s="16"/>
      <c r="WAY1" s="16"/>
      <c r="WAZ1" s="16"/>
      <c r="WBA1" s="16"/>
      <c r="WBB1" s="16"/>
      <c r="WBC1" s="16"/>
      <c r="WBD1" s="16"/>
      <c r="WBE1" s="16"/>
      <c r="WBF1" s="16"/>
      <c r="WBG1" s="16"/>
      <c r="WBH1" s="16"/>
      <c r="WBI1" s="16"/>
      <c r="WBJ1" s="16"/>
      <c r="WBK1" s="16"/>
      <c r="WBL1" s="16"/>
      <c r="WBM1" s="16"/>
      <c r="WBN1" s="16"/>
      <c r="WBO1" s="16"/>
      <c r="WBP1" s="16"/>
      <c r="WBQ1" s="16"/>
      <c r="WBR1" s="16"/>
      <c r="WBS1" s="16"/>
      <c r="WBT1" s="16"/>
      <c r="WBU1" s="16"/>
      <c r="WBV1" s="16"/>
      <c r="WBW1" s="16"/>
      <c r="WBX1" s="16"/>
      <c r="WBY1" s="16"/>
      <c r="WBZ1" s="16"/>
      <c r="WCA1" s="16"/>
      <c r="WCB1" s="16"/>
      <c r="WCC1" s="16"/>
      <c r="WCD1" s="16"/>
      <c r="WCE1" s="16"/>
      <c r="WCF1" s="16"/>
      <c r="WCG1" s="16"/>
      <c r="WCH1" s="16"/>
      <c r="WCI1" s="16"/>
      <c r="WCJ1" s="16"/>
      <c r="WCK1" s="16"/>
      <c r="WCL1" s="16"/>
      <c r="WCM1" s="16"/>
      <c r="WCN1" s="16"/>
      <c r="WCO1" s="16"/>
      <c r="WCP1" s="16"/>
      <c r="WCQ1" s="16"/>
      <c r="WCR1" s="16"/>
      <c r="WCS1" s="16"/>
      <c r="WCT1" s="16"/>
      <c r="WCU1" s="16"/>
      <c r="WCV1" s="16"/>
      <c r="WCW1" s="16"/>
      <c r="WCX1" s="16"/>
      <c r="WCY1" s="16"/>
      <c r="WCZ1" s="16"/>
      <c r="WDA1" s="16"/>
      <c r="WDB1" s="16"/>
      <c r="WDC1" s="16"/>
      <c r="WDD1" s="16"/>
      <c r="WDE1" s="16"/>
      <c r="WDF1" s="16"/>
      <c r="WDG1" s="16"/>
      <c r="WDH1" s="16"/>
      <c r="WDI1" s="16"/>
      <c r="WDJ1" s="16"/>
      <c r="WDK1" s="16"/>
      <c r="WDL1" s="16"/>
      <c r="WDM1" s="16"/>
      <c r="WDN1" s="16"/>
      <c r="WDO1" s="16"/>
      <c r="WDP1" s="16"/>
      <c r="WDQ1" s="16"/>
      <c r="WDR1" s="16"/>
      <c r="WDS1" s="16"/>
      <c r="WDT1" s="16"/>
      <c r="WDU1" s="16"/>
      <c r="WDV1" s="16"/>
      <c r="WDW1" s="16"/>
      <c r="WDX1" s="16"/>
      <c r="WDY1" s="16"/>
      <c r="WDZ1" s="16"/>
      <c r="WEA1" s="16"/>
      <c r="WEB1" s="16"/>
      <c r="WEC1" s="16"/>
      <c r="WED1" s="16"/>
      <c r="WEE1" s="16"/>
      <c r="WEF1" s="16"/>
      <c r="WEG1" s="16"/>
      <c r="WEH1" s="16"/>
      <c r="WEI1" s="16"/>
      <c r="WEJ1" s="16"/>
      <c r="WEK1" s="16"/>
      <c r="WEL1" s="16"/>
      <c r="WEM1" s="16"/>
      <c r="WEN1" s="16"/>
      <c r="WEO1" s="16"/>
      <c r="WEP1" s="16"/>
      <c r="WEQ1" s="16"/>
      <c r="WER1" s="16"/>
      <c r="WES1" s="16"/>
      <c r="WET1" s="16"/>
      <c r="WEU1" s="16"/>
      <c r="WEV1" s="16"/>
      <c r="WEW1" s="16"/>
      <c r="WEX1" s="16"/>
      <c r="WEY1" s="16"/>
      <c r="WEZ1" s="16"/>
      <c r="WFA1" s="16"/>
      <c r="WFB1" s="16"/>
      <c r="WFC1" s="16"/>
      <c r="WFD1" s="16"/>
      <c r="WFE1" s="16"/>
      <c r="WFF1" s="16"/>
      <c r="WFG1" s="16"/>
      <c r="WFH1" s="16"/>
      <c r="WFI1" s="16"/>
      <c r="WFJ1" s="16"/>
      <c r="WFK1" s="16"/>
      <c r="WFL1" s="16"/>
      <c r="WFM1" s="16"/>
      <c r="WFN1" s="16"/>
      <c r="WFO1" s="16"/>
      <c r="WFP1" s="16"/>
      <c r="WFQ1" s="16"/>
      <c r="WFR1" s="16"/>
      <c r="WFS1" s="16"/>
      <c r="WFT1" s="16"/>
      <c r="WFU1" s="16"/>
      <c r="WFV1" s="16"/>
      <c r="WFW1" s="16"/>
      <c r="WFX1" s="16"/>
      <c r="WFY1" s="16"/>
      <c r="WFZ1" s="16"/>
      <c r="WGA1" s="16"/>
      <c r="WGB1" s="16"/>
      <c r="WGC1" s="16"/>
      <c r="WGD1" s="16"/>
      <c r="WGE1" s="16"/>
      <c r="WGF1" s="16"/>
      <c r="WGG1" s="16"/>
      <c r="WGH1" s="16"/>
      <c r="WGI1" s="16"/>
      <c r="WGJ1" s="16"/>
      <c r="WGK1" s="16"/>
      <c r="WGL1" s="16"/>
      <c r="WGM1" s="16"/>
      <c r="WGN1" s="16"/>
      <c r="WGO1" s="16"/>
      <c r="WGP1" s="16"/>
      <c r="WGQ1" s="16"/>
      <c r="WGR1" s="16"/>
      <c r="WGS1" s="16"/>
      <c r="WGT1" s="16"/>
      <c r="WGU1" s="16"/>
      <c r="WGV1" s="16"/>
      <c r="WGW1" s="16"/>
      <c r="WGX1" s="16"/>
      <c r="WGY1" s="16"/>
      <c r="WGZ1" s="16"/>
      <c r="WHA1" s="16"/>
      <c r="WHB1" s="16"/>
      <c r="WHC1" s="16"/>
      <c r="WHD1" s="16"/>
      <c r="WHE1" s="16"/>
      <c r="WHF1" s="16"/>
      <c r="WHG1" s="16"/>
      <c r="WHH1" s="16"/>
      <c r="WHI1" s="16"/>
      <c r="WHJ1" s="16"/>
      <c r="WHK1" s="16"/>
      <c r="WHL1" s="16"/>
      <c r="WHM1" s="16"/>
      <c r="WHN1" s="16"/>
      <c r="WHO1" s="16"/>
      <c r="WHP1" s="16"/>
      <c r="WHQ1" s="16"/>
      <c r="WHR1" s="16"/>
      <c r="WHS1" s="16"/>
      <c r="WHT1" s="16"/>
      <c r="WHU1" s="16"/>
      <c r="WHV1" s="16"/>
      <c r="WHW1" s="16"/>
      <c r="WHX1" s="16"/>
      <c r="WHY1" s="16"/>
      <c r="WHZ1" s="16"/>
      <c r="WIA1" s="16"/>
      <c r="WIB1" s="16"/>
      <c r="WIC1" s="16"/>
      <c r="WID1" s="16"/>
      <c r="WIE1" s="16"/>
      <c r="WIF1" s="16"/>
      <c r="WIG1" s="16"/>
      <c r="WIH1" s="16"/>
      <c r="WII1" s="16"/>
      <c r="WIJ1" s="16"/>
      <c r="WIK1" s="16"/>
      <c r="WIL1" s="16"/>
      <c r="WIM1" s="16"/>
      <c r="WIN1" s="16"/>
      <c r="WIO1" s="16"/>
      <c r="WIP1" s="16"/>
      <c r="WIQ1" s="16"/>
      <c r="WIR1" s="16"/>
      <c r="WIS1" s="16"/>
      <c r="WIT1" s="16"/>
      <c r="WIU1" s="16"/>
      <c r="WIV1" s="16"/>
      <c r="WIW1" s="16"/>
      <c r="WIX1" s="16"/>
      <c r="WIY1" s="16"/>
      <c r="WIZ1" s="16"/>
      <c r="WJA1" s="16"/>
      <c r="WJB1" s="16"/>
      <c r="WJC1" s="16"/>
      <c r="WJD1" s="16"/>
      <c r="WJE1" s="16"/>
      <c r="WJF1" s="16"/>
      <c r="WJG1" s="16"/>
      <c r="WJH1" s="16"/>
      <c r="WJI1" s="16"/>
      <c r="WJJ1" s="16"/>
      <c r="WJK1" s="16"/>
      <c r="WJL1" s="16"/>
      <c r="WJM1" s="16"/>
      <c r="WJN1" s="16"/>
      <c r="WJO1" s="16"/>
      <c r="WJP1" s="16"/>
      <c r="WJQ1" s="16"/>
      <c r="WJR1" s="16"/>
      <c r="WJS1" s="16"/>
      <c r="WJT1" s="16"/>
      <c r="WJU1" s="16"/>
      <c r="WJV1" s="16"/>
      <c r="WJW1" s="16"/>
      <c r="WJX1" s="16"/>
      <c r="WJY1" s="16"/>
      <c r="WJZ1" s="16"/>
      <c r="WKA1" s="16"/>
      <c r="WKB1" s="16"/>
      <c r="WKC1" s="16"/>
      <c r="WKD1" s="16"/>
      <c r="WKE1" s="16"/>
      <c r="WKF1" s="16"/>
      <c r="WKG1" s="16"/>
      <c r="WKH1" s="16"/>
      <c r="WKI1" s="16"/>
      <c r="WKJ1" s="16"/>
      <c r="WKK1" s="16"/>
      <c r="WKL1" s="16"/>
      <c r="WKM1" s="16"/>
      <c r="WKN1" s="16"/>
      <c r="WKO1" s="16"/>
      <c r="WKP1" s="16"/>
      <c r="WKQ1" s="16"/>
      <c r="WKR1" s="16"/>
      <c r="WKS1" s="16"/>
      <c r="WKT1" s="16"/>
      <c r="WKU1" s="16"/>
      <c r="WKV1" s="16"/>
      <c r="WKW1" s="16"/>
      <c r="WKX1" s="16"/>
      <c r="WKY1" s="16"/>
      <c r="WKZ1" s="16"/>
      <c r="WLA1" s="16"/>
      <c r="WLB1" s="16"/>
      <c r="WLC1" s="16"/>
      <c r="WLD1" s="16"/>
      <c r="WLE1" s="16"/>
      <c r="WLF1" s="16"/>
      <c r="WLG1" s="16"/>
      <c r="WLH1" s="16"/>
      <c r="WLI1" s="16"/>
      <c r="WLJ1" s="16"/>
      <c r="WLK1" s="16"/>
      <c r="WLL1" s="16"/>
      <c r="WLM1" s="16"/>
      <c r="WLN1" s="16"/>
      <c r="WLO1" s="16"/>
      <c r="WLP1" s="16"/>
      <c r="WLQ1" s="16"/>
      <c r="WLR1" s="16"/>
      <c r="WLS1" s="16"/>
      <c r="WLT1" s="16"/>
      <c r="WLU1" s="16"/>
      <c r="WLV1" s="16"/>
      <c r="WLW1" s="16"/>
      <c r="WLX1" s="16"/>
      <c r="WLY1" s="16"/>
      <c r="WLZ1" s="16"/>
      <c r="WMA1" s="16"/>
      <c r="WMB1" s="16"/>
      <c r="WMC1" s="16"/>
      <c r="WMD1" s="16"/>
      <c r="WME1" s="16"/>
      <c r="WMF1" s="16"/>
      <c r="WMG1" s="16"/>
      <c r="WMH1" s="16"/>
      <c r="WMI1" s="16"/>
      <c r="WMJ1" s="16"/>
      <c r="WMK1" s="16"/>
      <c r="WML1" s="16"/>
      <c r="WMM1" s="16"/>
      <c r="WMN1" s="16"/>
      <c r="WMO1" s="16"/>
      <c r="WMP1" s="16"/>
      <c r="WMQ1" s="16"/>
      <c r="WMR1" s="16"/>
      <c r="WMS1" s="16"/>
      <c r="WMT1" s="16"/>
      <c r="WMU1" s="16"/>
      <c r="WMV1" s="16"/>
      <c r="WMW1" s="16"/>
      <c r="WMX1" s="16"/>
      <c r="WMY1" s="16"/>
      <c r="WMZ1" s="16"/>
      <c r="WNA1" s="16"/>
      <c r="WNB1" s="16"/>
      <c r="WNC1" s="16"/>
      <c r="WND1" s="16"/>
      <c r="WNE1" s="16"/>
      <c r="WNF1" s="16"/>
      <c r="WNG1" s="16"/>
      <c r="WNH1" s="16"/>
      <c r="WNI1" s="16"/>
      <c r="WNJ1" s="16"/>
      <c r="WNK1" s="16"/>
      <c r="WNL1" s="16"/>
      <c r="WNM1" s="16"/>
      <c r="WNN1" s="16"/>
      <c r="WNO1" s="16"/>
      <c r="WNP1" s="16"/>
      <c r="WNQ1" s="16"/>
      <c r="WNR1" s="16"/>
      <c r="WNS1" s="16"/>
      <c r="WNT1" s="16"/>
      <c r="WNU1" s="16"/>
      <c r="WNV1" s="16"/>
      <c r="WNW1" s="16"/>
      <c r="WNX1" s="16"/>
      <c r="WNY1" s="16"/>
      <c r="WNZ1" s="16"/>
      <c r="WOA1" s="16"/>
      <c r="WOB1" s="16"/>
      <c r="WOC1" s="16"/>
      <c r="WOD1" s="16"/>
      <c r="WOE1" s="16"/>
      <c r="WOF1" s="16"/>
      <c r="WOG1" s="16"/>
      <c r="WOH1" s="16"/>
      <c r="WOI1" s="16"/>
      <c r="WOJ1" s="16"/>
      <c r="WOK1" s="16"/>
      <c r="WOL1" s="16"/>
      <c r="WOM1" s="16"/>
      <c r="WON1" s="16"/>
      <c r="WOO1" s="16"/>
      <c r="WOP1" s="16"/>
      <c r="WOQ1" s="16"/>
      <c r="WOR1" s="16"/>
      <c r="WOS1" s="16"/>
      <c r="WOT1" s="16"/>
      <c r="WOU1" s="16"/>
      <c r="WOV1" s="16"/>
      <c r="WOW1" s="16"/>
      <c r="WOX1" s="16"/>
      <c r="WOY1" s="16"/>
      <c r="WOZ1" s="16"/>
      <c r="WPA1" s="16"/>
      <c r="WPB1" s="16"/>
      <c r="WPC1" s="16"/>
      <c r="WPD1" s="16"/>
      <c r="WPE1" s="16"/>
      <c r="WPF1" s="16"/>
      <c r="WPG1" s="16"/>
      <c r="WPH1" s="16"/>
      <c r="WPI1" s="16"/>
      <c r="WPJ1" s="16"/>
      <c r="WPK1" s="16"/>
      <c r="WPL1" s="16"/>
      <c r="WPM1" s="16"/>
      <c r="WPN1" s="16"/>
      <c r="WPO1" s="16"/>
      <c r="WPP1" s="16"/>
      <c r="WPQ1" s="16"/>
      <c r="WPR1" s="16"/>
      <c r="WPS1" s="16"/>
      <c r="WPT1" s="16"/>
      <c r="WPU1" s="16"/>
      <c r="WPV1" s="16"/>
      <c r="WPW1" s="16"/>
      <c r="WPX1" s="16"/>
      <c r="WPY1" s="16"/>
      <c r="WPZ1" s="16"/>
      <c r="WQA1" s="16"/>
      <c r="WQB1" s="16"/>
      <c r="WQC1" s="16"/>
      <c r="WQD1" s="16"/>
      <c r="WQE1" s="16"/>
      <c r="WQF1" s="16"/>
      <c r="WQG1" s="16"/>
      <c r="WQH1" s="16"/>
      <c r="WQI1" s="16"/>
      <c r="WQJ1" s="16"/>
      <c r="WQK1" s="16"/>
      <c r="WQL1" s="16"/>
      <c r="WQM1" s="16"/>
      <c r="WQN1" s="16"/>
      <c r="WQO1" s="16"/>
      <c r="WQP1" s="16"/>
      <c r="WQQ1" s="16"/>
      <c r="WQR1" s="16"/>
      <c r="WQS1" s="16"/>
      <c r="WQT1" s="16"/>
      <c r="WQU1" s="16"/>
      <c r="WQV1" s="16"/>
      <c r="WQW1" s="16"/>
      <c r="WQX1" s="16"/>
      <c r="WQY1" s="16"/>
      <c r="WQZ1" s="16"/>
      <c r="WRA1" s="16"/>
      <c r="WRB1" s="16"/>
      <c r="WRC1" s="16"/>
      <c r="WRD1" s="16"/>
      <c r="WRE1" s="16"/>
      <c r="WRF1" s="16"/>
      <c r="WRG1" s="16"/>
      <c r="WRH1" s="16"/>
      <c r="WRI1" s="16"/>
      <c r="WRJ1" s="16"/>
      <c r="WRK1" s="16"/>
      <c r="WRL1" s="16"/>
      <c r="WRM1" s="16"/>
      <c r="WRN1" s="16"/>
      <c r="WRO1" s="16"/>
      <c r="WRP1" s="16"/>
      <c r="WRQ1" s="16"/>
      <c r="WRR1" s="16"/>
      <c r="WRS1" s="16"/>
      <c r="WRT1" s="16"/>
      <c r="WRU1" s="16"/>
      <c r="WRV1" s="16"/>
      <c r="WRW1" s="16"/>
      <c r="WRX1" s="16"/>
      <c r="WRY1" s="16"/>
      <c r="WRZ1" s="16"/>
      <c r="WSA1" s="16"/>
      <c r="WSB1" s="16"/>
      <c r="WSC1" s="16"/>
      <c r="WSD1" s="16"/>
      <c r="WSE1" s="16"/>
      <c r="WSF1" s="16"/>
      <c r="WSG1" s="16"/>
      <c r="WSH1" s="16"/>
      <c r="WSI1" s="16"/>
      <c r="WSJ1" s="16"/>
      <c r="WSK1" s="16"/>
      <c r="WSL1" s="16"/>
      <c r="WSM1" s="16"/>
      <c r="WSN1" s="16"/>
      <c r="WSO1" s="16"/>
      <c r="WSP1" s="16"/>
      <c r="WSQ1" s="16"/>
      <c r="WSR1" s="16"/>
      <c r="WSS1" s="16"/>
      <c r="WST1" s="16"/>
      <c r="WSU1" s="16"/>
      <c r="WSV1" s="16"/>
      <c r="WSW1" s="16"/>
      <c r="WSX1" s="16"/>
      <c r="WSY1" s="16"/>
      <c r="WSZ1" s="16"/>
      <c r="WTA1" s="16"/>
      <c r="WTB1" s="16"/>
      <c r="WTC1" s="16"/>
      <c r="WTD1" s="16"/>
      <c r="WTE1" s="16"/>
      <c r="WTF1" s="16"/>
      <c r="WTG1" s="16"/>
      <c r="WTH1" s="16"/>
      <c r="WTI1" s="16"/>
      <c r="WTJ1" s="16"/>
      <c r="WTK1" s="16"/>
      <c r="WTL1" s="16"/>
      <c r="WTM1" s="16"/>
      <c r="WTN1" s="16"/>
      <c r="WTO1" s="16"/>
      <c r="WTP1" s="16"/>
      <c r="WTQ1" s="16"/>
      <c r="WTR1" s="16"/>
      <c r="WTS1" s="16"/>
      <c r="WTT1" s="16"/>
      <c r="WTU1" s="16"/>
      <c r="WTV1" s="16"/>
      <c r="WTW1" s="16"/>
      <c r="WTX1" s="16"/>
      <c r="WTY1" s="16"/>
      <c r="WTZ1" s="16"/>
      <c r="WUA1" s="16"/>
      <c r="WUB1" s="16"/>
      <c r="WUC1" s="16"/>
      <c r="WUD1" s="16"/>
      <c r="WUE1" s="16"/>
      <c r="WUF1" s="16"/>
      <c r="WUG1" s="16"/>
      <c r="WUH1" s="16"/>
      <c r="WUI1" s="16"/>
      <c r="WUJ1" s="16"/>
      <c r="WUK1" s="16"/>
      <c r="WUL1" s="16"/>
      <c r="WUM1" s="16"/>
      <c r="WUN1" s="16"/>
      <c r="WUO1" s="16"/>
      <c r="WUP1" s="16"/>
      <c r="WUQ1" s="16"/>
      <c r="WUR1" s="16"/>
      <c r="WUS1" s="16"/>
      <c r="WUT1" s="16"/>
      <c r="WUU1" s="16"/>
      <c r="WUV1" s="16"/>
      <c r="WUW1" s="16"/>
      <c r="WUX1" s="16"/>
      <c r="WUY1" s="16"/>
      <c r="WUZ1" s="16"/>
      <c r="WVA1" s="16"/>
      <c r="WVB1" s="16"/>
      <c r="WVC1" s="16"/>
      <c r="WVD1" s="16"/>
      <c r="WVE1" s="16"/>
      <c r="WVF1" s="16"/>
      <c r="WVG1" s="16"/>
      <c r="WVH1" s="16"/>
      <c r="WVI1" s="16"/>
      <c r="WVJ1" s="16"/>
      <c r="WVK1" s="16"/>
      <c r="WVL1" s="16"/>
      <c r="WVM1" s="16"/>
      <c r="WVN1" s="16"/>
      <c r="WVO1" s="16"/>
      <c r="WVP1" s="16"/>
      <c r="WVQ1" s="16"/>
      <c r="WVR1" s="16"/>
      <c r="WVS1" s="16"/>
      <c r="WVT1" s="16"/>
      <c r="WVU1" s="16"/>
      <c r="WVV1" s="16"/>
      <c r="WVW1" s="16"/>
      <c r="WVX1" s="16"/>
      <c r="WVY1" s="16"/>
      <c r="WVZ1" s="16"/>
      <c r="WWA1" s="16"/>
      <c r="WWB1" s="16"/>
      <c r="WWC1" s="16"/>
      <c r="WWD1" s="16"/>
      <c r="WWE1" s="16"/>
      <c r="WWF1" s="16"/>
      <c r="WWG1" s="16"/>
      <c r="WWH1" s="16"/>
      <c r="WWI1" s="16"/>
      <c r="WWJ1" s="16"/>
      <c r="WWK1" s="16"/>
      <c r="WWL1" s="16"/>
      <c r="WWM1" s="16"/>
      <c r="WWN1" s="16"/>
      <c r="WWO1" s="16"/>
      <c r="WWP1" s="16"/>
      <c r="WWQ1" s="16"/>
      <c r="WWR1" s="16"/>
      <c r="WWS1" s="16"/>
      <c r="WWT1" s="16"/>
      <c r="WWU1" s="16"/>
      <c r="WWV1" s="16"/>
      <c r="WWW1" s="16"/>
      <c r="WWX1" s="16"/>
      <c r="WWY1" s="16"/>
      <c r="WWZ1" s="16"/>
      <c r="WXA1" s="16"/>
      <c r="WXB1" s="16"/>
      <c r="WXC1" s="16"/>
      <c r="WXD1" s="16"/>
      <c r="WXE1" s="16"/>
      <c r="WXF1" s="16"/>
      <c r="WXG1" s="16"/>
      <c r="WXH1" s="16"/>
      <c r="WXI1" s="16"/>
      <c r="WXJ1" s="16"/>
      <c r="WXK1" s="16"/>
      <c r="WXL1" s="16"/>
      <c r="WXM1" s="16"/>
      <c r="WXN1" s="16"/>
      <c r="WXO1" s="16"/>
      <c r="WXP1" s="16"/>
      <c r="WXQ1" s="16"/>
      <c r="WXR1" s="16"/>
      <c r="WXS1" s="16"/>
      <c r="WXT1" s="16"/>
      <c r="WXU1" s="16"/>
      <c r="WXV1" s="16"/>
      <c r="WXW1" s="16"/>
      <c r="WXX1" s="16"/>
      <c r="WXY1" s="16"/>
      <c r="WXZ1" s="16"/>
      <c r="WYA1" s="16"/>
      <c r="WYB1" s="16"/>
      <c r="WYC1" s="16"/>
      <c r="WYD1" s="16"/>
      <c r="WYE1" s="16"/>
      <c r="WYF1" s="16"/>
      <c r="WYG1" s="16"/>
      <c r="WYH1" s="16"/>
      <c r="WYI1" s="16"/>
      <c r="WYJ1" s="16"/>
      <c r="WYK1" s="16"/>
      <c r="WYL1" s="16"/>
      <c r="WYM1" s="16"/>
      <c r="WYN1" s="16"/>
      <c r="WYO1" s="16"/>
      <c r="WYP1" s="16"/>
      <c r="WYQ1" s="16"/>
      <c r="WYR1" s="16"/>
      <c r="WYS1" s="16"/>
      <c r="WYT1" s="16"/>
      <c r="WYU1" s="16"/>
      <c r="WYV1" s="16"/>
      <c r="WYW1" s="16"/>
      <c r="WYX1" s="16"/>
      <c r="WYY1" s="16"/>
      <c r="WYZ1" s="16"/>
      <c r="WZA1" s="16"/>
      <c r="WZB1" s="16"/>
      <c r="WZC1" s="16"/>
      <c r="WZD1" s="16"/>
      <c r="WZE1" s="16"/>
      <c r="WZF1" s="16"/>
      <c r="WZG1" s="16"/>
      <c r="WZH1" s="16"/>
      <c r="WZI1" s="16"/>
      <c r="WZJ1" s="16"/>
      <c r="WZK1" s="16"/>
      <c r="WZL1" s="16"/>
      <c r="WZM1" s="16"/>
      <c r="WZN1" s="16"/>
      <c r="WZO1" s="16"/>
      <c r="WZP1" s="16"/>
      <c r="WZQ1" s="16"/>
      <c r="WZR1" s="16"/>
      <c r="WZS1" s="16"/>
      <c r="WZT1" s="16"/>
      <c r="WZU1" s="16"/>
      <c r="WZV1" s="16"/>
      <c r="WZW1" s="16"/>
      <c r="WZX1" s="16"/>
      <c r="WZY1" s="16"/>
      <c r="WZZ1" s="16"/>
      <c r="XAA1" s="16"/>
      <c r="XAB1" s="16"/>
      <c r="XAC1" s="16"/>
      <c r="XAD1" s="16"/>
      <c r="XAE1" s="16"/>
      <c r="XAF1" s="16"/>
      <c r="XAG1" s="16"/>
      <c r="XAH1" s="16"/>
      <c r="XAI1" s="16"/>
      <c r="XAJ1" s="16"/>
      <c r="XAK1" s="16"/>
      <c r="XAL1" s="16"/>
      <c r="XAM1" s="16"/>
      <c r="XAN1" s="16"/>
      <c r="XAO1" s="16"/>
      <c r="XAP1" s="16"/>
      <c r="XAQ1" s="16"/>
      <c r="XAR1" s="16"/>
      <c r="XAS1" s="16"/>
      <c r="XAT1" s="16"/>
      <c r="XAU1" s="16"/>
      <c r="XAV1" s="16"/>
      <c r="XAW1" s="16"/>
      <c r="XAX1" s="16"/>
      <c r="XAY1" s="16"/>
      <c r="XAZ1" s="16"/>
      <c r="XBA1" s="16"/>
      <c r="XBB1" s="16"/>
      <c r="XBC1" s="16"/>
      <c r="XBD1" s="16"/>
      <c r="XBE1" s="16"/>
      <c r="XBF1" s="16"/>
      <c r="XBG1" s="16"/>
      <c r="XBH1" s="16"/>
      <c r="XBI1" s="16"/>
      <c r="XBJ1" s="16"/>
      <c r="XBK1" s="16"/>
      <c r="XBL1" s="16"/>
      <c r="XBM1" s="16"/>
      <c r="XBN1" s="16"/>
      <c r="XBO1" s="16"/>
      <c r="XBP1" s="16"/>
      <c r="XBQ1" s="16"/>
      <c r="XBR1" s="16"/>
      <c r="XBS1" s="16"/>
      <c r="XBT1" s="16"/>
      <c r="XBU1" s="16"/>
      <c r="XBV1" s="16"/>
      <c r="XBW1" s="16"/>
      <c r="XBX1" s="16"/>
      <c r="XBY1" s="16"/>
      <c r="XBZ1" s="16"/>
      <c r="XCA1" s="16"/>
      <c r="XCB1" s="16"/>
      <c r="XCC1" s="16"/>
      <c r="XCD1" s="16"/>
      <c r="XCE1" s="16"/>
      <c r="XCF1" s="16"/>
      <c r="XCG1" s="16"/>
      <c r="XCH1" s="16"/>
      <c r="XCI1" s="16"/>
      <c r="XCJ1" s="16"/>
      <c r="XCK1" s="16"/>
      <c r="XCL1" s="16"/>
      <c r="XCM1" s="16"/>
      <c r="XCN1" s="16"/>
      <c r="XCO1" s="16"/>
      <c r="XCP1" s="16"/>
      <c r="XCQ1" s="16"/>
      <c r="XCR1" s="16"/>
      <c r="XCS1" s="16"/>
      <c r="XCT1" s="16"/>
      <c r="XCU1" s="16"/>
      <c r="XCV1" s="16"/>
      <c r="XCW1" s="16"/>
      <c r="XCX1" s="16"/>
      <c r="XCY1" s="16"/>
      <c r="XCZ1" s="16"/>
      <c r="XDA1" s="16"/>
      <c r="XDB1" s="16"/>
      <c r="XDC1" s="16"/>
      <c r="XDD1" s="16"/>
      <c r="XDE1" s="16"/>
      <c r="XDF1" s="16"/>
      <c r="XDG1" s="16"/>
      <c r="XDH1" s="16"/>
      <c r="XDI1" s="16"/>
      <c r="XDJ1" s="16"/>
      <c r="XDK1" s="16"/>
      <c r="XDL1" s="16"/>
      <c r="XDM1" s="16"/>
      <c r="XDN1" s="16"/>
      <c r="XDO1" s="16"/>
      <c r="XDP1" s="16"/>
      <c r="XDQ1" s="16"/>
      <c r="XDR1" s="16"/>
      <c r="XDS1" s="16"/>
      <c r="XDT1" s="16"/>
      <c r="XDU1" s="16"/>
      <c r="XDV1" s="16"/>
      <c r="XDW1" s="16"/>
      <c r="XDX1" s="16"/>
      <c r="XDY1" s="16"/>
      <c r="XDZ1" s="16"/>
    </row>
    <row r="2" spans="1:16354" s="2" customFormat="1" ht="21" customHeight="1" x14ac:dyDescent="0.2">
      <c r="A2" s="5" t="s">
        <v>265</v>
      </c>
      <c r="B2" s="7"/>
      <c r="C2" s="16" t="s">
        <v>9</v>
      </c>
    </row>
    <row r="3" spans="1:16354" s="113" customFormat="1" ht="21" customHeight="1" x14ac:dyDescent="0.2">
      <c r="A3" s="111" t="s">
        <v>266</v>
      </c>
      <c r="B3" s="112"/>
      <c r="C3" s="16" t="s">
        <v>9</v>
      </c>
      <c r="AC3" s="113" t="s">
        <v>9</v>
      </c>
    </row>
    <row r="4" spans="1:16354" s="113" customFormat="1" ht="21" customHeight="1" x14ac:dyDescent="0.2">
      <c r="A4" s="111" t="s">
        <v>206</v>
      </c>
      <c r="B4" s="112"/>
      <c r="C4" s="16" t="s">
        <v>9</v>
      </c>
      <c r="AC4" s="113" t="s">
        <v>9</v>
      </c>
    </row>
    <row r="5" spans="1:16354" s="3" customFormat="1" ht="21" customHeight="1" x14ac:dyDescent="0.2">
      <c r="A5" s="3" t="s">
        <v>267</v>
      </c>
      <c r="B5" s="9"/>
      <c r="C5" s="115" t="s">
        <v>9</v>
      </c>
      <c r="D5" s="4"/>
      <c r="E5" s="4"/>
      <c r="F5" s="4"/>
      <c r="G5" s="4"/>
      <c r="H5" s="4"/>
      <c r="I5" s="4"/>
      <c r="J5" s="4"/>
      <c r="K5" s="4"/>
      <c r="L5" s="4"/>
      <c r="M5" s="4"/>
      <c r="N5" s="4"/>
      <c r="O5" s="4"/>
      <c r="P5" s="4"/>
      <c r="Q5" s="4"/>
      <c r="R5" s="4"/>
      <c r="S5" s="4"/>
      <c r="T5" s="4"/>
      <c r="U5" s="4"/>
      <c r="V5" s="4"/>
      <c r="W5" s="4"/>
      <c r="X5" s="4"/>
      <c r="Y5" s="4"/>
      <c r="Z5" s="4"/>
      <c r="AA5" s="4"/>
      <c r="AB5" s="4"/>
      <c r="AC5" s="1" t="s">
        <v>9</v>
      </c>
    </row>
    <row r="6" spans="1:16354" s="113" customFormat="1" ht="21" customHeight="1" x14ac:dyDescent="0.2">
      <c r="A6" s="111" t="s">
        <v>268</v>
      </c>
      <c r="B6" s="112"/>
      <c r="C6" s="16" t="s">
        <v>9</v>
      </c>
    </row>
    <row r="7" spans="1:16354" s="2" customFormat="1" ht="21" customHeight="1" x14ac:dyDescent="0.2">
      <c r="A7" s="3" t="s">
        <v>73</v>
      </c>
      <c r="B7" s="6"/>
      <c r="C7" s="16" t="s">
        <v>9</v>
      </c>
    </row>
    <row r="8" spans="1:16354" s="2" customFormat="1" ht="21" customHeight="1" x14ac:dyDescent="0.2">
      <c r="A8" s="2" t="s">
        <v>269</v>
      </c>
      <c r="B8" s="6"/>
      <c r="C8" s="16" t="s">
        <v>9</v>
      </c>
    </row>
    <row r="9" spans="1:16354" s="2" customFormat="1" ht="21" customHeight="1" x14ac:dyDescent="0.2">
      <c r="A9" s="2" t="s">
        <v>270</v>
      </c>
      <c r="B9" s="8"/>
      <c r="C9" s="16" t="s">
        <v>9</v>
      </c>
    </row>
    <row r="10" spans="1:16354" s="2" customFormat="1" ht="21" customHeight="1" x14ac:dyDescent="0.2">
      <c r="A10" s="3" t="s">
        <v>271</v>
      </c>
      <c r="B10" s="6"/>
      <c r="C10" s="16" t="s">
        <v>9</v>
      </c>
    </row>
    <row r="11" spans="1:16354" s="2" customFormat="1" ht="21" customHeight="1" x14ac:dyDescent="0.2">
      <c r="A11" s="2" t="s">
        <v>272</v>
      </c>
      <c r="B11" s="6"/>
      <c r="C11" s="16" t="s">
        <v>9</v>
      </c>
    </row>
    <row r="12" spans="1:16354" s="2" customFormat="1" ht="21" customHeight="1" x14ac:dyDescent="0.2">
      <c r="A12" s="3" t="s">
        <v>273</v>
      </c>
      <c r="B12" s="6"/>
      <c r="C12" s="16" t="s">
        <v>9</v>
      </c>
    </row>
    <row r="13" spans="1:16354" s="2" customFormat="1" ht="21" customHeight="1" x14ac:dyDescent="0.2">
      <c r="B13" s="6"/>
      <c r="C13" s="16" t="s">
        <v>9</v>
      </c>
    </row>
    <row r="14" spans="1:16354" s="2" customFormat="1" ht="21" customHeight="1" x14ac:dyDescent="0.2">
      <c r="A14" s="5" t="s">
        <v>274</v>
      </c>
      <c r="B14" s="7"/>
      <c r="C14" s="16" t="s">
        <v>9</v>
      </c>
    </row>
    <row r="15" spans="1:16354" s="2" customFormat="1" ht="21" customHeight="1" x14ac:dyDescent="0.2">
      <c r="A15" s="2" t="s">
        <v>73</v>
      </c>
      <c r="B15" s="6"/>
      <c r="C15" s="16" t="s">
        <v>9</v>
      </c>
    </row>
    <row r="16" spans="1:16354" s="2" customFormat="1" ht="21" customHeight="1" x14ac:dyDescent="0.2">
      <c r="A16" s="2" t="s">
        <v>275</v>
      </c>
      <c r="B16" s="2" t="s">
        <v>276</v>
      </c>
      <c r="C16" s="16" t="s">
        <v>9</v>
      </c>
    </row>
    <row r="17" spans="1:3" s="2" customFormat="1" ht="21" customHeight="1" x14ac:dyDescent="0.2">
      <c r="A17" s="2" t="s">
        <v>277</v>
      </c>
      <c r="B17" s="8"/>
      <c r="C17" s="16" t="s">
        <v>9</v>
      </c>
    </row>
    <row r="18" spans="1:3" s="2" customFormat="1" ht="21" customHeight="1" x14ac:dyDescent="0.2">
      <c r="A18" s="2" t="s">
        <v>278</v>
      </c>
      <c r="B18" s="6"/>
      <c r="C18" s="16" t="s">
        <v>9</v>
      </c>
    </row>
    <row r="19" spans="1:3" s="2" customFormat="1" ht="21" customHeight="1" x14ac:dyDescent="0.2">
      <c r="A19" s="2" t="s">
        <v>279</v>
      </c>
      <c r="B19" s="8"/>
      <c r="C19" s="16" t="s">
        <v>9</v>
      </c>
    </row>
    <row r="20" spans="1:3" s="2" customFormat="1" ht="21" customHeight="1" x14ac:dyDescent="0.2">
      <c r="A20" s="2" t="s">
        <v>280</v>
      </c>
      <c r="B20" s="6"/>
      <c r="C20" s="16" t="s">
        <v>9</v>
      </c>
    </row>
    <row r="21" spans="1:3" s="2" customFormat="1" ht="51.95" customHeight="1" x14ac:dyDescent="0.2">
      <c r="A21" s="2" t="s">
        <v>281</v>
      </c>
      <c r="B21" s="141" t="s">
        <v>282</v>
      </c>
      <c r="C21" s="16" t="s">
        <v>9</v>
      </c>
    </row>
    <row r="22" spans="1:3" s="2" customFormat="1" ht="110.25" x14ac:dyDescent="0.2">
      <c r="A22" s="10" t="s">
        <v>283</v>
      </c>
      <c r="B22" s="120" t="s">
        <v>284</v>
      </c>
      <c r="C22" s="116" t="s">
        <v>9</v>
      </c>
    </row>
    <row r="23" spans="1:3" ht="15.75" x14ac:dyDescent="0.2">
      <c r="A23" s="11"/>
      <c r="B23" s="19"/>
      <c r="C23" s="117" t="s">
        <v>9</v>
      </c>
    </row>
    <row r="24" spans="1:3" ht="18" customHeight="1" x14ac:dyDescent="0.2">
      <c r="A24" s="11"/>
      <c r="B24" s="19"/>
      <c r="C24" s="12"/>
    </row>
    <row r="25" spans="1:3" ht="18" customHeight="1" x14ac:dyDescent="0.2">
      <c r="A25" s="11"/>
      <c r="B25" s="19"/>
      <c r="C25" s="12"/>
    </row>
    <row r="26" spans="1:3" ht="18" customHeight="1" x14ac:dyDescent="0.2">
      <c r="A26" s="11"/>
      <c r="B26" s="19"/>
      <c r="C26" s="12"/>
    </row>
    <row r="27" spans="1:3" ht="18" customHeight="1" x14ac:dyDescent="0.2">
      <c r="A27" s="11"/>
      <c r="B27" s="19"/>
      <c r="C27" s="12"/>
    </row>
    <row r="28" spans="1:3" ht="18" customHeight="1" x14ac:dyDescent="0.2">
      <c r="A28" s="11"/>
      <c r="B28" s="19"/>
      <c r="C28" s="12"/>
    </row>
    <row r="29" spans="1:3" s="15" customFormat="1" ht="18" customHeight="1" x14ac:dyDescent="0.2">
      <c r="A29" s="13"/>
      <c r="B29" s="13"/>
      <c r="C29" s="14"/>
    </row>
    <row r="30" spans="1:3" ht="18" customHeight="1" x14ac:dyDescent="0.2">
      <c r="A30" s="11"/>
      <c r="B30" s="114"/>
      <c r="C30" s="12"/>
    </row>
    <row r="31" spans="1:3" s="15" customFormat="1" ht="18" customHeight="1" x14ac:dyDescent="0.2">
      <c r="A31" s="13"/>
      <c r="B31" s="13"/>
      <c r="C31" s="14"/>
    </row>
    <row r="32" spans="1:3" ht="18" customHeight="1" x14ac:dyDescent="0.2">
      <c r="A32" s="11"/>
      <c r="B32" s="114"/>
      <c r="C32" s="12"/>
    </row>
    <row r="33" spans="1:3" ht="18" customHeight="1" x14ac:dyDescent="0.2">
      <c r="A33" s="11"/>
      <c r="B33" s="114"/>
      <c r="C33" s="12"/>
    </row>
    <row r="34" spans="1:3" s="15" customFormat="1" ht="18" customHeight="1" x14ac:dyDescent="0.2">
      <c r="A34" s="13"/>
      <c r="B34" s="13"/>
      <c r="C34" s="14"/>
    </row>
    <row r="35" spans="1:3" ht="15.75" x14ac:dyDescent="0.2">
      <c r="A35" s="13"/>
      <c r="B35" s="18"/>
      <c r="C35" s="12"/>
    </row>
    <row r="36" spans="1:3" s="15" customFormat="1" ht="18" customHeight="1" x14ac:dyDescent="0.2">
      <c r="A36" s="13"/>
      <c r="B36" s="17"/>
      <c r="C36" s="12"/>
    </row>
    <row r="37" spans="1:3" x14ac:dyDescent="0.2">
      <c r="A37" s="12"/>
      <c r="B37" s="12"/>
      <c r="C37" s="1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A273B-2375-44D2-A51C-AA702B80EB03}">
  <sheetPr>
    <tabColor theme="4" tint="0.79998168889431442"/>
    <pageSetUpPr fitToPage="1"/>
  </sheetPr>
  <dimension ref="A1:Q46"/>
  <sheetViews>
    <sheetView showGridLines="0" zoomScale="70" zoomScaleNormal="70" zoomScaleSheetLayoutView="90" workbookViewId="0">
      <pane xSplit="1" ySplit="1" topLeftCell="B2" activePane="bottomRight" state="frozen"/>
      <selection activeCell="P262" sqref="P262"/>
      <selection pane="topRight" activeCell="P262" sqref="P262"/>
      <selection pane="bottomLeft" activeCell="P262" sqref="P262"/>
      <selection pane="bottomRight"/>
    </sheetView>
  </sheetViews>
  <sheetFormatPr defaultRowHeight="15" x14ac:dyDescent="0.25"/>
  <cols>
    <col min="1" max="1" width="59.28515625" style="90" customWidth="1"/>
    <col min="2" max="9" width="24.7109375" style="90" customWidth="1"/>
    <col min="10" max="10" width="2.7109375" style="90" customWidth="1"/>
    <col min="11" max="11" width="24.7109375" style="90" customWidth="1"/>
    <col min="12" max="12" width="12.28515625" style="90" customWidth="1"/>
    <col min="13" max="13" width="10.28515625" style="90" bestFit="1" customWidth="1"/>
    <col min="14" max="16384" width="9.140625" style="90"/>
  </cols>
  <sheetData>
    <row r="1" spans="1:12" s="2" customFormat="1" ht="24" customHeight="1" thickBot="1" x14ac:dyDescent="0.25">
      <c r="A1" s="103" t="s">
        <v>326</v>
      </c>
      <c r="B1" s="105" t="s">
        <v>2</v>
      </c>
      <c r="C1" s="105" t="s">
        <v>3</v>
      </c>
      <c r="D1" s="105" t="s">
        <v>4</v>
      </c>
      <c r="E1" s="105" t="s">
        <v>5</v>
      </c>
      <c r="F1" s="105" t="s">
        <v>6</v>
      </c>
      <c r="G1" s="105" t="s">
        <v>7</v>
      </c>
      <c r="H1" s="105" t="s">
        <v>8</v>
      </c>
      <c r="I1" s="105" t="s">
        <v>286</v>
      </c>
      <c r="J1" s="38" t="s">
        <v>9</v>
      </c>
      <c r="K1" s="105" t="s">
        <v>205</v>
      </c>
      <c r="L1" s="38"/>
    </row>
    <row r="2" spans="1:12" s="91" customFormat="1" ht="21" customHeight="1" thickTop="1" x14ac:dyDescent="0.2">
      <c r="A2" s="180" t="s">
        <v>10</v>
      </c>
      <c r="B2" s="181"/>
      <c r="C2" s="181"/>
      <c r="D2" s="181"/>
      <c r="E2" s="181"/>
      <c r="F2" s="181"/>
      <c r="G2" s="181"/>
      <c r="H2" s="181"/>
      <c r="I2" s="181"/>
      <c r="J2" s="139" t="s">
        <v>9</v>
      </c>
      <c r="K2" s="181"/>
    </row>
    <row r="3" spans="1:12" s="91" customFormat="1" ht="21" customHeight="1" x14ac:dyDescent="0.2">
      <c r="A3" s="147" t="s">
        <v>11</v>
      </c>
      <c r="B3" s="151">
        <v>39934</v>
      </c>
      <c r="C3" s="151">
        <v>42644</v>
      </c>
      <c r="D3" s="151">
        <v>42644</v>
      </c>
      <c r="E3" s="151">
        <v>42826</v>
      </c>
      <c r="F3" s="151">
        <v>42461</v>
      </c>
      <c r="G3" s="151">
        <v>42461</v>
      </c>
      <c r="H3" s="151">
        <v>42826</v>
      </c>
      <c r="I3" s="249" t="s">
        <v>33</v>
      </c>
      <c r="J3" s="139" t="s">
        <v>9</v>
      </c>
      <c r="K3" s="249" t="s">
        <v>33</v>
      </c>
    </row>
    <row r="4" spans="1:12" s="178" customFormat="1" ht="21" customHeight="1" x14ac:dyDescent="0.2">
      <c r="A4" s="93" t="s">
        <v>12</v>
      </c>
      <c r="B4" s="94" t="s">
        <v>300</v>
      </c>
      <c r="C4" s="176" t="s">
        <v>13</v>
      </c>
      <c r="D4" s="176" t="s">
        <v>14</v>
      </c>
      <c r="E4" s="95" t="s">
        <v>15</v>
      </c>
      <c r="F4" s="96" t="s">
        <v>16</v>
      </c>
      <c r="G4" s="95" t="s">
        <v>17</v>
      </c>
      <c r="H4" s="96" t="s">
        <v>18</v>
      </c>
      <c r="I4" s="96" t="s">
        <v>33</v>
      </c>
      <c r="J4" s="177" t="s">
        <v>9</v>
      </c>
      <c r="K4" s="96" t="s">
        <v>33</v>
      </c>
    </row>
    <row r="5" spans="1:12" s="91" customFormat="1" ht="21" customHeight="1" x14ac:dyDescent="0.2">
      <c r="A5" s="147" t="s">
        <v>19</v>
      </c>
      <c r="B5" s="149" t="s">
        <v>20</v>
      </c>
      <c r="C5" s="149" t="s">
        <v>21</v>
      </c>
      <c r="D5" s="149" t="s">
        <v>22</v>
      </c>
      <c r="E5" s="149" t="s">
        <v>23</v>
      </c>
      <c r="F5" s="149" t="s">
        <v>24</v>
      </c>
      <c r="G5" s="149" t="s">
        <v>24</v>
      </c>
      <c r="H5" s="149" t="s">
        <v>25</v>
      </c>
      <c r="I5" s="245" t="s">
        <v>33</v>
      </c>
      <c r="J5" s="92" t="s">
        <v>9</v>
      </c>
      <c r="K5" s="245" t="s">
        <v>33</v>
      </c>
    </row>
    <row r="6" spans="1:12" s="178" customFormat="1" ht="21" customHeight="1" x14ac:dyDescent="0.2">
      <c r="A6" s="93" t="s">
        <v>26</v>
      </c>
      <c r="B6" s="179">
        <v>348</v>
      </c>
      <c r="C6" s="179">
        <v>541</v>
      </c>
      <c r="D6" s="179">
        <v>288</v>
      </c>
      <c r="E6" s="179">
        <v>330</v>
      </c>
      <c r="F6" s="179">
        <v>446</v>
      </c>
      <c r="G6" s="179">
        <v>170</v>
      </c>
      <c r="H6" s="179">
        <v>136</v>
      </c>
      <c r="I6" s="251" t="s">
        <v>33</v>
      </c>
      <c r="J6" s="92" t="s">
        <v>9</v>
      </c>
      <c r="K6" s="179">
        <f>SUM(B6:H6)</f>
        <v>2259</v>
      </c>
    </row>
    <row r="7" spans="1:12" s="91" customFormat="1" ht="21" customHeight="1" x14ac:dyDescent="0.2">
      <c r="A7" s="147" t="s">
        <v>27</v>
      </c>
      <c r="B7" s="148" t="s">
        <v>28</v>
      </c>
      <c r="C7" s="148" t="s">
        <v>28</v>
      </c>
      <c r="D7" s="148" t="s">
        <v>28</v>
      </c>
      <c r="E7" s="148" t="s">
        <v>28</v>
      </c>
      <c r="F7" s="148" t="s">
        <v>28</v>
      </c>
      <c r="G7" s="148" t="s">
        <v>28</v>
      </c>
      <c r="H7" s="148" t="s">
        <v>28</v>
      </c>
      <c r="I7" s="252" t="s">
        <v>33</v>
      </c>
      <c r="J7" s="92" t="s">
        <v>9</v>
      </c>
      <c r="K7" s="252" t="s">
        <v>33</v>
      </c>
    </row>
    <row r="8" spans="1:12" s="178" customFormat="1" ht="21" customHeight="1" x14ac:dyDescent="0.2">
      <c r="A8" s="93" t="s">
        <v>301</v>
      </c>
      <c r="B8" s="218">
        <v>1</v>
      </c>
      <c r="C8" s="218">
        <v>2</v>
      </c>
      <c r="D8" s="218">
        <v>2</v>
      </c>
      <c r="E8" s="218">
        <v>0</v>
      </c>
      <c r="F8" s="218">
        <v>0</v>
      </c>
      <c r="G8" s="218">
        <v>1</v>
      </c>
      <c r="H8" s="218">
        <v>0</v>
      </c>
      <c r="I8" s="253" t="s">
        <v>33</v>
      </c>
      <c r="J8" s="92"/>
      <c r="K8" s="218">
        <f t="shared" ref="K8:K9" si="0">SUM(B8:H8)</f>
        <v>6</v>
      </c>
    </row>
    <row r="9" spans="1:12" s="91" customFormat="1" ht="21" customHeight="1" x14ac:dyDescent="0.2">
      <c r="A9" s="147" t="s">
        <v>302</v>
      </c>
      <c r="B9" s="148">
        <v>2</v>
      </c>
      <c r="C9" s="148">
        <v>4</v>
      </c>
      <c r="D9" s="148">
        <v>4</v>
      </c>
      <c r="E9" s="148">
        <v>2</v>
      </c>
      <c r="F9" s="148">
        <v>4</v>
      </c>
      <c r="G9" s="148">
        <v>4</v>
      </c>
      <c r="H9" s="148">
        <v>2</v>
      </c>
      <c r="I9" s="252" t="s">
        <v>33</v>
      </c>
      <c r="J9" s="92"/>
      <c r="K9" s="148">
        <f t="shared" si="0"/>
        <v>22</v>
      </c>
    </row>
    <row r="10" spans="1:12" s="178" customFormat="1" ht="21" customHeight="1" thickBot="1" x14ac:dyDescent="0.25">
      <c r="A10" s="93" t="s">
        <v>299</v>
      </c>
      <c r="B10" s="217">
        <v>750</v>
      </c>
      <c r="C10" s="217">
        <f>6*200</f>
        <v>1200</v>
      </c>
      <c r="D10" s="217">
        <f>3*350</f>
        <v>1050</v>
      </c>
      <c r="E10" s="217"/>
      <c r="F10" s="217"/>
      <c r="G10" s="217">
        <v>600</v>
      </c>
      <c r="H10" s="179"/>
      <c r="I10" s="179"/>
      <c r="J10" s="92" t="s">
        <v>9</v>
      </c>
      <c r="K10" s="217">
        <v>3600</v>
      </c>
    </row>
    <row r="11" spans="1:12" s="91" customFormat="1" ht="21" customHeight="1" thickTop="1" x14ac:dyDescent="0.2">
      <c r="A11" s="180" t="s">
        <v>29</v>
      </c>
      <c r="B11" s="181"/>
      <c r="C11" s="181"/>
      <c r="D11" s="181"/>
      <c r="E11" s="181"/>
      <c r="F11" s="181"/>
      <c r="G11" s="181"/>
      <c r="H11" s="181"/>
      <c r="I11" s="181"/>
      <c r="J11" s="139" t="s">
        <v>9</v>
      </c>
      <c r="K11" s="181"/>
    </row>
    <row r="12" spans="1:12" s="91" customFormat="1" ht="21" customHeight="1" x14ac:dyDescent="0.2">
      <c r="A12" s="147" t="s">
        <v>30</v>
      </c>
      <c r="B12" s="150">
        <v>0.35</v>
      </c>
      <c r="C12" s="150">
        <v>0.34300000000000003</v>
      </c>
      <c r="D12" s="150">
        <v>0.34300000000000003</v>
      </c>
      <c r="E12" s="150">
        <v>0.34300000000000003</v>
      </c>
      <c r="F12" s="150">
        <v>0.35</v>
      </c>
      <c r="G12" s="150">
        <v>0.2495</v>
      </c>
      <c r="H12" s="150">
        <v>1</v>
      </c>
      <c r="I12" s="150">
        <v>1</v>
      </c>
      <c r="J12" s="92" t="s">
        <v>9</v>
      </c>
      <c r="K12" s="250" t="s">
        <v>33</v>
      </c>
    </row>
    <row r="13" spans="1:12" s="91" customFormat="1" ht="21" customHeight="1" x14ac:dyDescent="0.2">
      <c r="A13" s="93" t="s">
        <v>31</v>
      </c>
      <c r="B13" s="95" t="s">
        <v>32</v>
      </c>
      <c r="C13" s="95" t="s">
        <v>32</v>
      </c>
      <c r="D13" s="95" t="s">
        <v>32</v>
      </c>
      <c r="E13" s="95" t="s">
        <v>32</v>
      </c>
      <c r="F13" s="95" t="s">
        <v>32</v>
      </c>
      <c r="G13" s="96" t="s">
        <v>309</v>
      </c>
      <c r="H13" s="96" t="s">
        <v>33</v>
      </c>
      <c r="I13" s="96" t="s">
        <v>33</v>
      </c>
      <c r="J13" s="92" t="s">
        <v>9</v>
      </c>
      <c r="K13" s="96" t="s">
        <v>33</v>
      </c>
    </row>
    <row r="14" spans="1:12" s="91" customFormat="1" ht="21" customHeight="1" x14ac:dyDescent="0.2">
      <c r="A14" s="147" t="s">
        <v>34</v>
      </c>
      <c r="B14" s="151">
        <v>40136</v>
      </c>
      <c r="C14" s="151">
        <v>42776</v>
      </c>
      <c r="D14" s="151">
        <v>42776</v>
      </c>
      <c r="E14" s="151">
        <v>42956</v>
      </c>
      <c r="F14" s="151">
        <v>42642</v>
      </c>
      <c r="G14" s="151">
        <v>42705</v>
      </c>
      <c r="H14" s="151">
        <v>42958</v>
      </c>
      <c r="I14" s="249" t="s">
        <v>33</v>
      </c>
      <c r="J14" s="139" t="s">
        <v>9</v>
      </c>
      <c r="K14" s="249" t="s">
        <v>33</v>
      </c>
    </row>
    <row r="15" spans="1:12" s="91" customFormat="1" ht="21" customHeight="1" x14ac:dyDescent="0.2">
      <c r="A15" s="93" t="s">
        <v>35</v>
      </c>
      <c r="B15" s="138">
        <v>51092</v>
      </c>
      <c r="C15" s="138">
        <v>53732</v>
      </c>
      <c r="D15" s="138">
        <v>53732</v>
      </c>
      <c r="E15" s="138">
        <v>53912</v>
      </c>
      <c r="F15" s="138">
        <v>53598</v>
      </c>
      <c r="G15" s="138">
        <v>53661</v>
      </c>
      <c r="H15" s="138">
        <v>53914</v>
      </c>
      <c r="I15" s="176" t="s">
        <v>33</v>
      </c>
      <c r="J15" s="139" t="s">
        <v>9</v>
      </c>
      <c r="K15" s="176" t="s">
        <v>33</v>
      </c>
    </row>
    <row r="16" spans="1:12" s="91" customFormat="1" ht="21" customHeight="1" thickBot="1" x14ac:dyDescent="0.25">
      <c r="A16" s="147" t="s">
        <v>36</v>
      </c>
      <c r="B16" s="151">
        <v>43800</v>
      </c>
      <c r="C16" s="151">
        <v>43800</v>
      </c>
      <c r="D16" s="151">
        <v>43800</v>
      </c>
      <c r="E16" s="151">
        <v>43800</v>
      </c>
      <c r="F16" s="151">
        <v>43800</v>
      </c>
      <c r="G16" s="151">
        <v>43800</v>
      </c>
      <c r="H16" s="151">
        <v>44136</v>
      </c>
      <c r="I16" s="249" t="s">
        <v>33</v>
      </c>
      <c r="J16" s="139" t="s">
        <v>9</v>
      </c>
      <c r="K16" s="249" t="s">
        <v>33</v>
      </c>
    </row>
    <row r="17" spans="1:17" s="91" customFormat="1" ht="21" customHeight="1" thickTop="1" x14ac:dyDescent="0.2">
      <c r="A17" s="180" t="s">
        <v>37</v>
      </c>
      <c r="B17" s="181"/>
      <c r="C17" s="181"/>
      <c r="D17" s="181"/>
      <c r="E17" s="181"/>
      <c r="F17" s="181"/>
      <c r="G17" s="181"/>
      <c r="H17" s="181"/>
      <c r="I17" s="181"/>
      <c r="J17" s="139" t="s">
        <v>9</v>
      </c>
      <c r="K17" s="181"/>
    </row>
    <row r="18" spans="1:17" s="91" customFormat="1" ht="21" customHeight="1" x14ac:dyDescent="0.2">
      <c r="A18" s="147" t="s">
        <v>38</v>
      </c>
      <c r="B18" s="152" t="s">
        <v>39</v>
      </c>
      <c r="C18" s="152" t="s">
        <v>39</v>
      </c>
      <c r="D18" s="152" t="s">
        <v>39</v>
      </c>
      <c r="E18" s="152" t="s">
        <v>39</v>
      </c>
      <c r="F18" s="152" t="s">
        <v>39</v>
      </c>
      <c r="G18" s="152" t="s">
        <v>39</v>
      </c>
      <c r="H18" s="152" t="s">
        <v>39</v>
      </c>
      <c r="I18" s="241" t="s">
        <v>33</v>
      </c>
      <c r="J18" s="92" t="s">
        <v>9</v>
      </c>
      <c r="K18" s="152" t="s">
        <v>39</v>
      </c>
    </row>
    <row r="19" spans="1:17" s="100" customFormat="1" ht="21" customHeight="1" x14ac:dyDescent="0.2">
      <c r="A19" s="98" t="s">
        <v>40</v>
      </c>
      <c r="B19" s="161">
        <v>40869</v>
      </c>
      <c r="C19" s="161">
        <v>44129</v>
      </c>
      <c r="D19" s="161">
        <v>44274</v>
      </c>
      <c r="E19" s="161">
        <v>44553</v>
      </c>
      <c r="F19" s="161">
        <v>44036</v>
      </c>
      <c r="G19" s="161">
        <v>43850</v>
      </c>
      <c r="H19" s="161">
        <v>43922</v>
      </c>
      <c r="I19" s="242" t="s">
        <v>33</v>
      </c>
      <c r="J19" s="99" t="s">
        <v>9</v>
      </c>
      <c r="K19" s="242" t="s">
        <v>33</v>
      </c>
    </row>
    <row r="20" spans="1:17" s="100" customFormat="1" ht="21" customHeight="1" x14ac:dyDescent="0.2">
      <c r="A20" s="98" t="s">
        <v>41</v>
      </c>
      <c r="B20" s="170" t="s">
        <v>42</v>
      </c>
      <c r="C20" s="171" t="s">
        <v>42</v>
      </c>
      <c r="D20" s="171" t="s">
        <v>42</v>
      </c>
      <c r="E20" s="171" t="s">
        <v>42</v>
      </c>
      <c r="F20" s="161">
        <v>44105</v>
      </c>
      <c r="G20" s="171" t="s">
        <v>42</v>
      </c>
      <c r="H20" s="171" t="s">
        <v>42</v>
      </c>
      <c r="I20" s="243" t="s">
        <v>33</v>
      </c>
      <c r="J20" s="99" t="s">
        <v>9</v>
      </c>
      <c r="K20" s="243" t="s">
        <v>33</v>
      </c>
    </row>
    <row r="21" spans="1:17" s="91" customFormat="1" ht="21" customHeight="1" x14ac:dyDescent="0.25">
      <c r="A21" s="147" t="s">
        <v>321</v>
      </c>
      <c r="B21" s="153">
        <f t="shared" ref="B21:D21" si="1">SUM(B22:B24)</f>
        <v>72.482462209999994</v>
      </c>
      <c r="C21" s="153">
        <f t="shared" si="1"/>
        <v>327.47584492999999</v>
      </c>
      <c r="D21" s="153">
        <f t="shared" si="1"/>
        <v>222.32964244999999</v>
      </c>
      <c r="E21" s="153">
        <f t="shared" ref="E21:H21" si="2">SUM(E22:E24)</f>
        <v>149.08775693000001</v>
      </c>
      <c r="F21" s="153">
        <f>SUM(F22:F24)</f>
        <v>195.07578787999998</v>
      </c>
      <c r="G21" s="153">
        <f t="shared" si="2"/>
        <v>95.157237539999997</v>
      </c>
      <c r="H21" s="153">
        <f t="shared" si="2"/>
        <v>40.768352530000001</v>
      </c>
      <c r="I21" s="244" t="s">
        <v>33</v>
      </c>
      <c r="J21" s="203"/>
      <c r="K21" s="153">
        <f t="shared" ref="K21:K24" si="3">SUM(B21:H21)</f>
        <v>1102.37708447</v>
      </c>
      <c r="L21" s="205"/>
      <c r="M21" s="100"/>
    </row>
    <row r="22" spans="1:17" s="100" customFormat="1" ht="21" customHeight="1" x14ac:dyDescent="0.2">
      <c r="A22" s="98" t="s">
        <v>322</v>
      </c>
      <c r="B22" s="101">
        <v>63.502699319999998</v>
      </c>
      <c r="C22" s="101">
        <v>326.95554281</v>
      </c>
      <c r="D22" s="101">
        <v>222.32964244999999</v>
      </c>
      <c r="E22" s="101">
        <v>149.08775693000001</v>
      </c>
      <c r="F22" s="101">
        <v>75.456298208304375</v>
      </c>
      <c r="G22" s="101">
        <v>95.157237539999997</v>
      </c>
      <c r="H22" s="101">
        <v>40.768352530000001</v>
      </c>
      <c r="I22" s="101" t="s">
        <v>33</v>
      </c>
      <c r="J22" s="99" t="s">
        <v>9</v>
      </c>
      <c r="K22" s="102">
        <f t="shared" si="3"/>
        <v>973.25752978830428</v>
      </c>
      <c r="N22" s="254"/>
      <c r="Q22" s="256"/>
    </row>
    <row r="23" spans="1:17" s="100" customFormat="1" ht="21" customHeight="1" x14ac:dyDescent="0.2">
      <c r="A23" s="98" t="s">
        <v>323</v>
      </c>
      <c r="B23" s="101">
        <v>0</v>
      </c>
      <c r="C23" s="101">
        <v>0</v>
      </c>
      <c r="D23" s="101">
        <v>0</v>
      </c>
      <c r="E23" s="101">
        <v>0</v>
      </c>
      <c r="F23" s="101">
        <v>118.67978802169561</v>
      </c>
      <c r="G23" s="101">
        <v>0</v>
      </c>
      <c r="H23" s="101">
        <v>0</v>
      </c>
      <c r="I23" s="101" t="s">
        <v>33</v>
      </c>
      <c r="J23" s="99" t="s">
        <v>9</v>
      </c>
      <c r="K23" s="102">
        <f t="shared" si="3"/>
        <v>118.67978802169561</v>
      </c>
      <c r="N23" s="254"/>
      <c r="Q23" s="256"/>
    </row>
    <row r="24" spans="1:17" s="100" customFormat="1" ht="21" customHeight="1" x14ac:dyDescent="0.2">
      <c r="A24" s="98" t="s">
        <v>324</v>
      </c>
      <c r="B24" s="101">
        <v>8.9797628899999999</v>
      </c>
      <c r="C24" s="101">
        <v>0.52030211999999998</v>
      </c>
      <c r="D24" s="101">
        <v>0</v>
      </c>
      <c r="E24" s="101">
        <v>0</v>
      </c>
      <c r="F24" s="101">
        <v>0.93970165000000005</v>
      </c>
      <c r="G24" s="101">
        <v>0</v>
      </c>
      <c r="H24" s="101">
        <v>0</v>
      </c>
      <c r="I24" s="101" t="s">
        <v>33</v>
      </c>
      <c r="J24" s="99" t="s">
        <v>9</v>
      </c>
      <c r="K24" s="102">
        <f t="shared" si="3"/>
        <v>10.43976666</v>
      </c>
      <c r="N24" s="255"/>
      <c r="P24" s="255"/>
    </row>
    <row r="25" spans="1:17" s="91" customFormat="1" ht="21" customHeight="1" x14ac:dyDescent="0.2">
      <c r="A25" s="147" t="s">
        <v>43</v>
      </c>
      <c r="B25" s="154" t="s">
        <v>44</v>
      </c>
      <c r="C25" s="149" t="s">
        <v>44</v>
      </c>
      <c r="D25" s="149" t="s">
        <v>44</v>
      </c>
      <c r="E25" s="149" t="s">
        <v>44</v>
      </c>
      <c r="F25" s="149" t="s">
        <v>44</v>
      </c>
      <c r="G25" s="149" t="s">
        <v>44</v>
      </c>
      <c r="H25" s="149" t="s">
        <v>44</v>
      </c>
      <c r="I25" s="245" t="s">
        <v>33</v>
      </c>
      <c r="J25" s="92" t="s">
        <v>9</v>
      </c>
      <c r="K25" s="245" t="s">
        <v>33</v>
      </c>
      <c r="N25" s="100"/>
      <c r="O25" s="100"/>
    </row>
    <row r="26" spans="1:17" s="91" customFormat="1" ht="21" customHeight="1" x14ac:dyDescent="0.2">
      <c r="A26" s="93" t="s">
        <v>45</v>
      </c>
      <c r="B26" s="94" t="s">
        <v>46</v>
      </c>
      <c r="C26" s="97" t="s">
        <v>46</v>
      </c>
      <c r="D26" s="97" t="s">
        <v>46</v>
      </c>
      <c r="E26" s="97" t="s">
        <v>46</v>
      </c>
      <c r="F26" s="97" t="s">
        <v>46</v>
      </c>
      <c r="G26" s="97" t="s">
        <v>46</v>
      </c>
      <c r="H26" s="97" t="s">
        <v>46</v>
      </c>
      <c r="I26" s="246" t="s">
        <v>33</v>
      </c>
      <c r="J26" s="92" t="s">
        <v>9</v>
      </c>
      <c r="K26" s="246" t="s">
        <v>33</v>
      </c>
    </row>
    <row r="27" spans="1:17" s="91" customFormat="1" ht="21" customHeight="1" x14ac:dyDescent="0.2">
      <c r="A27" s="259" t="s">
        <v>325</v>
      </c>
      <c r="B27" s="260" t="s">
        <v>47</v>
      </c>
      <c r="C27" s="260" t="s">
        <v>47</v>
      </c>
      <c r="D27" s="260" t="s">
        <v>47</v>
      </c>
      <c r="E27" s="260" t="s">
        <v>47</v>
      </c>
      <c r="F27" s="260" t="s">
        <v>47</v>
      </c>
      <c r="G27" s="261" t="s">
        <v>47</v>
      </c>
      <c r="H27" s="261" t="s">
        <v>48</v>
      </c>
      <c r="I27" s="262" t="s">
        <v>33</v>
      </c>
      <c r="J27" s="92" t="s">
        <v>9</v>
      </c>
      <c r="K27" s="247" t="s">
        <v>33</v>
      </c>
    </row>
    <row r="28" spans="1:17" s="91" customFormat="1" ht="21" customHeight="1" x14ac:dyDescent="0.2">
      <c r="A28" s="265" t="s">
        <v>49</v>
      </c>
      <c r="B28" s="264">
        <v>2.87E-2</v>
      </c>
      <c r="C28" s="264">
        <v>2.7799999999999998E-2</v>
      </c>
      <c r="D28" s="264">
        <v>2.81E-2</v>
      </c>
      <c r="E28" s="264">
        <v>2.86E-2</v>
      </c>
      <c r="F28" s="264">
        <v>2.7900000000000001E-2</v>
      </c>
      <c r="G28" s="264">
        <v>2.9000000000000001E-2</v>
      </c>
      <c r="H28" s="264">
        <v>3.8100000000000002E-2</v>
      </c>
      <c r="I28" s="264" t="s">
        <v>33</v>
      </c>
      <c r="J28" s="197" t="s">
        <v>9</v>
      </c>
      <c r="K28" s="248" t="s">
        <v>33</v>
      </c>
    </row>
    <row r="29" spans="1:17" s="91" customFormat="1" ht="21" customHeight="1" x14ac:dyDescent="0.2">
      <c r="A29" s="155" t="s">
        <v>50</v>
      </c>
      <c r="B29" s="257">
        <f ca="1">SUM(OFFSET(Hist_Data_TME!AB96:AB98,0,-1))/1000</f>
        <v>203.93100000000001</v>
      </c>
      <c r="C29" s="257">
        <f ca="1">SUM(OFFSET(Hist_Data_TPE!AB96:AB98,0,-1))/1000</f>
        <v>1239.202</v>
      </c>
      <c r="D29" s="257">
        <f ca="1">SUM(OFFSET(Hist_Data_TCC!AB96:AB98,0,-1))/1000</f>
        <v>801.14300000000003</v>
      </c>
      <c r="E29" s="257">
        <f ca="1">SUM(OFFSET(Hist_Data_TSM!AB96:AB98,0,-1))/1000</f>
        <v>836.31200000000001</v>
      </c>
      <c r="F29" s="257">
        <f ca="1">SUM(OFFSET(Hist_Data_ETB!AB96:AB98,0,-1))/1000</f>
        <v>766.32299999999998</v>
      </c>
      <c r="G29" s="257">
        <f ca="1">SUM(OFFSET(Hist_Data_EDTE!AB96:AB98,0,-1))/1000</f>
        <v>325.99200000000002</v>
      </c>
      <c r="H29" s="257">
        <f ca="1">SUM(OFFSET(Hist_Data_CGI!AB97:AB99,0,-1))/1000</f>
        <v>162.65899999999999</v>
      </c>
      <c r="I29" s="257" t="s">
        <v>33</v>
      </c>
      <c r="J29" s="92" t="s">
        <v>9</v>
      </c>
      <c r="K29" s="195">
        <f ca="1">SUM(B29:I29)</f>
        <v>4335.561999999999</v>
      </c>
      <c r="L29" s="293"/>
    </row>
    <row r="30" spans="1:17" s="178" customFormat="1" ht="21" customHeight="1" x14ac:dyDescent="0.2">
      <c r="A30" s="93" t="s">
        <v>51</v>
      </c>
      <c r="B30" s="267">
        <f ca="1">OFFSET(Hist_Data_TME!AB16,0,-1)/1000</f>
        <v>243.94</v>
      </c>
      <c r="C30" s="267">
        <f ca="1">OFFSET(Hist_Data_TPE!AB16,0,-1)/1000</f>
        <v>1223.4970000000001</v>
      </c>
      <c r="D30" s="267">
        <f ca="1">OFFSET(Hist_Data_TCC!AB16,0,-1)/1000</f>
        <v>777.53200000000004</v>
      </c>
      <c r="E30" s="267">
        <f ca="1">OFFSET(Hist_Data_TSM!$AB$16,0,-1)/1000</f>
        <v>764.52</v>
      </c>
      <c r="F30" s="267">
        <f ca="1">OFFSET(Hist_Data_ETB!$AB$16,0,-1)/1000</f>
        <v>900.25900000000001</v>
      </c>
      <c r="G30" s="267">
        <f ca="1">OFFSET(Hist_Data_EDTE!$AB$16,0,-1)/1000</f>
        <v>362.012</v>
      </c>
      <c r="H30" s="267">
        <f ca="1">OFFSET(Hist_Data_CGI!$AB$16,0,-1)/1000</f>
        <v>94.113</v>
      </c>
      <c r="I30" s="267">
        <v>87.445163179999994</v>
      </c>
      <c r="J30" s="177" t="s">
        <v>9</v>
      </c>
      <c r="K30" s="268">
        <f ca="1">SUM(B30:I30)</f>
        <v>4453.3181631800007</v>
      </c>
      <c r="L30" s="293"/>
    </row>
    <row r="31" spans="1:17" s="91" customFormat="1" ht="21" customHeight="1" x14ac:dyDescent="0.2">
      <c r="A31" s="156" t="s">
        <v>52</v>
      </c>
      <c r="B31" s="258">
        <f ca="1">B30-OFFSET(Hist_Data_TME!AB17,0,-1)/1000</f>
        <v>11.631</v>
      </c>
      <c r="C31" s="258">
        <f ca="1">C30-OFFSET(Hist_Data_TPE!AB17,0,-1)/1000</f>
        <v>92.83400000000006</v>
      </c>
      <c r="D31" s="258">
        <f ca="1">D30-OFFSET(Hist_Data_TCC!AB17,0,-1)/1000</f>
        <v>68.177000000000021</v>
      </c>
      <c r="E31" s="258">
        <f ca="1">E30-OFFSET(Hist_Data_TSM!$AB$17,0,-1)/1000</f>
        <v>60.800999999999931</v>
      </c>
      <c r="F31" s="258">
        <f ca="1">F30-OFFSET(Hist_Data_ETB!$AB$17,0,-1)/1000</f>
        <v>119</v>
      </c>
      <c r="G31" s="258">
        <f ca="1">G30-OFFSET(Hist_Data_EDTE!$AB$17,0,-1)/1000</f>
        <v>6.7490000000000236</v>
      </c>
      <c r="H31" s="258">
        <f ca="1">H30-OFFSET(Hist_Data_CGI!$AB$17,0,-1)/1000</f>
        <v>17.552999999999997</v>
      </c>
      <c r="I31" s="258">
        <v>6.192037</v>
      </c>
      <c r="J31" s="92" t="s">
        <v>9</v>
      </c>
      <c r="K31" s="196">
        <f ca="1">SUM(B31:I31)</f>
        <v>382.93703700000003</v>
      </c>
      <c r="L31" s="293"/>
    </row>
    <row r="32" spans="1:17" ht="21" customHeight="1" x14ac:dyDescent="0.25">
      <c r="A32" s="162" t="s">
        <v>53</v>
      </c>
      <c r="J32" s="92" t="s">
        <v>9</v>
      </c>
      <c r="K32" s="294"/>
      <c r="L32" s="293"/>
    </row>
    <row r="33" spans="1:10" ht="21" customHeight="1" x14ac:dyDescent="0.25">
      <c r="A33" s="263" t="s">
        <v>327</v>
      </c>
      <c r="B33" s="291"/>
      <c r="F33" s="205"/>
      <c r="I33" s="216"/>
      <c r="J33" s="92"/>
    </row>
    <row r="34" spans="1:10" ht="21" customHeight="1" x14ac:dyDescent="0.25">
      <c r="A34" s="266"/>
      <c r="B34" s="292"/>
      <c r="C34" s="292"/>
      <c r="D34" s="292"/>
      <c r="E34" s="292"/>
      <c r="F34" s="292"/>
      <c r="G34" s="292"/>
      <c r="H34" s="292"/>
      <c r="I34" s="216"/>
      <c r="J34" s="216"/>
    </row>
    <row r="35" spans="1:10" ht="21" customHeight="1" x14ac:dyDescent="0.25">
      <c r="A35" s="194"/>
      <c r="F35" s="216"/>
      <c r="G35" s="216"/>
      <c r="J35" s="92"/>
    </row>
    <row r="36" spans="1:10" ht="21" customHeight="1" x14ac:dyDescent="0.25">
      <c r="A36" s="194"/>
      <c r="J36" s="92"/>
    </row>
    <row r="37" spans="1:10" ht="15.75" x14ac:dyDescent="0.25">
      <c r="A37" s="194"/>
      <c r="J37" s="92"/>
    </row>
    <row r="38" spans="1:10" ht="15.75" x14ac:dyDescent="0.25">
      <c r="A38" s="194"/>
      <c r="J38" s="92"/>
    </row>
    <row r="39" spans="1:10" ht="15.75" x14ac:dyDescent="0.25">
      <c r="A39" s="194"/>
      <c r="J39" s="92"/>
    </row>
    <row r="40" spans="1:10" ht="15.75" x14ac:dyDescent="0.25">
      <c r="A40" s="194"/>
      <c r="J40" s="92"/>
    </row>
    <row r="41" spans="1:10" ht="15.75" x14ac:dyDescent="0.25">
      <c r="A41" s="194"/>
      <c r="J41" s="92"/>
    </row>
    <row r="42" spans="1:10" ht="15.75" x14ac:dyDescent="0.25">
      <c r="A42" s="194"/>
      <c r="J42" s="92"/>
    </row>
    <row r="43" spans="1:10" ht="15.75" x14ac:dyDescent="0.25">
      <c r="A43" s="194"/>
      <c r="J43" s="92"/>
    </row>
    <row r="44" spans="1:10" ht="15.75" x14ac:dyDescent="0.25">
      <c r="A44" s="194"/>
      <c r="J44" s="92"/>
    </row>
    <row r="45" spans="1:10" ht="15.75" x14ac:dyDescent="0.25">
      <c r="A45" s="194"/>
      <c r="J45" s="92"/>
    </row>
    <row r="46" spans="1:10" ht="15.75" x14ac:dyDescent="0.25">
      <c r="A46" s="194"/>
      <c r="J46" s="92"/>
    </row>
  </sheetData>
  <pageMargins left="0.51181102362204722" right="0.51181102362204722" top="0.78740157480314965" bottom="0.78740157480314965" header="0.31496062992125984" footer="0.31496062992125984"/>
  <pageSetup paperSize="8" scale="9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F034C-7ABF-4DDA-9819-2E36A9F2F1B0}">
  <sheetPr>
    <tabColor theme="8" tint="-0.249977111117893"/>
  </sheetPr>
  <dimension ref="B8:J8"/>
  <sheetViews>
    <sheetView workbookViewId="0"/>
  </sheetViews>
  <sheetFormatPr defaultRowHeight="12.75" x14ac:dyDescent="0.2"/>
  <cols>
    <col min="1" max="16384" width="9.140625" style="104"/>
  </cols>
  <sheetData>
    <row r="8" spans="2:10" ht="48" customHeight="1" x14ac:dyDescent="0.2">
      <c r="B8" s="295" t="s">
        <v>54</v>
      </c>
      <c r="C8" s="295"/>
      <c r="D8" s="295"/>
      <c r="E8" s="295"/>
      <c r="F8" s="295"/>
      <c r="G8" s="295"/>
      <c r="H8" s="295"/>
      <c r="I8" s="295"/>
      <c r="J8" s="295"/>
    </row>
  </sheetData>
  <mergeCells count="1">
    <mergeCell ref="B8:J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525C6-1E07-42A2-AD06-FAE0132408C9}">
  <sheetPr>
    <tabColor theme="3" tint="0.79998168889431442"/>
    <outlinePr summaryBelow="0" summaryRight="0"/>
  </sheetPr>
  <dimension ref="A1:AM264"/>
  <sheetViews>
    <sheetView showGridLines="0" zoomScale="85" zoomScaleNormal="85" workbookViewId="0">
      <pane xSplit="1" ySplit="5" topLeftCell="B6" activePane="bottomRight" state="frozen"/>
      <selection activeCell="AD19" sqref="AD19"/>
      <selection pane="topRight" activeCell="AD19" sqref="AD19"/>
      <selection pane="bottomLeft" activeCell="AD19" sqref="AD19"/>
      <selection pane="bottomRight"/>
    </sheetView>
  </sheetViews>
  <sheetFormatPr defaultRowHeight="15.95" customHeight="1" outlineLevelRow="1" x14ac:dyDescent="0.2"/>
  <cols>
    <col min="1" max="1" width="64.7109375" style="20" customWidth="1"/>
    <col min="2" max="13" width="14.7109375" style="34" customWidth="1"/>
    <col min="14" max="14" width="17.7109375" style="34" customWidth="1"/>
    <col min="15" max="27" width="14.7109375" style="34" customWidth="1"/>
    <col min="28" max="28" width="9.140625" style="20"/>
    <col min="29" max="35" width="14.7109375" style="34" customWidth="1"/>
    <col min="36" max="36" width="2.7109375" style="20" customWidth="1"/>
    <col min="37" max="16384" width="9.140625" style="20"/>
  </cols>
  <sheetData>
    <row r="1" spans="1:36" s="2" customFormat="1" ht="21.95" customHeight="1" x14ac:dyDescent="0.2">
      <c r="A1" s="36" t="s">
        <v>55</v>
      </c>
      <c r="B1" s="37"/>
      <c r="C1" s="37"/>
      <c r="D1" s="37"/>
      <c r="E1" s="37"/>
      <c r="F1" s="37"/>
      <c r="G1" s="37"/>
      <c r="H1" s="37"/>
      <c r="I1" s="37"/>
      <c r="J1" s="37"/>
      <c r="K1" s="37"/>
      <c r="L1" s="37"/>
      <c r="M1" s="37"/>
      <c r="N1" s="37"/>
      <c r="O1" s="37"/>
      <c r="P1" s="37"/>
      <c r="Q1" s="37"/>
      <c r="R1" s="37"/>
      <c r="S1" s="37"/>
      <c r="T1" s="37"/>
      <c r="U1" s="37"/>
      <c r="V1" s="37"/>
      <c r="W1" s="37"/>
      <c r="X1" s="37"/>
      <c r="Y1" s="37"/>
      <c r="Z1" s="37"/>
      <c r="AA1" s="37"/>
      <c r="AC1" s="37"/>
      <c r="AD1" s="37"/>
      <c r="AE1" s="37"/>
      <c r="AF1" s="37"/>
      <c r="AG1" s="37"/>
      <c r="AH1" s="37"/>
      <c r="AI1" s="37"/>
      <c r="AJ1" s="38" t="s">
        <v>9</v>
      </c>
    </row>
    <row r="2" spans="1:36" s="2" customFormat="1" ht="21.95" customHeight="1" thickBot="1" x14ac:dyDescent="0.25">
      <c r="A2" s="69" t="s">
        <v>56</v>
      </c>
      <c r="B2" s="67"/>
      <c r="C2" s="67"/>
      <c r="D2" s="67"/>
      <c r="E2" s="67"/>
      <c r="F2" s="67"/>
      <c r="G2" s="67"/>
      <c r="H2" s="67"/>
      <c r="I2" s="67"/>
      <c r="J2" s="67"/>
      <c r="K2" s="67"/>
      <c r="L2" s="67"/>
      <c r="M2" s="67"/>
      <c r="N2" s="67"/>
      <c r="O2" s="67"/>
      <c r="P2" s="67"/>
      <c r="Q2" s="67"/>
      <c r="R2" s="67"/>
      <c r="S2" s="67"/>
      <c r="T2" s="67"/>
      <c r="U2" s="67"/>
      <c r="V2" s="67"/>
      <c r="W2" s="67"/>
      <c r="X2" s="67"/>
      <c r="Y2" s="67"/>
      <c r="Z2" s="67"/>
      <c r="AA2" s="67"/>
      <c r="AB2" s="68"/>
      <c r="AC2" s="67"/>
      <c r="AD2" s="67"/>
      <c r="AE2" s="67"/>
      <c r="AF2" s="67"/>
      <c r="AG2" s="67"/>
      <c r="AH2" s="67"/>
      <c r="AI2" s="67"/>
      <c r="AJ2" s="38" t="s">
        <v>9</v>
      </c>
    </row>
    <row r="3" spans="1:36" ht="21.95" customHeight="1" thickTop="1" x14ac:dyDescent="0.2">
      <c r="A3" s="65" t="s">
        <v>57</v>
      </c>
      <c r="B3" s="82" t="s">
        <v>39</v>
      </c>
      <c r="C3" s="82" t="s">
        <v>39</v>
      </c>
      <c r="D3" s="82" t="s">
        <v>39</v>
      </c>
      <c r="E3" s="82" t="s">
        <v>39</v>
      </c>
      <c r="F3" s="82" t="s">
        <v>39</v>
      </c>
      <c r="G3" s="82" t="s">
        <v>39</v>
      </c>
      <c r="H3" s="82" t="s">
        <v>39</v>
      </c>
      <c r="I3" s="82" t="s">
        <v>39</v>
      </c>
      <c r="J3" s="82" t="s">
        <v>39</v>
      </c>
      <c r="K3" s="82" t="s">
        <v>39</v>
      </c>
      <c r="L3" s="82" t="s">
        <v>39</v>
      </c>
      <c r="M3" s="82" t="s">
        <v>39</v>
      </c>
      <c r="N3" s="82" t="s">
        <v>39</v>
      </c>
      <c r="O3" s="82" t="s">
        <v>39</v>
      </c>
      <c r="P3" s="82" t="s">
        <v>39</v>
      </c>
      <c r="Q3" s="82" t="s">
        <v>39</v>
      </c>
      <c r="R3" s="82" t="s">
        <v>39</v>
      </c>
      <c r="S3" s="82" t="s">
        <v>39</v>
      </c>
      <c r="T3" s="82" t="s">
        <v>39</v>
      </c>
      <c r="U3" s="82" t="s">
        <v>39</v>
      </c>
      <c r="V3" s="82" t="s">
        <v>39</v>
      </c>
      <c r="W3" s="82" t="s">
        <v>39</v>
      </c>
      <c r="X3" s="82" t="s">
        <v>39</v>
      </c>
      <c r="Y3" s="82" t="s">
        <v>39</v>
      </c>
      <c r="Z3" s="82" t="s">
        <v>39</v>
      </c>
      <c r="AA3" s="82" t="s">
        <v>39</v>
      </c>
      <c r="AC3" s="82"/>
      <c r="AD3" s="82"/>
      <c r="AE3" s="82"/>
      <c r="AF3" s="82"/>
      <c r="AG3" s="82"/>
      <c r="AH3" s="82"/>
      <c r="AI3" s="82"/>
      <c r="AJ3" s="45" t="s">
        <v>9</v>
      </c>
    </row>
    <row r="4" spans="1:36" ht="21.95" customHeight="1" thickBot="1" x14ac:dyDescent="0.25">
      <c r="A4" s="66" t="s">
        <v>58</v>
      </c>
      <c r="B4" s="83">
        <v>0</v>
      </c>
      <c r="C4" s="83">
        <v>0</v>
      </c>
      <c r="D4" s="83">
        <v>0</v>
      </c>
      <c r="E4" s="83">
        <v>0.35</v>
      </c>
      <c r="F4" s="83">
        <v>0.35</v>
      </c>
      <c r="G4" s="83">
        <v>0.35</v>
      </c>
      <c r="H4" s="83">
        <v>0.35</v>
      </c>
      <c r="I4" s="83">
        <v>0.35</v>
      </c>
      <c r="J4" s="83">
        <v>0.35</v>
      </c>
      <c r="K4" s="83">
        <v>0.35</v>
      </c>
      <c r="L4" s="83">
        <v>0.35</v>
      </c>
      <c r="M4" s="83">
        <v>0.35</v>
      </c>
      <c r="N4" s="83">
        <v>0.35</v>
      </c>
      <c r="O4" s="83">
        <v>0.35</v>
      </c>
      <c r="P4" s="83">
        <v>0.35</v>
      </c>
      <c r="Q4" s="83">
        <v>0.35</v>
      </c>
      <c r="R4" s="83">
        <v>0.35</v>
      </c>
      <c r="S4" s="83">
        <v>0.35</v>
      </c>
      <c r="T4" s="83">
        <v>0.35</v>
      </c>
      <c r="U4" s="83">
        <v>0.35</v>
      </c>
      <c r="V4" s="83">
        <v>0.35</v>
      </c>
      <c r="W4" s="83">
        <v>0.35</v>
      </c>
      <c r="X4" s="83">
        <v>0.35</v>
      </c>
      <c r="Y4" s="83">
        <v>0.35</v>
      </c>
      <c r="Z4" s="83">
        <v>0.35</v>
      </c>
      <c r="AA4" s="83">
        <v>0.35</v>
      </c>
      <c r="AC4" s="84"/>
      <c r="AD4" s="84"/>
      <c r="AE4" s="84"/>
      <c r="AF4" s="84"/>
      <c r="AG4" s="84"/>
      <c r="AH4" s="84"/>
      <c r="AI4" s="84"/>
      <c r="AJ4" s="45" t="s">
        <v>9</v>
      </c>
    </row>
    <row r="5" spans="1:36" s="2" customFormat="1" ht="21.95" customHeight="1" thickTop="1" x14ac:dyDescent="0.2">
      <c r="A5" s="36" t="s">
        <v>59</v>
      </c>
      <c r="B5" s="37" t="s">
        <v>60</v>
      </c>
      <c r="C5" s="37" t="s">
        <v>61</v>
      </c>
      <c r="D5" s="37" t="s">
        <v>62</v>
      </c>
      <c r="E5" s="37" t="s">
        <v>63</v>
      </c>
      <c r="F5" s="37" t="s">
        <v>64</v>
      </c>
      <c r="G5" s="37" t="s">
        <v>65</v>
      </c>
      <c r="H5" s="37" t="s">
        <v>66</v>
      </c>
      <c r="I5" s="37" t="s">
        <v>67</v>
      </c>
      <c r="J5" s="37" t="s">
        <v>68</v>
      </c>
      <c r="K5" s="37" t="s">
        <v>69</v>
      </c>
      <c r="L5" s="37" t="s">
        <v>285</v>
      </c>
      <c r="M5" s="37" t="s">
        <v>287</v>
      </c>
      <c r="N5" s="37" t="s">
        <v>291</v>
      </c>
      <c r="O5" s="37" t="s">
        <v>292</v>
      </c>
      <c r="P5" s="37" t="s">
        <v>303</v>
      </c>
      <c r="Q5" s="37" t="s">
        <v>305</v>
      </c>
      <c r="R5" s="37" t="s">
        <v>306</v>
      </c>
      <c r="S5" s="37" t="s">
        <v>308</v>
      </c>
      <c r="T5" s="37" t="s">
        <v>311</v>
      </c>
      <c r="U5" s="37" t="s">
        <v>312</v>
      </c>
      <c r="V5" s="37" t="s">
        <v>313</v>
      </c>
      <c r="W5" s="37" t="s">
        <v>314</v>
      </c>
      <c r="X5" s="37" t="s">
        <v>316</v>
      </c>
      <c r="Y5" s="37" t="s">
        <v>317</v>
      </c>
      <c r="Z5" s="37" t="s">
        <v>318</v>
      </c>
      <c r="AA5" s="37" t="s">
        <v>320</v>
      </c>
      <c r="AC5" s="121">
        <v>2019</v>
      </c>
      <c r="AD5" s="121">
        <v>2020</v>
      </c>
      <c r="AE5" s="121">
        <v>2021</v>
      </c>
      <c r="AF5" s="121">
        <v>2022</v>
      </c>
      <c r="AG5" s="121">
        <v>2023</v>
      </c>
      <c r="AH5" s="121">
        <v>2024</v>
      </c>
      <c r="AI5" s="121">
        <v>2025</v>
      </c>
      <c r="AJ5" s="38" t="s">
        <v>9</v>
      </c>
    </row>
    <row r="6" spans="1:36" s="42" customFormat="1" ht="18" customHeight="1" x14ac:dyDescent="0.2">
      <c r="A6" s="39" t="s">
        <v>70</v>
      </c>
      <c r="B6" s="40"/>
      <c r="C6" s="40"/>
      <c r="D6" s="40"/>
      <c r="E6" s="40"/>
      <c r="F6" s="143"/>
      <c r="G6" s="143"/>
      <c r="H6" s="143"/>
      <c r="I6" s="143"/>
      <c r="J6" s="143"/>
      <c r="K6" s="143"/>
      <c r="L6" s="143"/>
      <c r="M6" s="143"/>
      <c r="N6" s="143"/>
      <c r="O6" s="143"/>
      <c r="P6" s="143"/>
      <c r="Q6" s="143"/>
      <c r="R6" s="143"/>
      <c r="S6" s="143"/>
      <c r="T6" s="143"/>
      <c r="U6" s="143"/>
      <c r="V6" s="143"/>
      <c r="W6" s="143"/>
      <c r="X6" s="143"/>
      <c r="Y6" s="143"/>
      <c r="Z6" s="143"/>
      <c r="AA6" s="143"/>
      <c r="AC6" s="40"/>
      <c r="AD6" s="40"/>
      <c r="AE6" s="40"/>
      <c r="AF6" s="40"/>
      <c r="AG6" s="40"/>
      <c r="AH6" s="40"/>
      <c r="AI6" s="40"/>
      <c r="AJ6" s="41" t="s">
        <v>9</v>
      </c>
    </row>
    <row r="7" spans="1:36" ht="18" customHeight="1" x14ac:dyDescent="0.2">
      <c r="A7" s="43" t="s">
        <v>71</v>
      </c>
      <c r="B7" s="44"/>
      <c r="C7" s="44"/>
      <c r="D7" s="44"/>
      <c r="E7" s="44"/>
      <c r="F7" s="142"/>
      <c r="G7" s="142"/>
      <c r="H7" s="142"/>
      <c r="I7" s="142"/>
      <c r="J7" s="142"/>
      <c r="K7" s="142"/>
      <c r="L7" s="142"/>
      <c r="M7" s="142"/>
      <c r="N7" s="142"/>
      <c r="O7" s="142"/>
      <c r="P7" s="142"/>
      <c r="Q7" s="142"/>
      <c r="R7" s="142"/>
      <c r="S7" s="142"/>
      <c r="T7" s="142"/>
      <c r="U7" s="142"/>
      <c r="V7" s="142"/>
      <c r="W7" s="142"/>
      <c r="X7" s="142"/>
      <c r="Y7" s="142"/>
      <c r="Z7" s="142"/>
      <c r="AA7" s="142"/>
      <c r="AC7" s="44"/>
      <c r="AD7" s="44"/>
      <c r="AE7" s="44"/>
      <c r="AF7" s="44"/>
      <c r="AG7" s="44"/>
      <c r="AH7" s="44"/>
      <c r="AI7" s="44"/>
      <c r="AJ7" s="45" t="s">
        <v>9</v>
      </c>
    </row>
    <row r="8" spans="1:36" s="48" customFormat="1" ht="18" customHeight="1" x14ac:dyDescent="0.2">
      <c r="A8" s="46" t="s">
        <v>72</v>
      </c>
      <c r="B8" s="47">
        <f t="shared" ref="B8:H8" si="0">B40</f>
        <v>12327</v>
      </c>
      <c r="C8" s="47">
        <f t="shared" si="0"/>
        <v>12464</v>
      </c>
      <c r="D8" s="47">
        <f t="shared" si="0"/>
        <v>12904</v>
      </c>
      <c r="E8" s="47">
        <f t="shared" si="0"/>
        <v>12832</v>
      </c>
      <c r="F8" s="47">
        <f t="shared" si="0"/>
        <v>12867</v>
      </c>
      <c r="G8" s="47">
        <f t="shared" si="0"/>
        <v>11618</v>
      </c>
      <c r="H8" s="47">
        <f t="shared" si="0"/>
        <v>13534</v>
      </c>
      <c r="I8" s="47">
        <f t="shared" ref="I8:J8" si="1">I40</f>
        <v>12979</v>
      </c>
      <c r="J8" s="47">
        <f t="shared" si="1"/>
        <v>12987</v>
      </c>
      <c r="K8" s="47">
        <f t="shared" ref="K8:L8" si="2">K40</f>
        <v>13343</v>
      </c>
      <c r="L8" s="47">
        <f t="shared" si="2"/>
        <v>11904</v>
      </c>
      <c r="M8" s="47">
        <f t="shared" ref="M8" si="3">M40</f>
        <v>13568</v>
      </c>
      <c r="N8" s="47">
        <f t="shared" ref="N8:O8" si="4">N40</f>
        <v>13702</v>
      </c>
      <c r="O8" s="47">
        <f t="shared" si="4"/>
        <v>13709</v>
      </c>
      <c r="P8" s="47">
        <f t="shared" ref="P8" si="5">P40</f>
        <v>15288</v>
      </c>
      <c r="Q8" s="47">
        <f t="shared" ref="Q8:R8" si="6">Q40</f>
        <v>15310</v>
      </c>
      <c r="R8" s="47">
        <f t="shared" si="6"/>
        <v>15313</v>
      </c>
      <c r="S8" s="47">
        <f t="shared" ref="S8:T8" si="7">S40</f>
        <v>15308</v>
      </c>
      <c r="T8" s="47">
        <f t="shared" si="7"/>
        <v>16025</v>
      </c>
      <c r="U8" s="47">
        <f t="shared" ref="U8" si="8">U40</f>
        <v>15874</v>
      </c>
      <c r="V8" s="47">
        <f t="shared" ref="V8:AA8" si="9">V40</f>
        <v>15875</v>
      </c>
      <c r="W8" s="47">
        <f t="shared" si="9"/>
        <v>15867</v>
      </c>
      <c r="X8" s="47">
        <f t="shared" si="9"/>
        <v>16495</v>
      </c>
      <c r="Y8" s="47">
        <f t="shared" si="9"/>
        <v>16497</v>
      </c>
      <c r="Z8" s="47">
        <f t="shared" si="9"/>
        <v>16498</v>
      </c>
      <c r="AA8" s="47">
        <f t="shared" si="9"/>
        <v>16443</v>
      </c>
      <c r="AC8" s="47">
        <f t="shared" ref="AC8:AG8" si="10">AC40</f>
        <v>50527</v>
      </c>
      <c r="AD8" s="47">
        <f t="shared" si="10"/>
        <v>50998</v>
      </c>
      <c r="AE8" s="47">
        <f t="shared" si="10"/>
        <v>51802</v>
      </c>
      <c r="AF8" s="47">
        <f t="shared" si="10"/>
        <v>58009</v>
      </c>
      <c r="AG8" s="47">
        <f t="shared" si="10"/>
        <v>62520</v>
      </c>
      <c r="AH8" s="47">
        <f>AH40</f>
        <v>64734</v>
      </c>
      <c r="AI8" s="47">
        <f>AI40</f>
        <v>32941</v>
      </c>
      <c r="AJ8" s="33" t="s">
        <v>9</v>
      </c>
    </row>
    <row r="9" spans="1:36" s="48" customFormat="1" ht="18" customHeight="1" x14ac:dyDescent="0.2">
      <c r="A9" s="46" t="s">
        <v>73</v>
      </c>
      <c r="B9" s="47">
        <f t="shared" ref="B9:H9" si="11">SUM(B40:B41,B46)-SUM(B45,B48)</f>
        <v>10863</v>
      </c>
      <c r="C9" s="47">
        <f t="shared" si="11"/>
        <v>10580</v>
      </c>
      <c r="D9" s="47">
        <f t="shared" si="11"/>
        <v>11554</v>
      </c>
      <c r="E9" s="47">
        <f t="shared" si="11"/>
        <v>10290</v>
      </c>
      <c r="F9" s="47">
        <f t="shared" si="11"/>
        <v>10457</v>
      </c>
      <c r="G9" s="47">
        <f t="shared" si="11"/>
        <v>10847</v>
      </c>
      <c r="H9" s="47">
        <f t="shared" si="11"/>
        <v>11590</v>
      </c>
      <c r="I9" s="47">
        <f t="shared" ref="I9:J9" si="12">SUM(I40:I41,I46)-SUM(I45,I48)</f>
        <v>8937</v>
      </c>
      <c r="J9" s="47">
        <f t="shared" si="12"/>
        <v>11029</v>
      </c>
      <c r="K9" s="47">
        <f t="shared" ref="K9:L9" si="13">SUM(K40:K41,K46)-SUM(K45,K48)</f>
        <v>11775</v>
      </c>
      <c r="L9" s="47">
        <f t="shared" si="13"/>
        <v>10278</v>
      </c>
      <c r="M9" s="47">
        <f t="shared" ref="M9" si="14">SUM(M40:M41,M46)-SUM(M45,M48)</f>
        <v>10868</v>
      </c>
      <c r="N9" s="47">
        <f t="shared" ref="N9:O9" si="15">SUM(N40:N41,N46)-SUM(N45,N48)</f>
        <v>11787</v>
      </c>
      <c r="O9" s="47">
        <f t="shared" si="15"/>
        <v>11661</v>
      </c>
      <c r="P9" s="47">
        <f t="shared" ref="P9" si="16">SUM(P40:P41,P46)-SUM(P45,P48)</f>
        <v>12593</v>
      </c>
      <c r="Q9" s="47">
        <f t="shared" ref="Q9:V9" si="17">SUM(Q40:Q41,Q46)-SUM(Q45,Q48)</f>
        <v>11932</v>
      </c>
      <c r="R9" s="47">
        <f t="shared" si="17"/>
        <v>12868</v>
      </c>
      <c r="S9" s="47">
        <f t="shared" si="17"/>
        <v>13747</v>
      </c>
      <c r="T9" s="47">
        <f t="shared" si="17"/>
        <v>13908</v>
      </c>
      <c r="U9" s="47">
        <f t="shared" si="17"/>
        <v>13930</v>
      </c>
      <c r="V9" s="47">
        <f t="shared" si="17"/>
        <v>13237</v>
      </c>
      <c r="W9" s="47">
        <f>SUM(W40:W41,W46)-SUM(W45,W48)</f>
        <v>13939</v>
      </c>
      <c r="X9" s="47">
        <f>SUM(X40:X41,X46)-SUM(X45,X48)</f>
        <v>14395</v>
      </c>
      <c r="Y9" s="47">
        <f>SUM(Y40:Y41,Y46)-SUM(Y45,Y48)</f>
        <v>14359</v>
      </c>
      <c r="Z9" s="47">
        <f>SUM(Z40:Z41,Z46)-SUM(Z45,Z48)</f>
        <v>14257</v>
      </c>
      <c r="AA9" s="47">
        <f>SUM(AA40:AA41,AA46)-SUM(AA45,AA48)</f>
        <v>14138</v>
      </c>
      <c r="AC9" s="47">
        <f t="shared" ref="AC9:AH9" si="18">SUM(AC40:AC41,AC46)-SUM(AC45,AC48)</f>
        <v>43287</v>
      </c>
      <c r="AD9" s="47">
        <f t="shared" si="18"/>
        <v>41831</v>
      </c>
      <c r="AE9" s="47">
        <f t="shared" si="18"/>
        <v>43950</v>
      </c>
      <c r="AF9" s="47">
        <f t="shared" si="18"/>
        <v>47973</v>
      </c>
      <c r="AG9" s="47">
        <f t="shared" si="18"/>
        <v>54453</v>
      </c>
      <c r="AH9" s="47">
        <f t="shared" si="18"/>
        <v>55930</v>
      </c>
      <c r="AI9" s="47">
        <f t="shared" ref="AI9" si="19">SUM(AI40:AI41,AI46)-SUM(AI45,AI48)</f>
        <v>28395</v>
      </c>
      <c r="AJ9" s="33" t="s">
        <v>9</v>
      </c>
    </row>
    <row r="10" spans="1:36" s="52" customFormat="1" ht="18" customHeight="1" x14ac:dyDescent="0.2">
      <c r="A10" s="49" t="s">
        <v>74</v>
      </c>
      <c r="B10" s="50">
        <f t="shared" ref="B10:G10" si="20">IFERROR(B9/B$8,"n/a")</f>
        <v>0.88123631053784379</v>
      </c>
      <c r="C10" s="50">
        <f t="shared" si="20"/>
        <v>0.84884467265725294</v>
      </c>
      <c r="D10" s="50">
        <f t="shared" si="20"/>
        <v>0.89538127712337257</v>
      </c>
      <c r="E10" s="50">
        <f t="shared" si="20"/>
        <v>0.80190149625935159</v>
      </c>
      <c r="F10" s="50">
        <f t="shared" si="20"/>
        <v>0.81269915287168726</v>
      </c>
      <c r="G10" s="50">
        <f t="shared" si="20"/>
        <v>0.93363745911516616</v>
      </c>
      <c r="H10" s="50">
        <f t="shared" ref="H10:M10" si="21">IFERROR(H9/H$8,"n/a")</f>
        <v>0.85636175557854288</v>
      </c>
      <c r="I10" s="50">
        <f t="shared" si="21"/>
        <v>0.68857385006549043</v>
      </c>
      <c r="J10" s="50">
        <f t="shared" si="21"/>
        <v>0.84923384923384926</v>
      </c>
      <c r="K10" s="50">
        <f t="shared" si="21"/>
        <v>0.88248519823128235</v>
      </c>
      <c r="L10" s="50">
        <f t="shared" si="21"/>
        <v>0.86340725806451613</v>
      </c>
      <c r="M10" s="50">
        <f t="shared" si="21"/>
        <v>0.801002358490566</v>
      </c>
      <c r="N10" s="50">
        <f t="shared" ref="N10:O10" si="22">IFERROR(N9/N$8,"n/a")</f>
        <v>0.8602393811122464</v>
      </c>
      <c r="O10" s="50">
        <f t="shared" si="22"/>
        <v>0.85060908891968778</v>
      </c>
      <c r="P10" s="50">
        <f t="shared" ref="P10" si="23">IFERROR(P9/P$8,"n/a")</f>
        <v>0.82371794871794868</v>
      </c>
      <c r="Q10" s="50">
        <f t="shared" ref="Q10:R10" si="24">IFERROR(Q9/Q$8,"n/a")</f>
        <v>0.77935989549314177</v>
      </c>
      <c r="R10" s="50">
        <f t="shared" si="24"/>
        <v>0.84033174426957491</v>
      </c>
      <c r="S10" s="50">
        <f t="shared" ref="S10" si="25">IFERROR(S9/S$8,"n/a")</f>
        <v>0.89802717533315912</v>
      </c>
      <c r="T10" s="50">
        <f t="shared" ref="T10:Y10" si="26">IFERROR(T9/T$8,"n/a")</f>
        <v>0.86789391575663022</v>
      </c>
      <c r="U10" s="50">
        <f t="shared" si="26"/>
        <v>0.87753559279324678</v>
      </c>
      <c r="V10" s="50">
        <f t="shared" si="26"/>
        <v>0.83382677165354335</v>
      </c>
      <c r="W10" s="50">
        <f t="shared" si="26"/>
        <v>0.87848994769017452</v>
      </c>
      <c r="X10" s="50">
        <f t="shared" si="26"/>
        <v>0.87268869354349798</v>
      </c>
      <c r="Y10" s="50">
        <f t="shared" si="26"/>
        <v>0.87040067891131723</v>
      </c>
      <c r="Z10" s="50">
        <f t="shared" ref="Z10:AA10" si="27">IFERROR(Z9/Z$8,"n/a")</f>
        <v>0.86416535337616684</v>
      </c>
      <c r="AA10" s="50">
        <f t="shared" si="27"/>
        <v>0.85981876786474487</v>
      </c>
      <c r="AC10" s="50">
        <f t="shared" ref="AC10:AH10" si="28">IFERROR(AC9/AC$8,"n/a")</f>
        <v>0.85671027371504349</v>
      </c>
      <c r="AD10" s="50">
        <f t="shared" si="28"/>
        <v>0.82024785285697477</v>
      </c>
      <c r="AE10" s="50">
        <f t="shared" si="28"/>
        <v>0.84842284081695685</v>
      </c>
      <c r="AF10" s="50">
        <f t="shared" si="28"/>
        <v>0.82699236325397785</v>
      </c>
      <c r="AG10" s="50">
        <f t="shared" si="28"/>
        <v>0.8709692898272553</v>
      </c>
      <c r="AH10" s="50">
        <f t="shared" si="28"/>
        <v>0.86399728118145025</v>
      </c>
      <c r="AI10" s="50">
        <f t="shared" ref="AI10" si="29">IFERROR(AI9/AI$8,"n/a")</f>
        <v>0.86199568926262105</v>
      </c>
      <c r="AJ10" s="51" t="s">
        <v>9</v>
      </c>
    </row>
    <row r="11" spans="1:36" ht="18" customHeight="1" x14ac:dyDescent="0.2">
      <c r="A11" s="53" t="s">
        <v>75</v>
      </c>
      <c r="B11" s="54">
        <v>0</v>
      </c>
      <c r="C11" s="54">
        <v>0</v>
      </c>
      <c r="D11" s="54">
        <v>0</v>
      </c>
      <c r="E11" s="54">
        <v>0</v>
      </c>
      <c r="F11" s="54">
        <v>-459</v>
      </c>
      <c r="G11" s="54">
        <v>0</v>
      </c>
      <c r="H11" s="54">
        <v>0</v>
      </c>
      <c r="I11" s="54">
        <v>-1477</v>
      </c>
      <c r="J11" s="54">
        <v>0</v>
      </c>
      <c r="K11" s="54">
        <v>0</v>
      </c>
      <c r="L11" s="54">
        <v>-1125</v>
      </c>
      <c r="M11" s="54">
        <v>0</v>
      </c>
      <c r="N11" s="54">
        <v>0</v>
      </c>
      <c r="O11" s="54">
        <v>0</v>
      </c>
      <c r="P11" s="54">
        <v>0</v>
      </c>
      <c r="Q11" s="54">
        <v>0</v>
      </c>
      <c r="R11" s="54">
        <v>0</v>
      </c>
      <c r="S11" s="54">
        <v>0</v>
      </c>
      <c r="T11" s="54">
        <v>0</v>
      </c>
      <c r="U11" s="54">
        <v>0</v>
      </c>
      <c r="V11" s="54">
        <v>0</v>
      </c>
      <c r="W11" s="54">
        <v>0</v>
      </c>
      <c r="X11" s="54">
        <v>0</v>
      </c>
      <c r="Y11" s="54">
        <v>0</v>
      </c>
      <c r="Z11" s="54">
        <v>0</v>
      </c>
      <c r="AA11" s="54">
        <v>0</v>
      </c>
      <c r="AC11" s="54">
        <f>SUM(B11:E11)</f>
        <v>0</v>
      </c>
      <c r="AD11" s="54">
        <f>SUM(F11:I11)</f>
        <v>-1936</v>
      </c>
      <c r="AE11" s="54">
        <f>SUM(J11:M11)</f>
        <v>-1125</v>
      </c>
      <c r="AF11" s="54">
        <f>SUM(N11:Q11)</f>
        <v>0</v>
      </c>
      <c r="AG11" s="54">
        <f>SUM(R11:U11)</f>
        <v>0</v>
      </c>
      <c r="AH11" s="54">
        <f>SUM(V11:Y11)</f>
        <v>0</v>
      </c>
      <c r="AI11" s="54">
        <f>SUM(Z11)</f>
        <v>0</v>
      </c>
      <c r="AJ11" s="45" t="s">
        <v>9</v>
      </c>
    </row>
    <row r="12" spans="1:36" s="48" customFormat="1" ht="18" customHeight="1" x14ac:dyDescent="0.2">
      <c r="A12" s="46" t="s">
        <v>76</v>
      </c>
      <c r="B12" s="47">
        <f t="shared" ref="B12:H12" si="30">B9-B11</f>
        <v>10863</v>
      </c>
      <c r="C12" s="47">
        <f t="shared" si="30"/>
        <v>10580</v>
      </c>
      <c r="D12" s="47">
        <f t="shared" si="30"/>
        <v>11554</v>
      </c>
      <c r="E12" s="47">
        <f t="shared" si="30"/>
        <v>10290</v>
      </c>
      <c r="F12" s="47">
        <f t="shared" si="30"/>
        <v>10916</v>
      </c>
      <c r="G12" s="47">
        <f t="shared" si="30"/>
        <v>10847</v>
      </c>
      <c r="H12" s="47">
        <f t="shared" si="30"/>
        <v>11590</v>
      </c>
      <c r="I12" s="47">
        <f t="shared" ref="I12:J12" si="31">I9-I11</f>
        <v>10414</v>
      </c>
      <c r="J12" s="47">
        <f t="shared" si="31"/>
        <v>11029</v>
      </c>
      <c r="K12" s="47">
        <f t="shared" ref="K12:L12" si="32">K9-K11</f>
        <v>11775</v>
      </c>
      <c r="L12" s="47">
        <f t="shared" si="32"/>
        <v>11403</v>
      </c>
      <c r="M12" s="47">
        <f t="shared" ref="M12" si="33">M9-M11</f>
        <v>10868</v>
      </c>
      <c r="N12" s="47">
        <f t="shared" ref="N12:O12" si="34">N9-N11</f>
        <v>11787</v>
      </c>
      <c r="O12" s="47">
        <f t="shared" si="34"/>
        <v>11661</v>
      </c>
      <c r="P12" s="47">
        <f t="shared" ref="P12" si="35">P9-P11</f>
        <v>12593</v>
      </c>
      <c r="Q12" s="47">
        <f t="shared" ref="Q12:R12" si="36">Q9-Q11</f>
        <v>11932</v>
      </c>
      <c r="R12" s="47">
        <f t="shared" si="36"/>
        <v>12868</v>
      </c>
      <c r="S12" s="47">
        <f t="shared" ref="S12" si="37">S9-S11</f>
        <v>13747</v>
      </c>
      <c r="T12" s="47">
        <f t="shared" ref="T12:Y12" si="38">T9-T11</f>
        <v>13908</v>
      </c>
      <c r="U12" s="47">
        <f t="shared" si="38"/>
        <v>13930</v>
      </c>
      <c r="V12" s="47">
        <f t="shared" si="38"/>
        <v>13237</v>
      </c>
      <c r="W12" s="47">
        <f t="shared" si="38"/>
        <v>13939</v>
      </c>
      <c r="X12" s="47">
        <f t="shared" si="38"/>
        <v>14395</v>
      </c>
      <c r="Y12" s="47">
        <f t="shared" si="38"/>
        <v>14359</v>
      </c>
      <c r="Z12" s="47">
        <f t="shared" ref="Z12:AA12" si="39">Z9-Z11</f>
        <v>14257</v>
      </c>
      <c r="AA12" s="47">
        <f t="shared" si="39"/>
        <v>14138</v>
      </c>
      <c r="AC12" s="47">
        <f t="shared" ref="AC12:AH12" si="40">AC9-AC11</f>
        <v>43287</v>
      </c>
      <c r="AD12" s="47">
        <f t="shared" si="40"/>
        <v>43767</v>
      </c>
      <c r="AE12" s="47">
        <f t="shared" si="40"/>
        <v>45075</v>
      </c>
      <c r="AF12" s="47">
        <f t="shared" si="40"/>
        <v>47973</v>
      </c>
      <c r="AG12" s="47">
        <f t="shared" si="40"/>
        <v>54453</v>
      </c>
      <c r="AH12" s="47">
        <f t="shared" si="40"/>
        <v>55930</v>
      </c>
      <c r="AI12" s="47">
        <f t="shared" ref="AI12" si="41">AI9-AI11</f>
        <v>28395</v>
      </c>
      <c r="AJ12" s="33" t="s">
        <v>9</v>
      </c>
    </row>
    <row r="13" spans="1:36" s="52" customFormat="1" ht="18" customHeight="1" x14ac:dyDescent="0.2">
      <c r="A13" s="49" t="s">
        <v>77</v>
      </c>
      <c r="B13" s="50">
        <f t="shared" ref="B13:G13" si="42">IFERROR(B12/B$8,"n/a")</f>
        <v>0.88123631053784379</v>
      </c>
      <c r="C13" s="50">
        <f t="shared" si="42"/>
        <v>0.84884467265725294</v>
      </c>
      <c r="D13" s="50">
        <f t="shared" si="42"/>
        <v>0.89538127712337257</v>
      </c>
      <c r="E13" s="50">
        <f t="shared" si="42"/>
        <v>0.80190149625935159</v>
      </c>
      <c r="F13" s="50">
        <f t="shared" si="42"/>
        <v>0.84837180383927879</v>
      </c>
      <c r="G13" s="50">
        <f t="shared" si="42"/>
        <v>0.93363745911516616</v>
      </c>
      <c r="H13" s="50">
        <f>IFERROR(H12/H$8,"n/a")</f>
        <v>0.85636175557854288</v>
      </c>
      <c r="I13" s="50">
        <f>IFERROR(I12/I$8,"n/a")</f>
        <v>0.80237306418059939</v>
      </c>
      <c r="J13" s="50">
        <f>IFERROR(J12/J$8,"n/a")</f>
        <v>0.84923384923384926</v>
      </c>
      <c r="K13" s="50">
        <f>IFERROR(K12/K$8,"n/a")</f>
        <v>0.88248519823128235</v>
      </c>
      <c r="L13" s="50">
        <f>IFERROR(L12/(L$8-L11),"n/a")</f>
        <v>0.87520147363573564</v>
      </c>
      <c r="M13" s="50">
        <f t="shared" ref="M13:R13" si="43">IFERROR(M12/M$8,"n/a")</f>
        <v>0.801002358490566</v>
      </c>
      <c r="N13" s="50">
        <f t="shared" si="43"/>
        <v>0.8602393811122464</v>
      </c>
      <c r="O13" s="50">
        <f t="shared" si="43"/>
        <v>0.85060908891968778</v>
      </c>
      <c r="P13" s="50">
        <f t="shared" si="43"/>
        <v>0.82371794871794868</v>
      </c>
      <c r="Q13" s="50">
        <f t="shared" si="43"/>
        <v>0.77935989549314177</v>
      </c>
      <c r="R13" s="50">
        <f t="shared" si="43"/>
        <v>0.84033174426957491</v>
      </c>
      <c r="S13" s="50">
        <f t="shared" ref="S13:T13" si="44">IFERROR(S12/S$8,"n/a")</f>
        <v>0.89802717533315912</v>
      </c>
      <c r="T13" s="50">
        <f t="shared" si="44"/>
        <v>0.86789391575663022</v>
      </c>
      <c r="U13" s="50">
        <f t="shared" ref="U13" si="45">IFERROR(U12/U$8,"n/a")</f>
        <v>0.87753559279324678</v>
      </c>
      <c r="V13" s="50">
        <f t="shared" ref="V13:AA13" si="46">IFERROR(V12/V$8,"n/a")</f>
        <v>0.83382677165354335</v>
      </c>
      <c r="W13" s="50">
        <f t="shared" si="46"/>
        <v>0.87848994769017452</v>
      </c>
      <c r="X13" s="50">
        <f t="shared" si="46"/>
        <v>0.87268869354349798</v>
      </c>
      <c r="Y13" s="50">
        <f t="shared" si="46"/>
        <v>0.87040067891131723</v>
      </c>
      <c r="Z13" s="50">
        <f t="shared" si="46"/>
        <v>0.86416535337616684</v>
      </c>
      <c r="AA13" s="50">
        <f t="shared" si="46"/>
        <v>0.85981876786474487</v>
      </c>
      <c r="AC13" s="50">
        <f t="shared" ref="AC13:AH13" si="47">IFERROR(AC12/AC$8,"n/a")</f>
        <v>0.85671027371504349</v>
      </c>
      <c r="AD13" s="50">
        <f t="shared" si="47"/>
        <v>0.85821012588728973</v>
      </c>
      <c r="AE13" s="50">
        <f t="shared" si="47"/>
        <v>0.87014014902899506</v>
      </c>
      <c r="AF13" s="50">
        <f t="shared" si="47"/>
        <v>0.82699236325397785</v>
      </c>
      <c r="AG13" s="50">
        <f t="shared" si="47"/>
        <v>0.8709692898272553</v>
      </c>
      <c r="AH13" s="50">
        <f t="shared" si="47"/>
        <v>0.86399728118145025</v>
      </c>
      <c r="AI13" s="50">
        <f t="shared" ref="AI13" si="48">IFERROR(AI12/AI$8,"n/a")</f>
        <v>0.86199568926262105</v>
      </c>
      <c r="AJ13" s="51" t="s">
        <v>9</v>
      </c>
    </row>
    <row r="14" spans="1:36" s="48" customFormat="1" ht="18" customHeight="1" x14ac:dyDescent="0.2">
      <c r="A14" s="46" t="s">
        <v>78</v>
      </c>
      <c r="B14" s="47">
        <f t="shared" ref="B14:H14" si="49">B67</f>
        <v>6087</v>
      </c>
      <c r="C14" s="47">
        <f t="shared" si="49"/>
        <v>6061</v>
      </c>
      <c r="D14" s="47">
        <f t="shared" si="49"/>
        <v>6993</v>
      </c>
      <c r="E14" s="47">
        <f t="shared" si="49"/>
        <v>5784</v>
      </c>
      <c r="F14" s="47">
        <f t="shared" si="49"/>
        <v>5435</v>
      </c>
      <c r="G14" s="47">
        <f t="shared" si="49"/>
        <v>6027</v>
      </c>
      <c r="H14" s="47">
        <f t="shared" si="49"/>
        <v>6600</v>
      </c>
      <c r="I14" s="47">
        <f t="shared" ref="I14:J14" si="50">I67</f>
        <v>3876</v>
      </c>
      <c r="J14" s="47">
        <f t="shared" si="50"/>
        <v>5828</v>
      </c>
      <c r="K14" s="47">
        <f t="shared" ref="K14:L14" si="51">K67</f>
        <v>6129</v>
      </c>
      <c r="L14" s="47">
        <f t="shared" si="51"/>
        <v>3474</v>
      </c>
      <c r="M14" s="47">
        <f t="shared" ref="M14" si="52">M67</f>
        <v>2893</v>
      </c>
      <c r="N14" s="47">
        <f t="shared" ref="N14:O14" si="53">N67</f>
        <v>2557</v>
      </c>
      <c r="O14" s="47">
        <f t="shared" si="53"/>
        <v>821</v>
      </c>
      <c r="P14" s="47">
        <f t="shared" ref="P14" si="54">P67</f>
        <v>2282</v>
      </c>
      <c r="Q14" s="47">
        <f t="shared" ref="Q14:R14" si="55">Q67</f>
        <v>952</v>
      </c>
      <c r="R14" s="47">
        <f t="shared" si="55"/>
        <v>1914</v>
      </c>
      <c r="S14" s="47">
        <f t="shared" ref="S14:T14" si="56">S67</f>
        <v>3011</v>
      </c>
      <c r="T14" s="47">
        <f t="shared" si="56"/>
        <v>3304</v>
      </c>
      <c r="U14" s="47">
        <f t="shared" ref="U14" si="57">U67</f>
        <v>3994</v>
      </c>
      <c r="V14" s="47">
        <f t="shared" ref="V14:AA14" si="58">V67</f>
        <v>3622</v>
      </c>
      <c r="W14" s="47">
        <f t="shared" si="58"/>
        <v>4701</v>
      </c>
      <c r="X14" s="47">
        <f t="shared" si="58"/>
        <v>5118</v>
      </c>
      <c r="Y14" s="47">
        <f t="shared" si="58"/>
        <v>4923</v>
      </c>
      <c r="Z14" s="47">
        <f t="shared" si="58"/>
        <v>4005</v>
      </c>
      <c r="AA14" s="47">
        <f t="shared" si="58"/>
        <v>2841</v>
      </c>
      <c r="AC14" s="47">
        <f t="shared" ref="AC14:AH14" si="59">AC67</f>
        <v>24925</v>
      </c>
      <c r="AD14" s="47">
        <f t="shared" si="59"/>
        <v>21938</v>
      </c>
      <c r="AE14" s="47">
        <f t="shared" si="59"/>
        <v>18324</v>
      </c>
      <c r="AF14" s="47">
        <f t="shared" si="59"/>
        <v>6612</v>
      </c>
      <c r="AG14" s="47">
        <f t="shared" si="59"/>
        <v>12223</v>
      </c>
      <c r="AH14" s="47">
        <f t="shared" si="59"/>
        <v>18364</v>
      </c>
      <c r="AI14" s="47">
        <f t="shared" ref="AI14" si="60">AI67</f>
        <v>6846</v>
      </c>
      <c r="AJ14" s="33" t="s">
        <v>9</v>
      </c>
    </row>
    <row r="15" spans="1:36" ht="18" customHeight="1" x14ac:dyDescent="0.2">
      <c r="A15" s="43" t="s">
        <v>79</v>
      </c>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C15" s="44"/>
      <c r="AD15" s="44"/>
      <c r="AE15" s="44"/>
      <c r="AF15" s="44"/>
      <c r="AG15" s="44"/>
      <c r="AH15" s="44"/>
      <c r="AI15" s="44"/>
      <c r="AJ15" s="45" t="s">
        <v>9</v>
      </c>
    </row>
    <row r="16" spans="1:36" s="48" customFormat="1" ht="18" customHeight="1" x14ac:dyDescent="0.2">
      <c r="A16" s="46" t="s">
        <v>80</v>
      </c>
      <c r="B16" s="47">
        <f t="shared" ref="B16:G16" si="61">SUM(B101:B102,B114:B115)</f>
        <v>107751</v>
      </c>
      <c r="C16" s="47">
        <f t="shared" si="61"/>
        <v>104567</v>
      </c>
      <c r="D16" s="47">
        <f t="shared" si="61"/>
        <v>101414</v>
      </c>
      <c r="E16" s="47">
        <f t="shared" si="61"/>
        <v>98270</v>
      </c>
      <c r="F16" s="47">
        <f t="shared" si="61"/>
        <v>95101</v>
      </c>
      <c r="G16" s="47">
        <f t="shared" si="61"/>
        <v>200455</v>
      </c>
      <c r="H16" s="47">
        <f t="shared" ref="H16:M16" si="62">SUM(H101:H102,H114:H115)</f>
        <v>203202</v>
      </c>
      <c r="I16" s="47">
        <f t="shared" si="62"/>
        <v>205926</v>
      </c>
      <c r="J16" s="47">
        <f t="shared" si="62"/>
        <v>208653</v>
      </c>
      <c r="K16" s="47">
        <f t="shared" si="62"/>
        <v>212071</v>
      </c>
      <c r="L16" s="47">
        <f t="shared" si="62"/>
        <v>216570</v>
      </c>
      <c r="M16" s="47">
        <f t="shared" si="62"/>
        <v>222456</v>
      </c>
      <c r="N16" s="47">
        <f t="shared" ref="N16:O16" si="63">SUM(N101:N102,N114:N115)</f>
        <v>229776</v>
      </c>
      <c r="O16" s="47">
        <f t="shared" si="63"/>
        <v>242105</v>
      </c>
      <c r="P16" s="47">
        <f t="shared" ref="P16" si="64">SUM(P101:P102,P114:P115)</f>
        <v>251280</v>
      </c>
      <c r="Q16" s="47">
        <f t="shared" ref="Q16:R16" si="65">SUM(Q101:Q102,Q114:Q115)</f>
        <v>243596</v>
      </c>
      <c r="R16" s="47">
        <f t="shared" si="65"/>
        <v>252555</v>
      </c>
      <c r="S16" s="47">
        <f t="shared" ref="S16" si="66">SUM(S101:S102,S114:S115)</f>
        <v>243594</v>
      </c>
      <c r="T16" s="47">
        <f t="shared" ref="T16:Y16" si="67">SUM(T101:T102,T114:T115)</f>
        <v>252588</v>
      </c>
      <c r="U16" s="47">
        <f t="shared" si="67"/>
        <v>242989</v>
      </c>
      <c r="V16" s="47">
        <f t="shared" si="67"/>
        <v>250452</v>
      </c>
      <c r="W16" s="47">
        <f t="shared" si="67"/>
        <v>242684</v>
      </c>
      <c r="X16" s="47">
        <f t="shared" si="67"/>
        <v>250235</v>
      </c>
      <c r="Y16" s="47">
        <f t="shared" si="67"/>
        <v>243069</v>
      </c>
      <c r="Z16" s="47">
        <f t="shared" ref="Z16:AA16" si="68">SUM(Z101:Z102,Z114:Z115)</f>
        <v>251409</v>
      </c>
      <c r="AA16" s="47">
        <f t="shared" si="68"/>
        <v>243940</v>
      </c>
      <c r="AC16" s="47">
        <f t="shared" ref="AC16:AH16" si="69">SUM(AC101:AC102,AC114:AC115)</f>
        <v>98270</v>
      </c>
      <c r="AD16" s="47">
        <f t="shared" si="69"/>
        <v>205926</v>
      </c>
      <c r="AE16" s="47">
        <f t="shared" si="69"/>
        <v>222456</v>
      </c>
      <c r="AF16" s="47">
        <f t="shared" si="69"/>
        <v>243596</v>
      </c>
      <c r="AG16" s="47">
        <f t="shared" si="69"/>
        <v>242989</v>
      </c>
      <c r="AH16" s="47">
        <f t="shared" si="69"/>
        <v>243069</v>
      </c>
      <c r="AI16" s="47">
        <f t="shared" ref="AI16" ca="1" si="70">SUM(AI101:AI102,AI114:AI115)</f>
        <v>243940</v>
      </c>
      <c r="AJ16" s="33" t="s">
        <v>9</v>
      </c>
    </row>
    <row r="17" spans="1:39" s="48" customFormat="1" ht="18" customHeight="1" x14ac:dyDescent="0.2">
      <c r="A17" s="46" t="s">
        <v>81</v>
      </c>
      <c r="B17" s="47">
        <f t="shared" ref="B17:H17" si="71">SUM(B101:B102,B114:B115)-SUM(B72:B74,B88)</f>
        <v>76657</v>
      </c>
      <c r="C17" s="47">
        <f t="shared" si="71"/>
        <v>69338</v>
      </c>
      <c r="D17" s="47">
        <f t="shared" si="71"/>
        <v>60384</v>
      </c>
      <c r="E17" s="47">
        <f t="shared" si="71"/>
        <v>52490</v>
      </c>
      <c r="F17" s="47">
        <f t="shared" si="71"/>
        <v>45032</v>
      </c>
      <c r="G17" s="47">
        <f t="shared" si="71"/>
        <v>39284</v>
      </c>
      <c r="H17" s="47">
        <f t="shared" si="71"/>
        <v>177001</v>
      </c>
      <c r="I17" s="47">
        <f t="shared" ref="I17:J17" si="72">SUM(I101:I102,I114:I115)-SUM(I72:I74,I88)</f>
        <v>177965</v>
      </c>
      <c r="J17" s="47">
        <f t="shared" si="72"/>
        <v>199717</v>
      </c>
      <c r="K17" s="47">
        <f t="shared" ref="K17:L17" si="73">SUM(K101:K102,K114:K115)-SUM(K72:K74,K88)</f>
        <v>199364</v>
      </c>
      <c r="L17" s="47">
        <f t="shared" si="73"/>
        <v>209730</v>
      </c>
      <c r="M17" s="47">
        <f t="shared" ref="M17" si="74">SUM(M101:M102,M114:M115)-SUM(M72:M74,M88)</f>
        <v>208614</v>
      </c>
      <c r="N17" s="47">
        <f t="shared" ref="N17:O17" si="75">SUM(N101:N102,N114:N115)-SUM(N72:N74,N88)</f>
        <v>209340</v>
      </c>
      <c r="O17" s="47">
        <f t="shared" si="75"/>
        <v>205720</v>
      </c>
      <c r="P17" s="47">
        <f t="shared" ref="P17" si="76">SUM(P101:P102,P114:P115)-SUM(P72:P74,P88)</f>
        <v>202247</v>
      </c>
      <c r="Q17" s="47">
        <f t="shared" ref="Q17:R17" si="77">SUM(Q101:Q102,Q114:Q115)-SUM(Q72:Q74,Q88)</f>
        <v>236876</v>
      </c>
      <c r="R17" s="47">
        <f t="shared" si="77"/>
        <v>235884</v>
      </c>
      <c r="S17" s="47">
        <f t="shared" ref="S17" si="78">SUM(S101:S102,S114:S115)-SUM(S72:S74,S88)</f>
        <v>231063</v>
      </c>
      <c r="T17" s="47">
        <f t="shared" ref="T17:Y17" si="79">SUM(T101:T102,T114:T115)-SUM(T72:T74,T88)</f>
        <v>231408</v>
      </c>
      <c r="U17" s="47">
        <f t="shared" si="79"/>
        <v>232751</v>
      </c>
      <c r="V17" s="47">
        <f t="shared" si="79"/>
        <v>224932</v>
      </c>
      <c r="W17" s="47">
        <f t="shared" si="79"/>
        <v>218138</v>
      </c>
      <c r="X17" s="47">
        <f t="shared" si="79"/>
        <v>226765</v>
      </c>
      <c r="Y17" s="47">
        <f t="shared" si="79"/>
        <v>233457</v>
      </c>
      <c r="Z17" s="47">
        <f t="shared" ref="Z17:AA17" si="80">SUM(Z101:Z102,Z114:Z115)-SUM(Z72:Z74,Z88)</f>
        <v>226365</v>
      </c>
      <c r="AA17" s="47">
        <f t="shared" si="80"/>
        <v>232309</v>
      </c>
      <c r="AC17" s="47">
        <f t="shared" ref="AC17:AH17" si="81">SUM(AC101:AC102,AC114:AC115)-SUM(AC72:AC74,AC88)</f>
        <v>52490</v>
      </c>
      <c r="AD17" s="47">
        <f t="shared" si="81"/>
        <v>177965</v>
      </c>
      <c r="AE17" s="47">
        <f t="shared" si="81"/>
        <v>208614</v>
      </c>
      <c r="AF17" s="47">
        <f t="shared" si="81"/>
        <v>236876</v>
      </c>
      <c r="AG17" s="47">
        <f t="shared" si="81"/>
        <v>232751</v>
      </c>
      <c r="AH17" s="47">
        <f t="shared" si="81"/>
        <v>233457</v>
      </c>
      <c r="AI17" s="47">
        <f t="shared" ref="AI17" ca="1" si="82">SUM(AI101:AI102,AI114:AI115)-SUM(AI72:AI74,AI88)</f>
        <v>232309</v>
      </c>
      <c r="AJ17" s="33" t="s">
        <v>9</v>
      </c>
    </row>
    <row r="18" spans="1:39" ht="18" customHeight="1" x14ac:dyDescent="0.2">
      <c r="A18" s="43" t="s">
        <v>82</v>
      </c>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C18" s="44"/>
      <c r="AD18" s="44"/>
      <c r="AE18" s="44"/>
      <c r="AF18" s="44"/>
      <c r="AG18" s="44"/>
      <c r="AH18" s="44"/>
      <c r="AI18" s="44"/>
      <c r="AJ18" s="45" t="s">
        <v>9</v>
      </c>
    </row>
    <row r="19" spans="1:39" s="48" customFormat="1" ht="18" customHeight="1" x14ac:dyDescent="0.2">
      <c r="A19" s="46" t="s">
        <v>83</v>
      </c>
      <c r="B19" s="47">
        <v>0</v>
      </c>
      <c r="C19" s="47">
        <v>0</v>
      </c>
      <c r="D19" s="47">
        <v>0</v>
      </c>
      <c r="E19" s="47">
        <v>0</v>
      </c>
      <c r="F19" s="47">
        <v>0</v>
      </c>
      <c r="G19" s="47">
        <v>0</v>
      </c>
      <c r="H19" s="192">
        <v>128636.68829000001</v>
      </c>
      <c r="I19" s="192">
        <v>0</v>
      </c>
      <c r="J19" s="192">
        <v>29647.751619999999</v>
      </c>
      <c r="K19" s="192">
        <v>5764</v>
      </c>
      <c r="L19" s="192">
        <v>14000</v>
      </c>
      <c r="M19" s="192">
        <v>5000.2785199999998</v>
      </c>
      <c r="N19" s="192">
        <v>6000</v>
      </c>
      <c r="O19" s="192">
        <v>0</v>
      </c>
      <c r="P19" s="192">
        <v>0</v>
      </c>
      <c r="Q19" s="192">
        <v>38427.756500000003</v>
      </c>
      <c r="R19" s="192">
        <v>0</v>
      </c>
      <c r="S19" s="192">
        <v>0</v>
      </c>
      <c r="T19" s="192">
        <v>5856.4790599999997</v>
      </c>
      <c r="U19" s="192">
        <f>7685551.3/1000</f>
        <v>7685.5513000000001</v>
      </c>
      <c r="V19" s="192">
        <v>0</v>
      </c>
      <c r="W19" s="192">
        <v>0</v>
      </c>
      <c r="X19" s="192">
        <v>15137.843260000001</v>
      </c>
      <c r="Y19" s="192">
        <v>13175.230800000001</v>
      </c>
      <c r="Z19" s="192">
        <v>0</v>
      </c>
      <c r="AA19" s="192">
        <v>11134.801460000001</v>
      </c>
      <c r="AC19" s="47">
        <f>SUM(B19:E19)</f>
        <v>0</v>
      </c>
      <c r="AD19" s="47">
        <f>SUM(F19:I19)</f>
        <v>128636.68829000001</v>
      </c>
      <c r="AE19" s="47">
        <f>SUM(J19:M19)</f>
        <v>54412.030139999995</v>
      </c>
      <c r="AF19" s="47">
        <f>SUM(N19:Q19)</f>
        <v>44427.756500000003</v>
      </c>
      <c r="AG19" s="56">
        <f>SUM(R19:U19)</f>
        <v>13542.030360000001</v>
      </c>
      <c r="AH19" s="56">
        <f>SUM(V19:Y19)</f>
        <v>28313.074060000003</v>
      </c>
      <c r="AI19" s="56">
        <f>SUM(Z19:AA19)</f>
        <v>11134.801460000001</v>
      </c>
      <c r="AJ19" s="33" t="s">
        <v>9</v>
      </c>
    </row>
    <row r="20" spans="1:39" ht="15.95" customHeight="1" x14ac:dyDescent="0.2">
      <c r="F20" s="198"/>
      <c r="G20" s="198"/>
      <c r="H20" s="198"/>
      <c r="I20" s="198"/>
      <c r="J20" s="198"/>
      <c r="K20" s="198"/>
      <c r="L20" s="198"/>
      <c r="M20" s="198"/>
      <c r="N20" s="198"/>
      <c r="O20" s="198"/>
      <c r="P20" s="198"/>
      <c r="Q20" s="198"/>
      <c r="R20" s="198"/>
      <c r="S20" s="198"/>
      <c r="T20" s="198"/>
      <c r="U20" s="198"/>
      <c r="V20" s="198"/>
      <c r="W20" s="198"/>
      <c r="X20" s="198"/>
      <c r="Y20" s="198"/>
      <c r="Z20" s="198"/>
      <c r="AA20" s="198"/>
      <c r="AD20" s="198"/>
      <c r="AE20" s="198"/>
      <c r="AF20" s="198"/>
      <c r="AG20" s="198"/>
      <c r="AH20" s="198"/>
      <c r="AI20" s="198"/>
      <c r="AJ20" s="45" t="s">
        <v>9</v>
      </c>
    </row>
    <row r="21" spans="1:39" s="42" customFormat="1" ht="15.95" customHeight="1" collapsed="1" x14ac:dyDescent="0.2">
      <c r="A21" s="39" t="s">
        <v>84</v>
      </c>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C21" s="40"/>
      <c r="AD21" s="40"/>
      <c r="AE21" s="40"/>
      <c r="AF21" s="40"/>
      <c r="AG21" s="40"/>
      <c r="AH21" s="40"/>
      <c r="AI21" s="40"/>
      <c r="AJ21" s="41" t="s">
        <v>9</v>
      </c>
    </row>
    <row r="22" spans="1:39" ht="15.95" hidden="1" customHeight="1" outlineLevel="1" x14ac:dyDescent="0.2">
      <c r="A22" s="55" t="s">
        <v>85</v>
      </c>
      <c r="B22" s="56">
        <v>14235</v>
      </c>
      <c r="C22" s="56">
        <v>14272</v>
      </c>
      <c r="D22" s="56">
        <v>14881</v>
      </c>
      <c r="E22" s="56">
        <v>14772</v>
      </c>
      <c r="F22" s="56">
        <v>14812</v>
      </c>
      <c r="G22" s="56">
        <v>13371</v>
      </c>
      <c r="H22" s="56">
        <v>15547</v>
      </c>
      <c r="I22" s="56">
        <f t="shared" ref="I22:N22" si="83">SUM(I23:I28)</f>
        <v>14945</v>
      </c>
      <c r="J22" s="56">
        <f t="shared" si="83"/>
        <v>15179</v>
      </c>
      <c r="K22" s="56">
        <f t="shared" si="83"/>
        <v>15128</v>
      </c>
      <c r="L22" s="56">
        <f t="shared" si="83"/>
        <v>13701</v>
      </c>
      <c r="M22" s="56">
        <f t="shared" si="83"/>
        <v>15769</v>
      </c>
      <c r="N22" s="56">
        <f t="shared" si="83"/>
        <v>15771</v>
      </c>
      <c r="O22" s="56">
        <f t="shared" ref="O22:P22" si="84">SUM(O23:O28)</f>
        <v>15780</v>
      </c>
      <c r="P22" s="56">
        <f t="shared" si="84"/>
        <v>17596</v>
      </c>
      <c r="Q22" s="56">
        <f t="shared" ref="Q22:R22" si="85">SUM(Q23:Q28)</f>
        <v>17621</v>
      </c>
      <c r="R22" s="56">
        <f t="shared" si="85"/>
        <v>17624</v>
      </c>
      <c r="S22" s="56">
        <f t="shared" ref="S22:T22" si="86">SUM(S23:S28)</f>
        <v>17618</v>
      </c>
      <c r="T22" s="56">
        <f t="shared" si="86"/>
        <v>18448</v>
      </c>
      <c r="U22" s="56">
        <f t="shared" ref="U22:W22" si="87">SUM(U23:U28)</f>
        <v>18270</v>
      </c>
      <c r="V22" s="56">
        <f t="shared" si="87"/>
        <v>18274</v>
      </c>
      <c r="W22" s="56">
        <f t="shared" si="87"/>
        <v>18261</v>
      </c>
      <c r="X22" s="56">
        <f t="shared" ref="X22:Z22" si="88">SUM(X23:X28)</f>
        <v>18984</v>
      </c>
      <c r="Y22" s="56">
        <f t="shared" si="88"/>
        <v>18989</v>
      </c>
      <c r="Z22" s="56">
        <f t="shared" si="88"/>
        <v>18989</v>
      </c>
      <c r="AA22" s="56">
        <f t="shared" ref="AA22" si="89">SUM(AA23:AA28)</f>
        <v>18928</v>
      </c>
      <c r="AB22" s="275"/>
      <c r="AC22" s="56">
        <f t="shared" ref="AC22:AC67" si="90">SUM(B22:E22)</f>
        <v>58160</v>
      </c>
      <c r="AD22" s="56">
        <f t="shared" ref="AD22:AD67" si="91">SUM(F22:I22)</f>
        <v>58675</v>
      </c>
      <c r="AE22" s="56">
        <f t="shared" ref="AE22:AE67" si="92">SUM(J22:M22)</f>
        <v>59777</v>
      </c>
      <c r="AF22" s="56">
        <f>SUM(N22:Q22)</f>
        <v>66768</v>
      </c>
      <c r="AG22" s="56">
        <f t="shared" ref="AG22:AG67" si="93">SUM(R22:U22)</f>
        <v>71960</v>
      </c>
      <c r="AH22" s="56">
        <f>SUM(V22:Y22)</f>
        <v>74508</v>
      </c>
      <c r="AI22" s="56">
        <f>SUM(Z22:AB22)</f>
        <v>37917</v>
      </c>
      <c r="AJ22" s="45" t="s">
        <v>9</v>
      </c>
    </row>
    <row r="23" spans="1:39" ht="15.95" hidden="1" customHeight="1" outlineLevel="1" x14ac:dyDescent="0.2">
      <c r="A23" s="57" t="s">
        <v>86</v>
      </c>
      <c r="B23" s="58">
        <v>14235</v>
      </c>
      <c r="C23" s="58">
        <v>14272</v>
      </c>
      <c r="D23" s="58">
        <v>14881</v>
      </c>
      <c r="E23" s="58">
        <v>14772</v>
      </c>
      <c r="F23" s="58">
        <v>14812</v>
      </c>
      <c r="G23" s="58">
        <v>13371</v>
      </c>
      <c r="H23" s="58">
        <v>15547</v>
      </c>
      <c r="I23" s="58">
        <v>14945</v>
      </c>
      <c r="J23" s="58">
        <v>15179</v>
      </c>
      <c r="K23" s="58">
        <v>15128</v>
      </c>
      <c r="L23" s="58">
        <v>13701</v>
      </c>
      <c r="M23" s="58">
        <v>15769</v>
      </c>
      <c r="N23" s="58">
        <v>15771</v>
      </c>
      <c r="O23" s="58">
        <v>15780</v>
      </c>
      <c r="P23" s="58">
        <v>17596</v>
      </c>
      <c r="Q23" s="58">
        <v>17621</v>
      </c>
      <c r="R23" s="58">
        <v>17624</v>
      </c>
      <c r="S23" s="58">
        <v>17618</v>
      </c>
      <c r="T23" s="58">
        <v>18448</v>
      </c>
      <c r="U23" s="58">
        <v>18270</v>
      </c>
      <c r="V23" s="58">
        <v>18274</v>
      </c>
      <c r="W23" s="58">
        <v>18261</v>
      </c>
      <c r="X23" s="58">
        <v>18984</v>
      </c>
      <c r="Y23" s="58">
        <v>18989</v>
      </c>
      <c r="Z23" s="58">
        <v>18989</v>
      </c>
      <c r="AA23" s="58">
        <v>18928</v>
      </c>
      <c r="AC23" s="58">
        <f t="shared" si="90"/>
        <v>58160</v>
      </c>
      <c r="AD23" s="58">
        <f t="shared" si="91"/>
        <v>58675</v>
      </c>
      <c r="AE23" s="58">
        <f t="shared" si="92"/>
        <v>59777</v>
      </c>
      <c r="AF23" s="58">
        <f t="shared" ref="AF23:AF67" si="94">SUM(N23:Q23)</f>
        <v>66768</v>
      </c>
      <c r="AG23" s="58">
        <f t="shared" si="93"/>
        <v>71960</v>
      </c>
      <c r="AH23" s="58">
        <f>SUM(V23:Y23)</f>
        <v>74508</v>
      </c>
      <c r="AI23" s="58">
        <f>SUM(Z23:AB23)</f>
        <v>37917</v>
      </c>
      <c r="AJ23" s="45" t="s">
        <v>9</v>
      </c>
    </row>
    <row r="24" spans="1:39" ht="15.95" hidden="1" customHeight="1" outlineLevel="1" x14ac:dyDescent="0.2">
      <c r="A24" s="57" t="s">
        <v>87</v>
      </c>
      <c r="B24" s="58">
        <v>0</v>
      </c>
      <c r="C24" s="58">
        <v>0</v>
      </c>
      <c r="D24" s="58">
        <v>0</v>
      </c>
      <c r="E24" s="58">
        <v>0</v>
      </c>
      <c r="F24" s="58">
        <v>0</v>
      </c>
      <c r="G24" s="58">
        <v>0</v>
      </c>
      <c r="H24" s="58">
        <v>0</v>
      </c>
      <c r="I24" s="58">
        <v>0</v>
      </c>
      <c r="J24" s="58">
        <v>0</v>
      </c>
      <c r="K24" s="58">
        <v>0</v>
      </c>
      <c r="L24" s="58">
        <v>0</v>
      </c>
      <c r="M24" s="58">
        <v>0</v>
      </c>
      <c r="N24" s="58">
        <v>0</v>
      </c>
      <c r="O24" s="58">
        <v>0</v>
      </c>
      <c r="P24" s="58">
        <v>0</v>
      </c>
      <c r="Q24" s="58">
        <v>0</v>
      </c>
      <c r="R24" s="58">
        <v>0</v>
      </c>
      <c r="S24" s="58">
        <v>0</v>
      </c>
      <c r="T24" s="58">
        <v>0</v>
      </c>
      <c r="U24" s="58">
        <v>0</v>
      </c>
      <c r="V24" s="58">
        <v>0</v>
      </c>
      <c r="W24" s="58">
        <v>0</v>
      </c>
      <c r="X24" s="58">
        <v>0</v>
      </c>
      <c r="Y24" s="58">
        <v>0</v>
      </c>
      <c r="Z24" s="58">
        <v>0</v>
      </c>
      <c r="AA24" s="58">
        <v>0</v>
      </c>
      <c r="AC24" s="58">
        <f t="shared" si="90"/>
        <v>0</v>
      </c>
      <c r="AD24" s="58">
        <f t="shared" si="91"/>
        <v>0</v>
      </c>
      <c r="AE24" s="58">
        <f t="shared" si="92"/>
        <v>0</v>
      </c>
      <c r="AF24" s="58">
        <f t="shared" si="94"/>
        <v>0</v>
      </c>
      <c r="AG24" s="58">
        <f t="shared" si="93"/>
        <v>0</v>
      </c>
      <c r="AH24" s="58">
        <f t="shared" ref="AH24:AH28" si="95">SUM(V24:Y24)</f>
        <v>0</v>
      </c>
      <c r="AI24" s="58">
        <f t="shared" ref="AI24:AI28" si="96">SUM(Z24:AB24)</f>
        <v>0</v>
      </c>
      <c r="AJ24" s="45" t="s">
        <v>9</v>
      </c>
      <c r="AM24" s="122"/>
    </row>
    <row r="25" spans="1:39" ht="15.95" hidden="1" customHeight="1" outlineLevel="1" x14ac:dyDescent="0.2">
      <c r="A25" s="57" t="s">
        <v>88</v>
      </c>
      <c r="B25" s="58">
        <v>0</v>
      </c>
      <c r="C25" s="58">
        <v>0</v>
      </c>
      <c r="D25" s="58">
        <v>0</v>
      </c>
      <c r="E25" s="58">
        <v>0</v>
      </c>
      <c r="F25" s="58">
        <v>0</v>
      </c>
      <c r="G25" s="58">
        <v>0</v>
      </c>
      <c r="H25" s="58">
        <v>0</v>
      </c>
      <c r="I25" s="58">
        <v>0</v>
      </c>
      <c r="J25" s="58">
        <v>0</v>
      </c>
      <c r="K25" s="58">
        <v>0</v>
      </c>
      <c r="L25" s="58">
        <v>0</v>
      </c>
      <c r="M25" s="58">
        <v>0</v>
      </c>
      <c r="N25" s="58">
        <v>0</v>
      </c>
      <c r="O25" s="58">
        <v>0</v>
      </c>
      <c r="P25" s="58">
        <v>0</v>
      </c>
      <c r="Q25" s="58">
        <v>0</v>
      </c>
      <c r="R25" s="58">
        <v>0</v>
      </c>
      <c r="S25" s="58">
        <v>0</v>
      </c>
      <c r="T25" s="58">
        <v>0</v>
      </c>
      <c r="U25" s="58">
        <v>0</v>
      </c>
      <c r="V25" s="58">
        <v>0</v>
      </c>
      <c r="W25" s="58">
        <v>0</v>
      </c>
      <c r="X25" s="58">
        <v>0</v>
      </c>
      <c r="Y25" s="58">
        <v>0</v>
      </c>
      <c r="Z25" s="58">
        <v>0</v>
      </c>
      <c r="AA25" s="58">
        <v>0</v>
      </c>
      <c r="AC25" s="58">
        <f t="shared" si="90"/>
        <v>0</v>
      </c>
      <c r="AD25" s="58">
        <f t="shared" si="91"/>
        <v>0</v>
      </c>
      <c r="AE25" s="58">
        <f t="shared" si="92"/>
        <v>0</v>
      </c>
      <c r="AF25" s="58">
        <f t="shared" si="94"/>
        <v>0</v>
      </c>
      <c r="AG25" s="58">
        <f t="shared" si="93"/>
        <v>0</v>
      </c>
      <c r="AH25" s="58">
        <f t="shared" si="95"/>
        <v>0</v>
      </c>
      <c r="AI25" s="58">
        <f t="shared" si="96"/>
        <v>0</v>
      </c>
      <c r="AJ25" s="45" t="s">
        <v>9</v>
      </c>
    </row>
    <row r="26" spans="1:39" ht="15.95" hidden="1" customHeight="1" outlineLevel="1" x14ac:dyDescent="0.2">
      <c r="A26" s="57" t="s">
        <v>89</v>
      </c>
      <c r="B26" s="58">
        <v>0</v>
      </c>
      <c r="C26" s="58">
        <v>0</v>
      </c>
      <c r="D26" s="58">
        <v>0</v>
      </c>
      <c r="E26" s="58">
        <v>0</v>
      </c>
      <c r="F26" s="58">
        <v>0</v>
      </c>
      <c r="G26" s="58">
        <v>0</v>
      </c>
      <c r="H26" s="58">
        <v>0</v>
      </c>
      <c r="I26" s="58">
        <v>0</v>
      </c>
      <c r="J26" s="58">
        <v>0</v>
      </c>
      <c r="K26" s="58">
        <v>0</v>
      </c>
      <c r="L26" s="58">
        <v>0</v>
      </c>
      <c r="M26" s="58">
        <v>0</v>
      </c>
      <c r="N26" s="58">
        <v>0</v>
      </c>
      <c r="O26" s="58">
        <v>0</v>
      </c>
      <c r="P26" s="58">
        <v>0</v>
      </c>
      <c r="Q26" s="58">
        <v>0</v>
      </c>
      <c r="R26" s="58">
        <v>0</v>
      </c>
      <c r="S26" s="58">
        <v>0</v>
      </c>
      <c r="T26" s="58">
        <v>0</v>
      </c>
      <c r="U26" s="58">
        <v>0</v>
      </c>
      <c r="V26" s="58">
        <v>0</v>
      </c>
      <c r="W26" s="58">
        <v>0</v>
      </c>
      <c r="X26" s="58">
        <v>0</v>
      </c>
      <c r="Y26" s="58">
        <v>0</v>
      </c>
      <c r="Z26" s="58">
        <v>0</v>
      </c>
      <c r="AA26" s="58">
        <v>0</v>
      </c>
      <c r="AC26" s="58">
        <f t="shared" si="90"/>
        <v>0</v>
      </c>
      <c r="AD26" s="58">
        <f t="shared" si="91"/>
        <v>0</v>
      </c>
      <c r="AE26" s="58">
        <f t="shared" si="92"/>
        <v>0</v>
      </c>
      <c r="AF26" s="58">
        <f t="shared" si="94"/>
        <v>0</v>
      </c>
      <c r="AG26" s="58">
        <f t="shared" si="93"/>
        <v>0</v>
      </c>
      <c r="AH26" s="58">
        <f t="shared" si="95"/>
        <v>0</v>
      </c>
      <c r="AI26" s="58">
        <f t="shared" si="96"/>
        <v>0</v>
      </c>
      <c r="AJ26" s="45" t="s">
        <v>9</v>
      </c>
    </row>
    <row r="27" spans="1:39" ht="15.95" hidden="1" customHeight="1" outlineLevel="1" x14ac:dyDescent="0.2">
      <c r="A27" s="57" t="s">
        <v>90</v>
      </c>
      <c r="B27" s="58">
        <v>0</v>
      </c>
      <c r="C27" s="58">
        <v>0</v>
      </c>
      <c r="D27" s="58">
        <v>0</v>
      </c>
      <c r="E27" s="58">
        <v>0</v>
      </c>
      <c r="F27" s="58">
        <v>0</v>
      </c>
      <c r="G27" s="58">
        <v>0</v>
      </c>
      <c r="H27" s="58">
        <v>0</v>
      </c>
      <c r="I27" s="58">
        <v>0</v>
      </c>
      <c r="J27" s="58">
        <v>0</v>
      </c>
      <c r="K27" s="58">
        <v>0</v>
      </c>
      <c r="L27" s="58">
        <v>0</v>
      </c>
      <c r="M27" s="58">
        <v>0</v>
      </c>
      <c r="N27" s="58">
        <v>0</v>
      </c>
      <c r="O27" s="58">
        <v>0</v>
      </c>
      <c r="P27" s="58">
        <v>0</v>
      </c>
      <c r="Q27" s="58">
        <v>0</v>
      </c>
      <c r="R27" s="58">
        <v>0</v>
      </c>
      <c r="S27" s="58">
        <v>0</v>
      </c>
      <c r="T27" s="58">
        <v>0</v>
      </c>
      <c r="U27" s="58">
        <v>0</v>
      </c>
      <c r="V27" s="58">
        <v>0</v>
      </c>
      <c r="W27" s="58">
        <v>0</v>
      </c>
      <c r="X27" s="58">
        <v>0</v>
      </c>
      <c r="Y27" s="58">
        <v>0</v>
      </c>
      <c r="Z27" s="58">
        <v>0</v>
      </c>
      <c r="AA27" s="58">
        <v>0</v>
      </c>
      <c r="AC27" s="58">
        <f t="shared" si="90"/>
        <v>0</v>
      </c>
      <c r="AD27" s="58">
        <f t="shared" si="91"/>
        <v>0</v>
      </c>
      <c r="AE27" s="58">
        <f t="shared" si="92"/>
        <v>0</v>
      </c>
      <c r="AF27" s="58">
        <f t="shared" si="94"/>
        <v>0</v>
      </c>
      <c r="AG27" s="58">
        <f t="shared" si="93"/>
        <v>0</v>
      </c>
      <c r="AH27" s="58">
        <f t="shared" si="95"/>
        <v>0</v>
      </c>
      <c r="AI27" s="58">
        <f t="shared" si="96"/>
        <v>0</v>
      </c>
      <c r="AJ27" s="45" t="s">
        <v>9</v>
      </c>
    </row>
    <row r="28" spans="1:39" ht="15.95" hidden="1" customHeight="1" outlineLevel="1" x14ac:dyDescent="0.2">
      <c r="A28" s="57" t="s">
        <v>91</v>
      </c>
      <c r="B28" s="58">
        <v>0</v>
      </c>
      <c r="C28" s="58">
        <v>0</v>
      </c>
      <c r="D28" s="58">
        <v>0</v>
      </c>
      <c r="E28" s="58">
        <v>0</v>
      </c>
      <c r="F28" s="58">
        <v>0</v>
      </c>
      <c r="G28" s="58">
        <v>0</v>
      </c>
      <c r="H28" s="58">
        <v>0</v>
      </c>
      <c r="I28" s="58">
        <v>0</v>
      </c>
      <c r="J28" s="58">
        <v>0</v>
      </c>
      <c r="K28" s="58">
        <v>0</v>
      </c>
      <c r="L28" s="58">
        <v>0</v>
      </c>
      <c r="M28" s="58">
        <v>0</v>
      </c>
      <c r="N28" s="58">
        <v>0</v>
      </c>
      <c r="O28" s="58">
        <v>0</v>
      </c>
      <c r="P28" s="58">
        <v>0</v>
      </c>
      <c r="Q28" s="58">
        <v>0</v>
      </c>
      <c r="R28" s="58">
        <v>0</v>
      </c>
      <c r="S28" s="58">
        <v>0</v>
      </c>
      <c r="T28" s="58">
        <v>0</v>
      </c>
      <c r="U28" s="58">
        <v>0</v>
      </c>
      <c r="V28" s="58">
        <v>0</v>
      </c>
      <c r="W28" s="58">
        <v>0</v>
      </c>
      <c r="X28" s="58">
        <v>0</v>
      </c>
      <c r="Y28" s="58">
        <v>0</v>
      </c>
      <c r="Z28" s="58">
        <v>0</v>
      </c>
      <c r="AA28" s="58">
        <v>0</v>
      </c>
      <c r="AC28" s="58">
        <f t="shared" si="90"/>
        <v>0</v>
      </c>
      <c r="AD28" s="58">
        <f t="shared" si="91"/>
        <v>0</v>
      </c>
      <c r="AE28" s="58">
        <f t="shared" si="92"/>
        <v>0</v>
      </c>
      <c r="AF28" s="58">
        <f t="shared" si="94"/>
        <v>0</v>
      </c>
      <c r="AG28" s="58">
        <f t="shared" si="93"/>
        <v>0</v>
      </c>
      <c r="AH28" s="58">
        <f t="shared" si="95"/>
        <v>0</v>
      </c>
      <c r="AI28" s="58">
        <f t="shared" si="96"/>
        <v>0</v>
      </c>
      <c r="AJ28" s="45" t="s">
        <v>9</v>
      </c>
    </row>
    <row r="29" spans="1:39" ht="15.95" hidden="1" customHeight="1" outlineLevel="1" x14ac:dyDescent="0.2">
      <c r="A29" s="55" t="s">
        <v>92</v>
      </c>
      <c r="B29" s="56">
        <v>-1908</v>
      </c>
      <c r="C29" s="56">
        <v>-1808</v>
      </c>
      <c r="D29" s="56">
        <v>-1977</v>
      </c>
      <c r="E29" s="56">
        <v>-1940</v>
      </c>
      <c r="F29" s="56">
        <v>-1945</v>
      </c>
      <c r="G29" s="56">
        <v>-1753</v>
      </c>
      <c r="H29" s="56">
        <v>-2013</v>
      </c>
      <c r="I29" s="56">
        <f t="shared" ref="I29:N29" si="97">SUM(I30:I39)</f>
        <v>-1966</v>
      </c>
      <c r="J29" s="56">
        <f t="shared" si="97"/>
        <v>-2192</v>
      </c>
      <c r="K29" s="56">
        <f t="shared" si="97"/>
        <v>-1785</v>
      </c>
      <c r="L29" s="56">
        <f t="shared" si="97"/>
        <v>-1797</v>
      </c>
      <c r="M29" s="56">
        <f t="shared" si="97"/>
        <v>-2201</v>
      </c>
      <c r="N29" s="56">
        <f t="shared" si="97"/>
        <v>-2069</v>
      </c>
      <c r="O29" s="56">
        <f t="shared" ref="O29:P29" si="98">SUM(O30:O39)</f>
        <v>-2071</v>
      </c>
      <c r="P29" s="56">
        <f t="shared" si="98"/>
        <v>-2308</v>
      </c>
      <c r="Q29" s="56">
        <f t="shared" ref="Q29:R29" si="99">SUM(Q30:Q39)</f>
        <v>-2311</v>
      </c>
      <c r="R29" s="56">
        <f t="shared" si="99"/>
        <v>-2311</v>
      </c>
      <c r="S29" s="56">
        <f t="shared" ref="S29:T29" si="100">SUM(S30:S39)</f>
        <v>-2310</v>
      </c>
      <c r="T29" s="56">
        <f t="shared" si="100"/>
        <v>-2423</v>
      </c>
      <c r="U29" s="56">
        <f t="shared" ref="U29:V29" si="101">SUM(U30:U39)</f>
        <v>-2396</v>
      </c>
      <c r="V29" s="56">
        <f t="shared" si="101"/>
        <v>-2399</v>
      </c>
      <c r="W29" s="56">
        <f t="shared" ref="W29:X29" si="102">SUM(W30:W39)</f>
        <v>-2394</v>
      </c>
      <c r="X29" s="56">
        <f t="shared" si="102"/>
        <v>-2489</v>
      </c>
      <c r="Y29" s="56">
        <f t="shared" ref="Y29:Z29" si="103">SUM(Y30:Y39)</f>
        <v>-2492</v>
      </c>
      <c r="Z29" s="56">
        <f t="shared" si="103"/>
        <v>-2491</v>
      </c>
      <c r="AA29" s="56">
        <f t="shared" ref="AA29" si="104">SUM(AA30:AA39)</f>
        <v>-2485</v>
      </c>
      <c r="AC29" s="56">
        <f t="shared" si="90"/>
        <v>-7633</v>
      </c>
      <c r="AD29" s="56">
        <f t="shared" si="91"/>
        <v>-7677</v>
      </c>
      <c r="AE29" s="56">
        <f t="shared" si="92"/>
        <v>-7975</v>
      </c>
      <c r="AF29" s="56">
        <f t="shared" si="94"/>
        <v>-8759</v>
      </c>
      <c r="AG29" s="56">
        <f t="shared" si="93"/>
        <v>-9440</v>
      </c>
      <c r="AH29" s="56">
        <f>SUM(V29:Y29)</f>
        <v>-9774</v>
      </c>
      <c r="AI29" s="56">
        <f>SUM(Z29:AB29)</f>
        <v>-4976</v>
      </c>
      <c r="AJ29" s="56"/>
    </row>
    <row r="30" spans="1:39" ht="15.95" hidden="1" customHeight="1" outlineLevel="1" x14ac:dyDescent="0.2">
      <c r="A30" s="57" t="s">
        <v>93</v>
      </c>
      <c r="B30" s="58">
        <v>-242</v>
      </c>
      <c r="C30" s="58">
        <v>-224</v>
      </c>
      <c r="D30" s="58">
        <v>-250</v>
      </c>
      <c r="E30" s="58">
        <v>-244</v>
      </c>
      <c r="F30" s="58">
        <v>-244</v>
      </c>
      <c r="G30" s="58">
        <v>-221</v>
      </c>
      <c r="H30" s="58">
        <v>-257</v>
      </c>
      <c r="I30" s="58">
        <v>-247</v>
      </c>
      <c r="J30" s="58">
        <v>-250</v>
      </c>
      <c r="K30" s="58">
        <v>-250</v>
      </c>
      <c r="L30" s="58">
        <v>-226</v>
      </c>
      <c r="M30" s="58">
        <v>-283</v>
      </c>
      <c r="N30" s="58">
        <v>-260</v>
      </c>
      <c r="O30" s="58">
        <v>-261</v>
      </c>
      <c r="P30" s="58">
        <v>-290</v>
      </c>
      <c r="Q30" s="58">
        <v>-291</v>
      </c>
      <c r="R30" s="58">
        <v>-291</v>
      </c>
      <c r="S30" s="58">
        <v>-290</v>
      </c>
      <c r="T30" s="58">
        <v>-305</v>
      </c>
      <c r="U30" s="58">
        <v>-301</v>
      </c>
      <c r="V30" s="58">
        <v>-302</v>
      </c>
      <c r="W30" s="58">
        <v>-301</v>
      </c>
      <c r="X30" s="58">
        <v>-313</v>
      </c>
      <c r="Y30" s="58">
        <v>-313</v>
      </c>
      <c r="Z30" s="58">
        <v>-313</v>
      </c>
      <c r="AA30" s="58">
        <v>-313</v>
      </c>
      <c r="AC30" s="58">
        <f t="shared" si="90"/>
        <v>-960</v>
      </c>
      <c r="AD30" s="58">
        <f t="shared" si="91"/>
        <v>-969</v>
      </c>
      <c r="AE30" s="58">
        <f t="shared" si="92"/>
        <v>-1009</v>
      </c>
      <c r="AF30" s="58">
        <f t="shared" si="94"/>
        <v>-1102</v>
      </c>
      <c r="AG30" s="58">
        <f t="shared" si="93"/>
        <v>-1187</v>
      </c>
      <c r="AH30" s="58">
        <f>SUM(V30:Y30)</f>
        <v>-1229</v>
      </c>
      <c r="AI30" s="58">
        <f>SUM(Z30:AB30)</f>
        <v>-626</v>
      </c>
      <c r="AJ30" s="45" t="s">
        <v>9</v>
      </c>
    </row>
    <row r="31" spans="1:39" ht="15.95" hidden="1" customHeight="1" outlineLevel="1" x14ac:dyDescent="0.2">
      <c r="A31" s="57" t="s">
        <v>94</v>
      </c>
      <c r="B31" s="58">
        <v>-1114</v>
      </c>
      <c r="C31" s="58">
        <v>-1031</v>
      </c>
      <c r="D31" s="58">
        <v>-1152</v>
      </c>
      <c r="E31" s="58">
        <v>-1123</v>
      </c>
      <c r="F31" s="58">
        <v>-1126</v>
      </c>
      <c r="G31" s="58">
        <v>-1016</v>
      </c>
      <c r="H31" s="58">
        <v>-1181</v>
      </c>
      <c r="I31" s="58">
        <v>-1141</v>
      </c>
      <c r="J31" s="58">
        <v>-1154</v>
      </c>
      <c r="K31" s="58">
        <v>-1149</v>
      </c>
      <c r="L31" s="58">
        <v>-1042</v>
      </c>
      <c r="M31" s="58">
        <v>-1306</v>
      </c>
      <c r="N31" s="58">
        <v>-1199</v>
      </c>
      <c r="O31" s="58">
        <v>-1199</v>
      </c>
      <c r="P31" s="58">
        <v>-1337</v>
      </c>
      <c r="Q31" s="58">
        <v>-1339</v>
      </c>
      <c r="R31" s="58">
        <v>-1339</v>
      </c>
      <c r="S31" s="58">
        <v>-1339</v>
      </c>
      <c r="T31" s="58">
        <v>-1402</v>
      </c>
      <c r="U31" s="58">
        <v>-1389</v>
      </c>
      <c r="V31" s="58">
        <v>-1389</v>
      </c>
      <c r="W31" s="58">
        <v>-1388</v>
      </c>
      <c r="X31" s="58">
        <v>-1442</v>
      </c>
      <c r="Y31" s="58">
        <v>-1444</v>
      </c>
      <c r="Z31" s="58">
        <v>-1443</v>
      </c>
      <c r="AA31" s="58">
        <v>-1439</v>
      </c>
      <c r="AC31" s="58">
        <f t="shared" si="90"/>
        <v>-4420</v>
      </c>
      <c r="AD31" s="58">
        <f t="shared" si="91"/>
        <v>-4464</v>
      </c>
      <c r="AE31" s="58">
        <f t="shared" si="92"/>
        <v>-4651</v>
      </c>
      <c r="AF31" s="58">
        <f t="shared" si="94"/>
        <v>-5074</v>
      </c>
      <c r="AG31" s="58">
        <f t="shared" si="93"/>
        <v>-5469</v>
      </c>
      <c r="AH31" s="58">
        <f t="shared" ref="AH31:AH39" si="105">SUM(V31:Y31)</f>
        <v>-5663</v>
      </c>
      <c r="AI31" s="58">
        <f t="shared" ref="AI31:AI40" si="106">SUM(Z31:AB31)</f>
        <v>-2882</v>
      </c>
      <c r="AJ31" s="45" t="s">
        <v>9</v>
      </c>
    </row>
    <row r="32" spans="1:39" ht="15.95" hidden="1" customHeight="1" outlineLevel="1" x14ac:dyDescent="0.2">
      <c r="A32" s="57" t="s">
        <v>95</v>
      </c>
      <c r="B32" s="58">
        <v>0</v>
      </c>
      <c r="C32" s="58">
        <v>0</v>
      </c>
      <c r="D32" s="58">
        <v>0</v>
      </c>
      <c r="E32" s="58">
        <v>0</v>
      </c>
      <c r="F32" s="58">
        <v>0</v>
      </c>
      <c r="G32" s="58">
        <v>0</v>
      </c>
      <c r="H32" s="58">
        <v>0</v>
      </c>
      <c r="I32" s="58">
        <v>0</v>
      </c>
      <c r="J32" s="58">
        <v>0</v>
      </c>
      <c r="K32" s="58">
        <v>0</v>
      </c>
      <c r="L32" s="58">
        <v>0</v>
      </c>
      <c r="M32" s="58">
        <v>0</v>
      </c>
      <c r="N32" s="58">
        <v>0</v>
      </c>
      <c r="O32" s="58">
        <v>0</v>
      </c>
      <c r="P32" s="58">
        <v>0</v>
      </c>
      <c r="Q32" s="58">
        <v>0</v>
      </c>
      <c r="R32" s="58">
        <v>0</v>
      </c>
      <c r="S32" s="58">
        <v>0</v>
      </c>
      <c r="T32" s="58">
        <v>0</v>
      </c>
      <c r="U32" s="58">
        <v>0</v>
      </c>
      <c r="V32" s="58">
        <v>0</v>
      </c>
      <c r="W32" s="58">
        <v>0</v>
      </c>
      <c r="X32" s="58">
        <v>0</v>
      </c>
      <c r="Y32" s="58">
        <v>0</v>
      </c>
      <c r="Z32" s="58">
        <v>0</v>
      </c>
      <c r="AA32" s="58">
        <v>0</v>
      </c>
      <c r="AC32" s="58">
        <f t="shared" si="90"/>
        <v>0</v>
      </c>
      <c r="AD32" s="58">
        <f t="shared" si="91"/>
        <v>0</v>
      </c>
      <c r="AE32" s="58">
        <f t="shared" si="92"/>
        <v>0</v>
      </c>
      <c r="AF32" s="58">
        <f t="shared" si="94"/>
        <v>0</v>
      </c>
      <c r="AG32" s="58">
        <f t="shared" si="93"/>
        <v>0</v>
      </c>
      <c r="AH32" s="58">
        <f t="shared" si="105"/>
        <v>0</v>
      </c>
      <c r="AI32" s="58">
        <f t="shared" si="106"/>
        <v>0</v>
      </c>
      <c r="AJ32" s="45" t="s">
        <v>9</v>
      </c>
    </row>
    <row r="33" spans="1:36" ht="15.95" hidden="1" customHeight="1" outlineLevel="1" x14ac:dyDescent="0.2">
      <c r="A33" s="57" t="s">
        <v>96</v>
      </c>
      <c r="B33" s="58">
        <v>0</v>
      </c>
      <c r="C33" s="58">
        <v>0</v>
      </c>
      <c r="D33" s="58">
        <v>0</v>
      </c>
      <c r="E33" s="58">
        <v>0</v>
      </c>
      <c r="F33" s="58">
        <v>0</v>
      </c>
      <c r="G33" s="58">
        <v>0</v>
      </c>
      <c r="H33" s="58">
        <v>0</v>
      </c>
      <c r="I33" s="58">
        <v>0</v>
      </c>
      <c r="J33" s="58">
        <v>0</v>
      </c>
      <c r="K33" s="58">
        <v>0</v>
      </c>
      <c r="L33" s="58">
        <v>0</v>
      </c>
      <c r="M33" s="58">
        <v>0</v>
      </c>
      <c r="N33" s="58">
        <v>0</v>
      </c>
      <c r="O33" s="58">
        <v>0</v>
      </c>
      <c r="P33" s="58">
        <v>0</v>
      </c>
      <c r="Q33" s="58">
        <v>0</v>
      </c>
      <c r="R33" s="58">
        <v>0</v>
      </c>
      <c r="S33" s="58">
        <v>0</v>
      </c>
      <c r="T33" s="58">
        <v>0</v>
      </c>
      <c r="U33" s="58">
        <v>0</v>
      </c>
      <c r="V33" s="58">
        <v>0</v>
      </c>
      <c r="W33" s="58">
        <v>0</v>
      </c>
      <c r="X33" s="58">
        <v>0</v>
      </c>
      <c r="Y33" s="58">
        <v>0</v>
      </c>
      <c r="Z33" s="58">
        <v>0</v>
      </c>
      <c r="AA33" s="58">
        <v>0</v>
      </c>
      <c r="AC33" s="58">
        <f t="shared" si="90"/>
        <v>0</v>
      </c>
      <c r="AD33" s="58">
        <f t="shared" si="91"/>
        <v>0</v>
      </c>
      <c r="AE33" s="58">
        <f t="shared" si="92"/>
        <v>0</v>
      </c>
      <c r="AF33" s="58">
        <f t="shared" si="94"/>
        <v>0</v>
      </c>
      <c r="AG33" s="58">
        <f t="shared" si="93"/>
        <v>0</v>
      </c>
      <c r="AH33" s="58">
        <f t="shared" si="105"/>
        <v>0</v>
      </c>
      <c r="AI33" s="58">
        <f t="shared" si="106"/>
        <v>0</v>
      </c>
      <c r="AJ33" s="45" t="s">
        <v>9</v>
      </c>
    </row>
    <row r="34" spans="1:36" ht="15.95" hidden="1" customHeight="1" outlineLevel="1" x14ac:dyDescent="0.2">
      <c r="A34" s="57" t="s">
        <v>97</v>
      </c>
      <c r="B34" s="58">
        <v>0</v>
      </c>
      <c r="C34" s="58">
        <v>0</v>
      </c>
      <c r="D34" s="58">
        <v>0</v>
      </c>
      <c r="E34" s="58">
        <v>0</v>
      </c>
      <c r="F34" s="58">
        <v>0</v>
      </c>
      <c r="G34" s="58">
        <v>0</v>
      </c>
      <c r="H34" s="58">
        <v>0</v>
      </c>
      <c r="I34" s="58">
        <v>0</v>
      </c>
      <c r="J34" s="58">
        <v>0</v>
      </c>
      <c r="K34" s="58">
        <v>0</v>
      </c>
      <c r="L34" s="58">
        <v>0</v>
      </c>
      <c r="M34" s="58">
        <v>0</v>
      </c>
      <c r="N34" s="58">
        <v>0</v>
      </c>
      <c r="O34" s="58">
        <v>0</v>
      </c>
      <c r="P34" s="58">
        <v>0</v>
      </c>
      <c r="Q34" s="58">
        <v>0</v>
      </c>
      <c r="R34" s="58">
        <v>0</v>
      </c>
      <c r="S34" s="58">
        <v>0</v>
      </c>
      <c r="T34" s="58">
        <v>0</v>
      </c>
      <c r="U34" s="58">
        <v>0</v>
      </c>
      <c r="V34" s="58">
        <v>0</v>
      </c>
      <c r="W34" s="58">
        <v>0</v>
      </c>
      <c r="X34" s="58">
        <v>0</v>
      </c>
      <c r="Y34" s="58">
        <v>0</v>
      </c>
      <c r="Z34" s="58">
        <v>0</v>
      </c>
      <c r="AA34" s="58">
        <v>0</v>
      </c>
      <c r="AC34" s="58">
        <f t="shared" si="90"/>
        <v>0</v>
      </c>
      <c r="AD34" s="58">
        <f t="shared" si="91"/>
        <v>0</v>
      </c>
      <c r="AE34" s="58">
        <f t="shared" si="92"/>
        <v>0</v>
      </c>
      <c r="AF34" s="58">
        <f t="shared" si="94"/>
        <v>0</v>
      </c>
      <c r="AG34" s="58">
        <f t="shared" si="93"/>
        <v>0</v>
      </c>
      <c r="AH34" s="58">
        <f t="shared" si="105"/>
        <v>0</v>
      </c>
      <c r="AI34" s="58">
        <f t="shared" si="106"/>
        <v>0</v>
      </c>
      <c r="AJ34" s="45" t="s">
        <v>9</v>
      </c>
    </row>
    <row r="35" spans="1:36" ht="15.95" hidden="1" customHeight="1" outlineLevel="1" x14ac:dyDescent="0.2">
      <c r="A35" s="57" t="s">
        <v>98</v>
      </c>
      <c r="B35" s="58">
        <v>-370</v>
      </c>
      <c r="C35" s="58">
        <v>-371</v>
      </c>
      <c r="D35" s="58">
        <v>-387</v>
      </c>
      <c r="E35" s="58">
        <v>-384</v>
      </c>
      <c r="F35" s="58">
        <v>-386</v>
      </c>
      <c r="G35" s="58">
        <v>-347</v>
      </c>
      <c r="H35" s="58">
        <v>-386</v>
      </c>
      <c r="I35" s="58">
        <v>-388</v>
      </c>
      <c r="J35" s="58">
        <v>-595</v>
      </c>
      <c r="K35" s="58">
        <v>-193</v>
      </c>
      <c r="L35" s="58">
        <v>-356</v>
      </c>
      <c r="M35" s="58">
        <v>-410</v>
      </c>
      <c r="N35" s="58">
        <v>-410</v>
      </c>
      <c r="O35" s="58">
        <v>-410</v>
      </c>
      <c r="P35" s="58">
        <v>-458</v>
      </c>
      <c r="Q35" s="58">
        <v>-458</v>
      </c>
      <c r="R35" s="58">
        <v>-458</v>
      </c>
      <c r="S35" s="58">
        <v>-458</v>
      </c>
      <c r="T35" s="58">
        <v>-480</v>
      </c>
      <c r="U35" s="58">
        <v>-475</v>
      </c>
      <c r="V35" s="58">
        <v>-475</v>
      </c>
      <c r="W35" s="58">
        <v>-475</v>
      </c>
      <c r="X35" s="58">
        <v>-493</v>
      </c>
      <c r="Y35" s="58">
        <v>-494</v>
      </c>
      <c r="Z35" s="58">
        <v>-494</v>
      </c>
      <c r="AA35" s="58">
        <v>-492</v>
      </c>
      <c r="AC35" s="58">
        <f t="shared" si="90"/>
        <v>-1512</v>
      </c>
      <c r="AD35" s="58">
        <f t="shared" si="91"/>
        <v>-1507</v>
      </c>
      <c r="AE35" s="58">
        <f t="shared" si="92"/>
        <v>-1554</v>
      </c>
      <c r="AF35" s="58">
        <f t="shared" si="94"/>
        <v>-1736</v>
      </c>
      <c r="AG35" s="58">
        <f t="shared" si="93"/>
        <v>-1871</v>
      </c>
      <c r="AH35" s="58">
        <f t="shared" si="105"/>
        <v>-1937</v>
      </c>
      <c r="AI35" s="58">
        <f t="shared" si="106"/>
        <v>-986</v>
      </c>
      <c r="AJ35" s="45" t="s">
        <v>9</v>
      </c>
    </row>
    <row r="36" spans="1:36" ht="15.95" hidden="1" customHeight="1" outlineLevel="1" x14ac:dyDescent="0.2">
      <c r="A36" s="57" t="s">
        <v>99</v>
      </c>
      <c r="B36" s="58">
        <v>-50</v>
      </c>
      <c r="C36" s="58">
        <v>-50</v>
      </c>
      <c r="D36" s="58">
        <v>-51</v>
      </c>
      <c r="E36" s="58">
        <v>-52</v>
      </c>
      <c r="F36" s="58">
        <v>-52</v>
      </c>
      <c r="G36" s="58">
        <v>-46</v>
      </c>
      <c r="H36" s="58">
        <v>-52</v>
      </c>
      <c r="I36" s="58">
        <v>-52</v>
      </c>
      <c r="J36" s="58">
        <v>-53</v>
      </c>
      <c r="K36" s="58">
        <v>-53</v>
      </c>
      <c r="L36" s="58">
        <v>-47</v>
      </c>
      <c r="M36" s="58">
        <v>-56</v>
      </c>
      <c r="N36" s="58">
        <v>-55</v>
      </c>
      <c r="O36" s="58">
        <v>-55</v>
      </c>
      <c r="P36" s="58">
        <v>-61</v>
      </c>
      <c r="Q36" s="58">
        <v>-61</v>
      </c>
      <c r="R36" s="58">
        <v>-61</v>
      </c>
      <c r="S36" s="58">
        <v>-61</v>
      </c>
      <c r="T36" s="58">
        <v>-65</v>
      </c>
      <c r="U36" s="58">
        <v>-63</v>
      </c>
      <c r="V36" s="58">
        <v>-64</v>
      </c>
      <c r="W36" s="58">
        <v>-63</v>
      </c>
      <c r="X36" s="58">
        <v>-66</v>
      </c>
      <c r="Y36" s="58">
        <v>-66</v>
      </c>
      <c r="Z36" s="58">
        <v>-66</v>
      </c>
      <c r="AA36" s="58">
        <v>-66</v>
      </c>
      <c r="AC36" s="58">
        <f t="shared" si="90"/>
        <v>-203</v>
      </c>
      <c r="AD36" s="58">
        <f t="shared" si="91"/>
        <v>-202</v>
      </c>
      <c r="AE36" s="58">
        <f t="shared" si="92"/>
        <v>-209</v>
      </c>
      <c r="AF36" s="58">
        <f t="shared" si="94"/>
        <v>-232</v>
      </c>
      <c r="AG36" s="58">
        <f t="shared" si="93"/>
        <v>-250</v>
      </c>
      <c r="AH36" s="58">
        <f t="shared" si="105"/>
        <v>-259</v>
      </c>
      <c r="AI36" s="58">
        <f t="shared" si="106"/>
        <v>-132</v>
      </c>
      <c r="AJ36" s="45" t="s">
        <v>9</v>
      </c>
    </row>
    <row r="37" spans="1:36" ht="15.95" hidden="1" customHeight="1" outlineLevel="1" x14ac:dyDescent="0.2">
      <c r="A37" s="57" t="s">
        <v>100</v>
      </c>
      <c r="B37" s="58">
        <v>-50</v>
      </c>
      <c r="C37" s="58">
        <v>-50</v>
      </c>
      <c r="D37" s="58">
        <v>-51</v>
      </c>
      <c r="E37" s="58">
        <v>-52</v>
      </c>
      <c r="F37" s="58">
        <v>-52</v>
      </c>
      <c r="G37" s="58">
        <v>-46</v>
      </c>
      <c r="H37" s="58">
        <v>-52</v>
      </c>
      <c r="I37" s="58">
        <v>-52</v>
      </c>
      <c r="J37" s="58">
        <v>-53</v>
      </c>
      <c r="K37" s="58">
        <v>-53</v>
      </c>
      <c r="L37" s="58">
        <v>-47</v>
      </c>
      <c r="M37" s="58">
        <v>-56</v>
      </c>
      <c r="N37" s="58">
        <v>-55</v>
      </c>
      <c r="O37" s="58">
        <v>-55</v>
      </c>
      <c r="P37" s="58">
        <v>-61</v>
      </c>
      <c r="Q37" s="58">
        <v>-61</v>
      </c>
      <c r="R37" s="58">
        <v>-61</v>
      </c>
      <c r="S37" s="58">
        <v>-61</v>
      </c>
      <c r="T37" s="58">
        <v>-65</v>
      </c>
      <c r="U37" s="58">
        <v>-63</v>
      </c>
      <c r="V37" s="58">
        <v>-64</v>
      </c>
      <c r="W37" s="58">
        <v>-63</v>
      </c>
      <c r="X37" s="58">
        <v>-66</v>
      </c>
      <c r="Y37" s="58">
        <v>-66</v>
      </c>
      <c r="Z37" s="58">
        <v>-66</v>
      </c>
      <c r="AA37" s="58">
        <v>-66</v>
      </c>
      <c r="AC37" s="58">
        <f t="shared" si="90"/>
        <v>-203</v>
      </c>
      <c r="AD37" s="58">
        <f t="shared" si="91"/>
        <v>-202</v>
      </c>
      <c r="AE37" s="58">
        <f t="shared" si="92"/>
        <v>-209</v>
      </c>
      <c r="AF37" s="58">
        <f t="shared" si="94"/>
        <v>-232</v>
      </c>
      <c r="AG37" s="58">
        <f t="shared" si="93"/>
        <v>-250</v>
      </c>
      <c r="AH37" s="58">
        <f t="shared" si="105"/>
        <v>-259</v>
      </c>
      <c r="AI37" s="58">
        <f t="shared" si="106"/>
        <v>-132</v>
      </c>
      <c r="AJ37" s="45" t="s">
        <v>9</v>
      </c>
    </row>
    <row r="38" spans="1:36" ht="15.95" hidden="1" customHeight="1" outlineLevel="1" x14ac:dyDescent="0.2">
      <c r="A38" s="57" t="s">
        <v>101</v>
      </c>
      <c r="B38" s="58">
        <v>-25</v>
      </c>
      <c r="C38" s="58">
        <v>-25</v>
      </c>
      <c r="D38" s="58">
        <v>-26</v>
      </c>
      <c r="E38" s="58">
        <v>-26</v>
      </c>
      <c r="F38" s="58">
        <v>-26</v>
      </c>
      <c r="G38" s="58">
        <v>-23</v>
      </c>
      <c r="H38" s="58">
        <v>-26</v>
      </c>
      <c r="I38" s="58">
        <v>-26</v>
      </c>
      <c r="J38" s="58">
        <v>-26</v>
      </c>
      <c r="K38" s="58">
        <v>-27</v>
      </c>
      <c r="L38" s="58">
        <v>-24</v>
      </c>
      <c r="M38" s="58">
        <v>-27</v>
      </c>
      <c r="N38" s="58">
        <v>-27</v>
      </c>
      <c r="O38" s="58">
        <v>-28</v>
      </c>
      <c r="P38" s="58">
        <v>-30</v>
      </c>
      <c r="Q38" s="58">
        <v>-31</v>
      </c>
      <c r="R38" s="58">
        <v>-31</v>
      </c>
      <c r="S38" s="58">
        <v>-30</v>
      </c>
      <c r="T38" s="58">
        <v>-32</v>
      </c>
      <c r="U38" s="58">
        <v>-32</v>
      </c>
      <c r="V38" s="58">
        <v>-32</v>
      </c>
      <c r="W38" s="58">
        <v>-31</v>
      </c>
      <c r="X38" s="58">
        <v>-33</v>
      </c>
      <c r="Y38" s="58">
        <v>-33</v>
      </c>
      <c r="Z38" s="58">
        <v>-33</v>
      </c>
      <c r="AA38" s="58">
        <v>-33</v>
      </c>
      <c r="AC38" s="58">
        <f t="shared" si="90"/>
        <v>-102</v>
      </c>
      <c r="AD38" s="58">
        <f t="shared" si="91"/>
        <v>-101</v>
      </c>
      <c r="AE38" s="58">
        <f t="shared" si="92"/>
        <v>-104</v>
      </c>
      <c r="AF38" s="58">
        <f t="shared" si="94"/>
        <v>-116</v>
      </c>
      <c r="AG38" s="58">
        <f t="shared" si="93"/>
        <v>-125</v>
      </c>
      <c r="AH38" s="58">
        <f t="shared" si="105"/>
        <v>-129</v>
      </c>
      <c r="AI38" s="58">
        <f t="shared" si="106"/>
        <v>-66</v>
      </c>
      <c r="AJ38" s="45" t="s">
        <v>9</v>
      </c>
    </row>
    <row r="39" spans="1:36" ht="15.95" hidden="1" customHeight="1" outlineLevel="1" x14ac:dyDescent="0.2">
      <c r="A39" s="57" t="s">
        <v>102</v>
      </c>
      <c r="B39" s="58">
        <v>-57</v>
      </c>
      <c r="C39" s="58">
        <v>-57</v>
      </c>
      <c r="D39" s="58">
        <v>-60</v>
      </c>
      <c r="E39" s="58">
        <v>-59</v>
      </c>
      <c r="F39" s="58">
        <v>-59</v>
      </c>
      <c r="G39" s="58">
        <v>-54</v>
      </c>
      <c r="H39" s="58">
        <v>-59</v>
      </c>
      <c r="I39" s="58">
        <v>-60</v>
      </c>
      <c r="J39" s="58">
        <v>-61</v>
      </c>
      <c r="K39" s="58">
        <v>-60</v>
      </c>
      <c r="L39" s="58">
        <v>-55</v>
      </c>
      <c r="M39" s="58">
        <v>-63</v>
      </c>
      <c r="N39" s="58">
        <v>-63</v>
      </c>
      <c r="O39" s="58">
        <v>-63</v>
      </c>
      <c r="P39" s="58">
        <v>-71</v>
      </c>
      <c r="Q39" s="58">
        <v>-70</v>
      </c>
      <c r="R39" s="58">
        <v>-70</v>
      </c>
      <c r="S39" s="58">
        <v>-71</v>
      </c>
      <c r="T39" s="58">
        <v>-74</v>
      </c>
      <c r="U39" s="58">
        <v>-73</v>
      </c>
      <c r="V39" s="58">
        <v>-73</v>
      </c>
      <c r="W39" s="58">
        <v>-73</v>
      </c>
      <c r="X39" s="58">
        <v>-76</v>
      </c>
      <c r="Y39" s="58">
        <v>-76</v>
      </c>
      <c r="Z39" s="58">
        <v>-76</v>
      </c>
      <c r="AA39" s="58">
        <v>-76</v>
      </c>
      <c r="AC39" s="58">
        <f t="shared" si="90"/>
        <v>-233</v>
      </c>
      <c r="AD39" s="58">
        <f t="shared" si="91"/>
        <v>-232</v>
      </c>
      <c r="AE39" s="58">
        <f t="shared" si="92"/>
        <v>-239</v>
      </c>
      <c r="AF39" s="58">
        <f t="shared" si="94"/>
        <v>-267</v>
      </c>
      <c r="AG39" s="58">
        <f t="shared" si="93"/>
        <v>-288</v>
      </c>
      <c r="AH39" s="58">
        <f t="shared" si="105"/>
        <v>-298</v>
      </c>
      <c r="AI39" s="58">
        <f t="shared" si="106"/>
        <v>-152</v>
      </c>
      <c r="AJ39" s="45" t="s">
        <v>9</v>
      </c>
    </row>
    <row r="40" spans="1:36" s="48" customFormat="1" ht="15.95" hidden="1" customHeight="1" outlineLevel="1" x14ac:dyDescent="0.2">
      <c r="A40" s="55" t="s">
        <v>103</v>
      </c>
      <c r="B40" s="56">
        <f t="shared" ref="B40:G40" si="107">B22+B29</f>
        <v>12327</v>
      </c>
      <c r="C40" s="56">
        <f t="shared" si="107"/>
        <v>12464</v>
      </c>
      <c r="D40" s="56">
        <f t="shared" si="107"/>
        <v>12904</v>
      </c>
      <c r="E40" s="56">
        <f t="shared" si="107"/>
        <v>12832</v>
      </c>
      <c r="F40" s="56">
        <f t="shared" si="107"/>
        <v>12867</v>
      </c>
      <c r="G40" s="56">
        <f t="shared" si="107"/>
        <v>11618</v>
      </c>
      <c r="H40" s="56">
        <f t="shared" ref="H40:M40" si="108">H22+H29</f>
        <v>13534</v>
      </c>
      <c r="I40" s="56">
        <f t="shared" si="108"/>
        <v>12979</v>
      </c>
      <c r="J40" s="56">
        <f t="shared" si="108"/>
        <v>12987</v>
      </c>
      <c r="K40" s="56">
        <f t="shared" si="108"/>
        <v>13343</v>
      </c>
      <c r="L40" s="56">
        <f t="shared" si="108"/>
        <v>11904</v>
      </c>
      <c r="M40" s="56">
        <f t="shared" si="108"/>
        <v>13568</v>
      </c>
      <c r="N40" s="56">
        <f t="shared" ref="N40:O40" si="109">N22+N29</f>
        <v>13702</v>
      </c>
      <c r="O40" s="56">
        <f t="shared" si="109"/>
        <v>13709</v>
      </c>
      <c r="P40" s="56">
        <f t="shared" ref="P40" si="110">P22+P29</f>
        <v>15288</v>
      </c>
      <c r="Q40" s="56">
        <f t="shared" ref="Q40:R40" si="111">Q22+Q29</f>
        <v>15310</v>
      </c>
      <c r="R40" s="56">
        <f t="shared" si="111"/>
        <v>15313</v>
      </c>
      <c r="S40" s="56">
        <f t="shared" ref="S40:T40" si="112">S22+S29</f>
        <v>15308</v>
      </c>
      <c r="T40" s="56">
        <f t="shared" si="112"/>
        <v>16025</v>
      </c>
      <c r="U40" s="56">
        <f t="shared" ref="U40:V40" si="113">U22+U29</f>
        <v>15874</v>
      </c>
      <c r="V40" s="56">
        <f t="shared" si="113"/>
        <v>15875</v>
      </c>
      <c r="W40" s="56">
        <f t="shared" ref="W40:X40" si="114">W22+W29</f>
        <v>15867</v>
      </c>
      <c r="X40" s="56">
        <f t="shared" si="114"/>
        <v>16495</v>
      </c>
      <c r="Y40" s="56">
        <f t="shared" ref="Y40:Z40" si="115">Y22+Y29</f>
        <v>16497</v>
      </c>
      <c r="Z40" s="56">
        <f t="shared" si="115"/>
        <v>16498</v>
      </c>
      <c r="AA40" s="56">
        <f t="shared" ref="AA40" si="116">AA22+AA29</f>
        <v>16443</v>
      </c>
      <c r="AB40" s="275"/>
      <c r="AC40" s="56">
        <f t="shared" si="90"/>
        <v>50527</v>
      </c>
      <c r="AD40" s="56">
        <f t="shared" si="91"/>
        <v>50998</v>
      </c>
      <c r="AE40" s="56">
        <f t="shared" si="92"/>
        <v>51802</v>
      </c>
      <c r="AF40" s="56">
        <f t="shared" si="94"/>
        <v>58009</v>
      </c>
      <c r="AG40" s="56">
        <f t="shared" si="93"/>
        <v>62520</v>
      </c>
      <c r="AH40" s="56">
        <f>SUM(V40:Y40)</f>
        <v>64734</v>
      </c>
      <c r="AI40" s="56">
        <f t="shared" si="106"/>
        <v>32941</v>
      </c>
      <c r="AJ40" s="33" t="s">
        <v>9</v>
      </c>
    </row>
    <row r="41" spans="1:36" ht="15.95" hidden="1" customHeight="1" outlineLevel="1" x14ac:dyDescent="0.2">
      <c r="A41" s="55" t="s">
        <v>104</v>
      </c>
      <c r="B41" s="56">
        <v>-3290</v>
      </c>
      <c r="C41" s="56">
        <v>-3437</v>
      </c>
      <c r="D41" s="56">
        <v>-3366</v>
      </c>
      <c r="E41" s="56">
        <v>-3904</v>
      </c>
      <c r="F41" s="56">
        <v>-4192</v>
      </c>
      <c r="G41" s="56">
        <v>-2487</v>
      </c>
      <c r="H41" s="56">
        <v>-3538</v>
      </c>
      <c r="I41" s="56">
        <f t="shared" ref="I41:N41" si="117">SUM(I42:I45)</f>
        <v>-5120</v>
      </c>
      <c r="J41" s="56">
        <f t="shared" si="117"/>
        <v>-3510</v>
      </c>
      <c r="K41" s="56">
        <f t="shared" si="117"/>
        <v>-3423</v>
      </c>
      <c r="L41" s="56">
        <f t="shared" si="117"/>
        <v>-3641</v>
      </c>
      <c r="M41" s="56">
        <f t="shared" si="117"/>
        <v>-4268</v>
      </c>
      <c r="N41" s="56">
        <f t="shared" si="117"/>
        <v>-3493</v>
      </c>
      <c r="O41" s="56">
        <f t="shared" ref="O41:P41" si="118">SUM(O42:O45)</f>
        <v>-3733</v>
      </c>
      <c r="P41" s="56">
        <f t="shared" si="118"/>
        <v>-4211</v>
      </c>
      <c r="Q41" s="56">
        <f t="shared" ref="Q41:R41" si="119">SUM(Q42:Q45)</f>
        <v>-4983</v>
      </c>
      <c r="R41" s="56">
        <f t="shared" si="119"/>
        <v>-4011</v>
      </c>
      <c r="S41" s="56">
        <f t="shared" ref="S41:T41" si="120">SUM(S42:S45)</f>
        <v>-3683</v>
      </c>
      <c r="T41" s="56">
        <f t="shared" si="120"/>
        <v>-3924</v>
      </c>
      <c r="U41" s="56">
        <f t="shared" ref="U41:V41" si="121">SUM(U42:U45)</f>
        <v>-3815</v>
      </c>
      <c r="V41" s="56">
        <f t="shared" si="121"/>
        <v>-4506</v>
      </c>
      <c r="W41" s="56">
        <f t="shared" ref="W41:X41" si="122">SUM(W42:W45)</f>
        <v>-3855</v>
      </c>
      <c r="X41" s="56">
        <f t="shared" si="122"/>
        <v>-3915</v>
      </c>
      <c r="Y41" s="56">
        <f t="shared" ref="Y41:Z41" si="123">SUM(Y42:Y45)</f>
        <v>-3913</v>
      </c>
      <c r="Z41" s="56">
        <f t="shared" si="123"/>
        <v>-4117</v>
      </c>
      <c r="AA41" s="56">
        <f t="shared" ref="AA41" si="124">SUM(AA42:AA45)</f>
        <v>-4262</v>
      </c>
      <c r="AB41" s="275"/>
      <c r="AC41" s="56">
        <f t="shared" si="90"/>
        <v>-13997</v>
      </c>
      <c r="AD41" s="56">
        <f t="shared" si="91"/>
        <v>-15337</v>
      </c>
      <c r="AE41" s="56">
        <f t="shared" si="92"/>
        <v>-14842</v>
      </c>
      <c r="AF41" s="56">
        <f t="shared" si="94"/>
        <v>-16420</v>
      </c>
      <c r="AG41" s="56">
        <f t="shared" si="93"/>
        <v>-15433</v>
      </c>
      <c r="AH41" s="56">
        <f t="shared" ref="AH41:AH67" si="125">SUM(V41:Y41)</f>
        <v>-16189</v>
      </c>
      <c r="AI41" s="56">
        <f t="shared" ref="AI41:AI67" si="126">SUM(Z41:AB41)</f>
        <v>-8379</v>
      </c>
      <c r="AJ41" s="45" t="s">
        <v>9</v>
      </c>
    </row>
    <row r="42" spans="1:36" ht="15.95" hidden="1" customHeight="1" outlineLevel="1" x14ac:dyDescent="0.2">
      <c r="A42" s="57" t="s">
        <v>105</v>
      </c>
      <c r="B42" s="58">
        <v>0</v>
      </c>
      <c r="C42" s="58">
        <v>0</v>
      </c>
      <c r="D42" s="58">
        <v>0</v>
      </c>
      <c r="E42" s="58">
        <v>0</v>
      </c>
      <c r="F42" s="58">
        <v>0</v>
      </c>
      <c r="G42" s="58">
        <v>0</v>
      </c>
      <c r="H42" s="58">
        <v>0</v>
      </c>
      <c r="I42" s="58">
        <v>0</v>
      </c>
      <c r="J42" s="58">
        <v>0</v>
      </c>
      <c r="K42" s="58">
        <v>0</v>
      </c>
      <c r="L42" s="58">
        <v>0</v>
      </c>
      <c r="M42" s="58">
        <v>0</v>
      </c>
      <c r="N42" s="58">
        <v>0</v>
      </c>
      <c r="O42" s="58">
        <v>0</v>
      </c>
      <c r="P42" s="58">
        <v>0</v>
      </c>
      <c r="Q42" s="58">
        <v>0</v>
      </c>
      <c r="R42" s="58">
        <v>0</v>
      </c>
      <c r="S42" s="58">
        <v>0</v>
      </c>
      <c r="T42" s="58">
        <v>0</v>
      </c>
      <c r="U42" s="58">
        <v>0</v>
      </c>
      <c r="V42" s="58">
        <v>0</v>
      </c>
      <c r="W42" s="58">
        <v>0</v>
      </c>
      <c r="X42" s="58">
        <v>0</v>
      </c>
      <c r="Y42" s="58">
        <v>0</v>
      </c>
      <c r="Z42" s="58">
        <v>0</v>
      </c>
      <c r="AA42" s="58">
        <v>0</v>
      </c>
      <c r="AC42" s="58">
        <f t="shared" si="90"/>
        <v>0</v>
      </c>
      <c r="AD42" s="58">
        <f t="shared" si="91"/>
        <v>0</v>
      </c>
      <c r="AE42" s="58">
        <f t="shared" si="92"/>
        <v>0</v>
      </c>
      <c r="AF42" s="58">
        <f t="shared" si="94"/>
        <v>0</v>
      </c>
      <c r="AG42" s="58">
        <f t="shared" si="93"/>
        <v>0</v>
      </c>
      <c r="AH42" s="58">
        <f t="shared" si="125"/>
        <v>0</v>
      </c>
      <c r="AI42" s="58">
        <f t="shared" si="126"/>
        <v>0</v>
      </c>
      <c r="AJ42" s="45" t="s">
        <v>9</v>
      </c>
    </row>
    <row r="43" spans="1:36" ht="15.95" hidden="1" customHeight="1" outlineLevel="1" x14ac:dyDescent="0.2">
      <c r="A43" s="57" t="s">
        <v>106</v>
      </c>
      <c r="B43" s="58">
        <v>-1167</v>
      </c>
      <c r="C43" s="58">
        <v>-1313</v>
      </c>
      <c r="D43" s="58">
        <v>-1242</v>
      </c>
      <c r="E43" s="58">
        <v>-1783</v>
      </c>
      <c r="F43" s="58">
        <v>-2069</v>
      </c>
      <c r="G43" s="58">
        <v>-363</v>
      </c>
      <c r="H43" s="58">
        <v>-1414</v>
      </c>
      <c r="I43" s="58">
        <v>-2991</v>
      </c>
      <c r="J43" s="58">
        <v>-1381</v>
      </c>
      <c r="K43" s="58">
        <v>-1294</v>
      </c>
      <c r="L43" s="58">
        <v>-1512</v>
      </c>
      <c r="M43" s="58">
        <v>-1933</v>
      </c>
      <c r="N43" s="58">
        <v>-1348</v>
      </c>
      <c r="O43" s="58">
        <v>-1598</v>
      </c>
      <c r="P43" s="58">
        <v>-2091</v>
      </c>
      <c r="Q43" s="58">
        <v>-2599</v>
      </c>
      <c r="R43" s="58">
        <v>-1916</v>
      </c>
      <c r="S43" s="58">
        <v>-1383</v>
      </c>
      <c r="T43" s="58">
        <v>-1738</v>
      </c>
      <c r="U43" s="58">
        <v>-1622</v>
      </c>
      <c r="V43" s="58">
        <v>-2314</v>
      </c>
      <c r="W43" s="58">
        <v>-1661</v>
      </c>
      <c r="X43" s="58">
        <v>-1723</v>
      </c>
      <c r="Y43" s="58">
        <v>-1706</v>
      </c>
      <c r="Z43" s="58">
        <v>-1924</v>
      </c>
      <c r="AA43" s="58">
        <v>-1960</v>
      </c>
      <c r="AC43" s="58">
        <f t="shared" si="90"/>
        <v>-5505</v>
      </c>
      <c r="AD43" s="58">
        <f t="shared" si="91"/>
        <v>-6837</v>
      </c>
      <c r="AE43" s="58">
        <f t="shared" si="92"/>
        <v>-6120</v>
      </c>
      <c r="AF43" s="58">
        <f t="shared" si="94"/>
        <v>-7636</v>
      </c>
      <c r="AG43" s="58">
        <f t="shared" si="93"/>
        <v>-6659</v>
      </c>
      <c r="AH43" s="58">
        <f t="shared" si="125"/>
        <v>-7404</v>
      </c>
      <c r="AI43" s="58">
        <f t="shared" si="126"/>
        <v>-3884</v>
      </c>
      <c r="AJ43" s="45" t="s">
        <v>9</v>
      </c>
    </row>
    <row r="44" spans="1:36" ht="15.95" hidden="1" customHeight="1" outlineLevel="1" x14ac:dyDescent="0.2">
      <c r="A44" s="57" t="s">
        <v>107</v>
      </c>
      <c r="B44" s="58">
        <v>0</v>
      </c>
      <c r="C44" s="58">
        <v>0</v>
      </c>
      <c r="D44" s="58">
        <v>0</v>
      </c>
      <c r="E44" s="58">
        <v>0</v>
      </c>
      <c r="F44" s="58">
        <v>0</v>
      </c>
      <c r="G44" s="58">
        <v>0</v>
      </c>
      <c r="H44" s="58">
        <v>0</v>
      </c>
      <c r="I44" s="58">
        <v>0</v>
      </c>
      <c r="J44" s="58">
        <v>0</v>
      </c>
      <c r="K44" s="58">
        <v>0</v>
      </c>
      <c r="L44" s="58">
        <v>0</v>
      </c>
      <c r="M44" s="58">
        <v>0</v>
      </c>
      <c r="N44" s="58">
        <v>0</v>
      </c>
      <c r="O44" s="58">
        <v>0</v>
      </c>
      <c r="P44" s="58">
        <v>0</v>
      </c>
      <c r="Q44" s="58">
        <v>0</v>
      </c>
      <c r="R44" s="58">
        <v>0</v>
      </c>
      <c r="S44" s="58">
        <v>0</v>
      </c>
      <c r="T44" s="58">
        <v>0</v>
      </c>
      <c r="U44" s="58">
        <v>0</v>
      </c>
      <c r="V44" s="58">
        <v>0</v>
      </c>
      <c r="W44" s="58">
        <v>0</v>
      </c>
      <c r="X44" s="58">
        <v>0</v>
      </c>
      <c r="Y44" s="58">
        <v>0</v>
      </c>
      <c r="Z44" s="58">
        <v>0</v>
      </c>
      <c r="AA44" s="58">
        <v>0</v>
      </c>
      <c r="AC44" s="58">
        <f t="shared" si="90"/>
        <v>0</v>
      </c>
      <c r="AD44" s="58">
        <f t="shared" si="91"/>
        <v>0</v>
      </c>
      <c r="AE44" s="58">
        <f t="shared" si="92"/>
        <v>0</v>
      </c>
      <c r="AF44" s="58">
        <f t="shared" si="94"/>
        <v>0</v>
      </c>
      <c r="AG44" s="58">
        <f t="shared" si="93"/>
        <v>0</v>
      </c>
      <c r="AH44" s="58">
        <f t="shared" si="125"/>
        <v>0</v>
      </c>
      <c r="AI44" s="58">
        <f t="shared" si="126"/>
        <v>0</v>
      </c>
      <c r="AJ44" s="45" t="s">
        <v>9</v>
      </c>
    </row>
    <row r="45" spans="1:36" ht="15.95" hidden="1" customHeight="1" outlineLevel="1" x14ac:dyDescent="0.2">
      <c r="A45" s="57" t="s">
        <v>108</v>
      </c>
      <c r="B45" s="58">
        <v>-2123</v>
      </c>
      <c r="C45" s="58">
        <v>-2124</v>
      </c>
      <c r="D45" s="58">
        <v>-2124</v>
      </c>
      <c r="E45" s="58">
        <v>-2121</v>
      </c>
      <c r="F45" s="58">
        <v>-2123</v>
      </c>
      <c r="G45" s="58">
        <v>-2124</v>
      </c>
      <c r="H45" s="58">
        <v>-2124</v>
      </c>
      <c r="I45" s="58">
        <v>-2129</v>
      </c>
      <c r="J45" s="58">
        <v>-2129</v>
      </c>
      <c r="K45" s="58">
        <v>-2129</v>
      </c>
      <c r="L45" s="58">
        <v>-2129</v>
      </c>
      <c r="M45" s="58">
        <v>-2335</v>
      </c>
      <c r="N45" s="58">
        <v>-2145</v>
      </c>
      <c r="O45" s="58">
        <v>-2135</v>
      </c>
      <c r="P45" s="58">
        <v>-2120</v>
      </c>
      <c r="Q45" s="58">
        <v>-2384</v>
      </c>
      <c r="R45" s="58">
        <v>-2095</v>
      </c>
      <c r="S45" s="58">
        <v>-2300</v>
      </c>
      <c r="T45" s="58">
        <v>-2186</v>
      </c>
      <c r="U45" s="58">
        <v>-2193</v>
      </c>
      <c r="V45" s="58">
        <v>-2192</v>
      </c>
      <c r="W45" s="58">
        <v>-2194</v>
      </c>
      <c r="X45" s="58">
        <v>-2192</v>
      </c>
      <c r="Y45" s="58">
        <v>-2207</v>
      </c>
      <c r="Z45" s="58">
        <v>-2193</v>
      </c>
      <c r="AA45" s="58">
        <v>-2302</v>
      </c>
      <c r="AC45" s="58">
        <f t="shared" si="90"/>
        <v>-8492</v>
      </c>
      <c r="AD45" s="58">
        <f t="shared" si="91"/>
        <v>-8500</v>
      </c>
      <c r="AE45" s="58">
        <f t="shared" si="92"/>
        <v>-8722</v>
      </c>
      <c r="AF45" s="58">
        <f t="shared" si="94"/>
        <v>-8784</v>
      </c>
      <c r="AG45" s="58">
        <f t="shared" si="93"/>
        <v>-8774</v>
      </c>
      <c r="AH45" s="58">
        <f t="shared" si="125"/>
        <v>-8785</v>
      </c>
      <c r="AI45" s="58">
        <f t="shared" si="126"/>
        <v>-4495</v>
      </c>
      <c r="AJ45" s="45" t="s">
        <v>9</v>
      </c>
    </row>
    <row r="46" spans="1:36" ht="15.95" hidden="1" customHeight="1" outlineLevel="1" x14ac:dyDescent="0.2">
      <c r="A46" s="55" t="s">
        <v>109</v>
      </c>
      <c r="B46" s="56">
        <v>-297</v>
      </c>
      <c r="C46" s="56">
        <v>-571</v>
      </c>
      <c r="D46" s="56">
        <v>-108</v>
      </c>
      <c r="E46" s="56">
        <v>-759</v>
      </c>
      <c r="F46" s="56">
        <v>-341</v>
      </c>
      <c r="G46" s="56">
        <v>-408</v>
      </c>
      <c r="H46" s="56">
        <v>-530</v>
      </c>
      <c r="I46" s="56">
        <f t="shared" ref="I46:N46" si="127">SUM(I47:I52)</f>
        <v>-1051</v>
      </c>
      <c r="J46" s="56">
        <f t="shared" si="127"/>
        <v>-577</v>
      </c>
      <c r="K46" s="56">
        <f t="shared" si="127"/>
        <v>-274</v>
      </c>
      <c r="L46" s="56">
        <f t="shared" si="127"/>
        <v>-114</v>
      </c>
      <c r="M46" s="56">
        <f t="shared" si="127"/>
        <v>-767</v>
      </c>
      <c r="N46" s="56">
        <f t="shared" si="127"/>
        <v>-567</v>
      </c>
      <c r="O46" s="56">
        <f t="shared" ref="O46:P46" si="128">SUM(O47:O52)</f>
        <v>-450</v>
      </c>
      <c r="P46" s="56">
        <f t="shared" si="128"/>
        <v>-604</v>
      </c>
      <c r="Q46" s="56">
        <f t="shared" ref="Q46:R46" si="129">SUM(Q47:Q52)</f>
        <v>-779</v>
      </c>
      <c r="R46" s="56">
        <f t="shared" si="129"/>
        <v>-529</v>
      </c>
      <c r="S46" s="56">
        <f t="shared" ref="S46:T46" si="130">SUM(S47:S52)</f>
        <v>-178</v>
      </c>
      <c r="T46" s="56">
        <f t="shared" si="130"/>
        <v>-379</v>
      </c>
      <c r="U46" s="56">
        <f t="shared" ref="U46:V46" si="131">SUM(U47:U52)</f>
        <v>-322</v>
      </c>
      <c r="V46" s="56">
        <f t="shared" si="131"/>
        <v>-324</v>
      </c>
      <c r="W46" s="56">
        <f t="shared" ref="W46:X46" si="132">SUM(W47:W52)</f>
        <v>-267</v>
      </c>
      <c r="X46" s="56">
        <f t="shared" si="132"/>
        <v>-377</v>
      </c>
      <c r="Y46" s="56">
        <f t="shared" ref="Y46:Z46" si="133">SUM(Y47:Y52)</f>
        <v>-432</v>
      </c>
      <c r="Z46" s="56">
        <f t="shared" si="133"/>
        <v>-317</v>
      </c>
      <c r="AA46" s="56">
        <f t="shared" ref="AA46" si="134">SUM(AA47:AA52)</f>
        <v>-345</v>
      </c>
      <c r="AC46" s="56">
        <f t="shared" si="90"/>
        <v>-1735</v>
      </c>
      <c r="AD46" s="56">
        <f t="shared" si="91"/>
        <v>-2330</v>
      </c>
      <c r="AE46" s="56">
        <f t="shared" si="92"/>
        <v>-1732</v>
      </c>
      <c r="AF46" s="56">
        <f t="shared" si="94"/>
        <v>-2400</v>
      </c>
      <c r="AG46" s="58">
        <f t="shared" si="93"/>
        <v>-1408</v>
      </c>
      <c r="AH46" s="58">
        <f t="shared" si="125"/>
        <v>-1400</v>
      </c>
      <c r="AI46" s="58">
        <f t="shared" si="126"/>
        <v>-662</v>
      </c>
      <c r="AJ46" s="45" t="s">
        <v>9</v>
      </c>
    </row>
    <row r="47" spans="1:36" ht="15.95" hidden="1" customHeight="1" outlineLevel="1" x14ac:dyDescent="0.2">
      <c r="A47" s="57" t="s">
        <v>110</v>
      </c>
      <c r="B47" s="58">
        <v>-118</v>
      </c>
      <c r="C47" s="58">
        <v>-133</v>
      </c>
      <c r="D47" s="58">
        <v>-171</v>
      </c>
      <c r="E47" s="58">
        <v>-388</v>
      </c>
      <c r="F47" s="58">
        <v>-91</v>
      </c>
      <c r="G47" s="58">
        <v>-232</v>
      </c>
      <c r="H47" s="58">
        <v>-256</v>
      </c>
      <c r="I47" s="58">
        <v>-189</v>
      </c>
      <c r="J47" s="58">
        <v>-332</v>
      </c>
      <c r="K47" s="58">
        <v>-149</v>
      </c>
      <c r="L47" s="58">
        <v>-188</v>
      </c>
      <c r="M47" s="58">
        <v>-163</v>
      </c>
      <c r="N47" s="58">
        <v>-177</v>
      </c>
      <c r="O47" s="58">
        <v>-155</v>
      </c>
      <c r="P47" s="58">
        <v>-241</v>
      </c>
      <c r="Q47" s="58">
        <v>-181</v>
      </c>
      <c r="R47" s="58">
        <v>-162</v>
      </c>
      <c r="S47" s="58">
        <v>-216</v>
      </c>
      <c r="T47" s="58">
        <v>-233</v>
      </c>
      <c r="U47" s="58">
        <v>-253</v>
      </c>
      <c r="V47" s="58">
        <v>-173</v>
      </c>
      <c r="W47" s="58">
        <v>-130</v>
      </c>
      <c r="X47" s="58">
        <v>-241</v>
      </c>
      <c r="Y47" s="58">
        <v>-254</v>
      </c>
      <c r="Z47" s="58">
        <v>-185</v>
      </c>
      <c r="AA47" s="58">
        <v>-183</v>
      </c>
      <c r="AC47" s="58">
        <f t="shared" si="90"/>
        <v>-810</v>
      </c>
      <c r="AD47" s="58">
        <f t="shared" si="91"/>
        <v>-768</v>
      </c>
      <c r="AE47" s="58">
        <f t="shared" si="92"/>
        <v>-832</v>
      </c>
      <c r="AF47" s="58">
        <f t="shared" si="94"/>
        <v>-754</v>
      </c>
      <c r="AG47" s="58">
        <f t="shared" si="93"/>
        <v>-864</v>
      </c>
      <c r="AH47" s="58">
        <f t="shared" si="125"/>
        <v>-798</v>
      </c>
      <c r="AI47" s="58">
        <f t="shared" si="126"/>
        <v>-368</v>
      </c>
      <c r="AJ47" s="45" t="s">
        <v>9</v>
      </c>
    </row>
    <row r="48" spans="1:36" ht="15.95" hidden="1" customHeight="1" outlineLevel="1" x14ac:dyDescent="0.2">
      <c r="A48" s="57" t="s">
        <v>111</v>
      </c>
      <c r="B48" s="124">
        <v>0</v>
      </c>
      <c r="C48" s="124">
        <v>0</v>
      </c>
      <c r="D48" s="124">
        <v>0</v>
      </c>
      <c r="E48" s="124">
        <v>0</v>
      </c>
      <c r="F48" s="124">
        <v>0</v>
      </c>
      <c r="G48" s="124">
        <v>0</v>
      </c>
      <c r="H48" s="124">
        <v>0</v>
      </c>
      <c r="I48" s="124">
        <v>0</v>
      </c>
      <c r="J48" s="124">
        <v>0</v>
      </c>
      <c r="K48" s="124">
        <v>0</v>
      </c>
      <c r="L48" s="124">
        <v>0</v>
      </c>
      <c r="M48" s="124">
        <v>0</v>
      </c>
      <c r="N48" s="124">
        <v>0</v>
      </c>
      <c r="O48" s="124">
        <v>0</v>
      </c>
      <c r="P48" s="124">
        <v>0</v>
      </c>
      <c r="Q48" s="124">
        <v>0</v>
      </c>
      <c r="R48" s="124">
        <v>0</v>
      </c>
      <c r="S48" s="124">
        <v>0</v>
      </c>
      <c r="T48" s="58">
        <v>0</v>
      </c>
      <c r="U48" s="58">
        <v>0</v>
      </c>
      <c r="V48" s="58">
        <v>0</v>
      </c>
      <c r="W48" s="58">
        <v>0</v>
      </c>
      <c r="X48" s="58">
        <v>0</v>
      </c>
      <c r="Y48" s="58">
        <v>0</v>
      </c>
      <c r="Z48" s="58">
        <v>0</v>
      </c>
      <c r="AA48" s="58">
        <v>0</v>
      </c>
      <c r="AC48" s="58">
        <f t="shared" si="90"/>
        <v>0</v>
      </c>
      <c r="AD48" s="58">
        <f t="shared" si="91"/>
        <v>0</v>
      </c>
      <c r="AE48" s="58">
        <f t="shared" si="92"/>
        <v>0</v>
      </c>
      <c r="AF48" s="58">
        <f t="shared" si="94"/>
        <v>0</v>
      </c>
      <c r="AG48" s="58">
        <f t="shared" si="93"/>
        <v>0</v>
      </c>
      <c r="AH48" s="58">
        <f t="shared" si="125"/>
        <v>0</v>
      </c>
      <c r="AI48" s="58">
        <f t="shared" si="126"/>
        <v>0</v>
      </c>
      <c r="AJ48" s="45" t="s">
        <v>9</v>
      </c>
    </row>
    <row r="49" spans="1:36" ht="15.95" hidden="1" customHeight="1" outlineLevel="1" x14ac:dyDescent="0.2">
      <c r="A49" s="57" t="s">
        <v>112</v>
      </c>
      <c r="B49" s="58">
        <v>-179</v>
      </c>
      <c r="C49" s="58">
        <v>-438</v>
      </c>
      <c r="D49" s="58">
        <v>-328</v>
      </c>
      <c r="E49" s="58">
        <v>-395</v>
      </c>
      <c r="F49" s="58">
        <v>-250</v>
      </c>
      <c r="G49" s="58">
        <v>-176</v>
      </c>
      <c r="H49" s="58">
        <v>-274</v>
      </c>
      <c r="I49" s="58">
        <v>-922</v>
      </c>
      <c r="J49" s="58">
        <v>-245</v>
      </c>
      <c r="K49" s="58">
        <v>-125</v>
      </c>
      <c r="L49" s="58">
        <v>74</v>
      </c>
      <c r="M49" s="58">
        <v>-604</v>
      </c>
      <c r="N49" s="58">
        <v>-390</v>
      </c>
      <c r="O49" s="58">
        <v>-295</v>
      </c>
      <c r="P49" s="58">
        <v>-363</v>
      </c>
      <c r="Q49" s="58">
        <v>-598</v>
      </c>
      <c r="R49" s="58">
        <v>-367</v>
      </c>
      <c r="S49" s="58">
        <v>38</v>
      </c>
      <c r="T49" s="58">
        <v>-146</v>
      </c>
      <c r="U49" s="58">
        <v>-170</v>
      </c>
      <c r="V49" s="58">
        <v>-151</v>
      </c>
      <c r="W49" s="58">
        <v>-137</v>
      </c>
      <c r="X49" s="58">
        <v>-136</v>
      </c>
      <c r="Y49" s="58">
        <v>-178</v>
      </c>
      <c r="Z49" s="58">
        <v>-132</v>
      </c>
      <c r="AA49" s="58">
        <v>-162</v>
      </c>
      <c r="AC49" s="58">
        <f t="shared" si="90"/>
        <v>-1340</v>
      </c>
      <c r="AD49" s="58">
        <f t="shared" si="91"/>
        <v>-1622</v>
      </c>
      <c r="AE49" s="58">
        <f t="shared" si="92"/>
        <v>-900</v>
      </c>
      <c r="AF49" s="58">
        <f t="shared" si="94"/>
        <v>-1646</v>
      </c>
      <c r="AG49" s="58">
        <f t="shared" si="93"/>
        <v>-645</v>
      </c>
      <c r="AH49" s="58">
        <f t="shared" si="125"/>
        <v>-602</v>
      </c>
      <c r="AI49" s="58">
        <f t="shared" si="126"/>
        <v>-294</v>
      </c>
      <c r="AJ49" s="45" t="s">
        <v>9</v>
      </c>
    </row>
    <row r="50" spans="1:36" ht="15.95" hidden="1" customHeight="1" outlineLevel="1" x14ac:dyDescent="0.2">
      <c r="A50" s="57" t="s">
        <v>113</v>
      </c>
      <c r="B50" s="124">
        <v>0</v>
      </c>
      <c r="C50" s="124">
        <v>0</v>
      </c>
      <c r="D50" s="124">
        <v>0</v>
      </c>
      <c r="E50" s="124">
        <v>0</v>
      </c>
      <c r="F50" s="124">
        <v>0</v>
      </c>
      <c r="G50" s="124">
        <v>0</v>
      </c>
      <c r="H50" s="124">
        <v>0</v>
      </c>
      <c r="I50" s="124">
        <v>0</v>
      </c>
      <c r="J50" s="124">
        <v>0</v>
      </c>
      <c r="K50" s="124">
        <v>0</v>
      </c>
      <c r="L50" s="124">
        <v>0</v>
      </c>
      <c r="M50" s="124">
        <v>0</v>
      </c>
      <c r="N50" s="124">
        <v>0</v>
      </c>
      <c r="O50" s="124">
        <v>0</v>
      </c>
      <c r="P50" s="124">
        <v>0</v>
      </c>
      <c r="Q50" s="124">
        <v>0</v>
      </c>
      <c r="R50" s="124">
        <v>0</v>
      </c>
      <c r="S50" s="124">
        <v>0</v>
      </c>
      <c r="T50" s="58">
        <v>0</v>
      </c>
      <c r="U50" s="58">
        <v>0</v>
      </c>
      <c r="V50" s="58">
        <v>0</v>
      </c>
      <c r="W50" s="58">
        <v>0</v>
      </c>
      <c r="X50" s="58">
        <v>0</v>
      </c>
      <c r="Y50" s="58">
        <v>0</v>
      </c>
      <c r="Z50" s="58">
        <v>0</v>
      </c>
      <c r="AA50" s="58">
        <v>0</v>
      </c>
      <c r="AC50" s="58">
        <f t="shared" si="90"/>
        <v>0</v>
      </c>
      <c r="AD50" s="58">
        <f t="shared" si="91"/>
        <v>0</v>
      </c>
      <c r="AE50" s="58">
        <f t="shared" si="92"/>
        <v>0</v>
      </c>
      <c r="AF50" s="58">
        <f t="shared" si="94"/>
        <v>0</v>
      </c>
      <c r="AG50" s="58">
        <f t="shared" si="93"/>
        <v>0</v>
      </c>
      <c r="AH50" s="58">
        <f t="shared" si="125"/>
        <v>0</v>
      </c>
      <c r="AI50" s="58">
        <f t="shared" si="126"/>
        <v>0</v>
      </c>
      <c r="AJ50" s="45" t="s">
        <v>9</v>
      </c>
    </row>
    <row r="51" spans="1:36" ht="15.95" hidden="1" customHeight="1" outlineLevel="1" x14ac:dyDescent="0.2">
      <c r="A51" s="57" t="s">
        <v>114</v>
      </c>
      <c r="B51" s="124">
        <v>0</v>
      </c>
      <c r="C51" s="124">
        <v>0</v>
      </c>
      <c r="D51" s="124">
        <v>391</v>
      </c>
      <c r="E51" s="124">
        <v>24</v>
      </c>
      <c r="F51" s="124">
        <v>0</v>
      </c>
      <c r="G51" s="124">
        <v>0</v>
      </c>
      <c r="H51" s="124">
        <v>0</v>
      </c>
      <c r="I51" s="124">
        <v>60</v>
      </c>
      <c r="J51" s="124">
        <v>0</v>
      </c>
      <c r="K51" s="124">
        <v>0</v>
      </c>
      <c r="L51" s="124">
        <v>0</v>
      </c>
      <c r="M51" s="124">
        <v>0</v>
      </c>
      <c r="N51" s="124">
        <v>0</v>
      </c>
      <c r="O51" s="124">
        <v>0</v>
      </c>
      <c r="P51" s="124">
        <v>0</v>
      </c>
      <c r="Q51" s="124">
        <v>0</v>
      </c>
      <c r="R51" s="124">
        <v>0</v>
      </c>
      <c r="S51" s="124">
        <v>0</v>
      </c>
      <c r="T51" s="58">
        <v>0</v>
      </c>
      <c r="U51" s="58">
        <v>101</v>
      </c>
      <c r="V51" s="58">
        <v>0</v>
      </c>
      <c r="W51" s="58">
        <v>0</v>
      </c>
      <c r="X51" s="58">
        <v>0</v>
      </c>
      <c r="Y51" s="58">
        <v>0</v>
      </c>
      <c r="Z51" s="58">
        <v>0</v>
      </c>
      <c r="AA51" s="58">
        <v>0</v>
      </c>
      <c r="AC51" s="58">
        <f t="shared" si="90"/>
        <v>415</v>
      </c>
      <c r="AD51" s="58">
        <f t="shared" si="91"/>
        <v>60</v>
      </c>
      <c r="AE51" s="58">
        <f t="shared" si="92"/>
        <v>0</v>
      </c>
      <c r="AF51" s="58">
        <f t="shared" si="94"/>
        <v>0</v>
      </c>
      <c r="AG51" s="58">
        <f t="shared" si="93"/>
        <v>101</v>
      </c>
      <c r="AH51" s="58">
        <f t="shared" si="125"/>
        <v>0</v>
      </c>
      <c r="AI51" s="58">
        <f t="shared" si="126"/>
        <v>0</v>
      </c>
      <c r="AJ51" s="45" t="s">
        <v>9</v>
      </c>
    </row>
    <row r="52" spans="1:36" ht="15.95" hidden="1" customHeight="1" outlineLevel="1" x14ac:dyDescent="0.2">
      <c r="A52" s="57" t="s">
        <v>115</v>
      </c>
      <c r="B52" s="124">
        <v>0</v>
      </c>
      <c r="C52" s="124">
        <v>0</v>
      </c>
      <c r="D52" s="124">
        <v>0</v>
      </c>
      <c r="E52" s="124">
        <v>0</v>
      </c>
      <c r="F52" s="124">
        <v>0</v>
      </c>
      <c r="G52" s="124">
        <v>0</v>
      </c>
      <c r="H52" s="124">
        <v>0</v>
      </c>
      <c r="I52" s="124">
        <v>0</v>
      </c>
      <c r="J52" s="124">
        <v>0</v>
      </c>
      <c r="K52" s="124">
        <v>0</v>
      </c>
      <c r="L52" s="124">
        <v>0</v>
      </c>
      <c r="M52" s="124">
        <v>0</v>
      </c>
      <c r="N52" s="124">
        <v>0</v>
      </c>
      <c r="O52" s="124">
        <v>0</v>
      </c>
      <c r="P52" s="124">
        <v>0</v>
      </c>
      <c r="Q52" s="124">
        <v>0</v>
      </c>
      <c r="R52" s="124">
        <v>0</v>
      </c>
      <c r="S52" s="124">
        <v>0</v>
      </c>
      <c r="T52" s="58">
        <v>0</v>
      </c>
      <c r="U52" s="58">
        <v>0</v>
      </c>
      <c r="V52" s="58">
        <v>0</v>
      </c>
      <c r="W52" s="58">
        <v>0</v>
      </c>
      <c r="X52" s="58">
        <v>0</v>
      </c>
      <c r="Y52" s="58">
        <v>0</v>
      </c>
      <c r="Z52" s="58">
        <v>0</v>
      </c>
      <c r="AA52" s="58">
        <v>0</v>
      </c>
      <c r="AC52" s="58">
        <f t="shared" si="90"/>
        <v>0</v>
      </c>
      <c r="AD52" s="58">
        <f t="shared" si="91"/>
        <v>0</v>
      </c>
      <c r="AE52" s="58">
        <f t="shared" si="92"/>
        <v>0</v>
      </c>
      <c r="AF52" s="58">
        <f t="shared" si="94"/>
        <v>0</v>
      </c>
      <c r="AG52" s="58">
        <f t="shared" si="93"/>
        <v>0</v>
      </c>
      <c r="AH52" s="58">
        <f t="shared" si="125"/>
        <v>0</v>
      </c>
      <c r="AI52" s="58">
        <f t="shared" si="126"/>
        <v>0</v>
      </c>
      <c r="AJ52" s="45" t="s">
        <v>9</v>
      </c>
    </row>
    <row r="53" spans="1:36" ht="15.95" hidden="1" customHeight="1" outlineLevel="1" x14ac:dyDescent="0.2">
      <c r="A53" s="59" t="s">
        <v>116</v>
      </c>
      <c r="B53" s="56">
        <f t="shared" ref="B53:G53" si="135">B40+B41+B46</f>
        <v>8740</v>
      </c>
      <c r="C53" s="56">
        <f t="shared" si="135"/>
        <v>8456</v>
      </c>
      <c r="D53" s="56">
        <f t="shared" si="135"/>
        <v>9430</v>
      </c>
      <c r="E53" s="56">
        <f t="shared" si="135"/>
        <v>8169</v>
      </c>
      <c r="F53" s="56">
        <f t="shared" si="135"/>
        <v>8334</v>
      </c>
      <c r="G53" s="56">
        <f t="shared" si="135"/>
        <v>8723</v>
      </c>
      <c r="H53" s="56">
        <f t="shared" ref="H53:M53" si="136">H40+H41+H46</f>
        <v>9466</v>
      </c>
      <c r="I53" s="56">
        <f t="shared" si="136"/>
        <v>6808</v>
      </c>
      <c r="J53" s="56">
        <f t="shared" si="136"/>
        <v>8900</v>
      </c>
      <c r="K53" s="56">
        <f t="shared" si="136"/>
        <v>9646</v>
      </c>
      <c r="L53" s="56">
        <f t="shared" si="136"/>
        <v>8149</v>
      </c>
      <c r="M53" s="56">
        <f t="shared" si="136"/>
        <v>8533</v>
      </c>
      <c r="N53" s="56">
        <f t="shared" ref="N53:O53" si="137">N40+N41+N46</f>
        <v>9642</v>
      </c>
      <c r="O53" s="56">
        <f t="shared" si="137"/>
        <v>9526</v>
      </c>
      <c r="P53" s="56">
        <f t="shared" ref="P53" si="138">P40+P41+P46</f>
        <v>10473</v>
      </c>
      <c r="Q53" s="56">
        <f t="shared" ref="Q53:R53" si="139">Q40+Q41+Q46</f>
        <v>9548</v>
      </c>
      <c r="R53" s="56">
        <f t="shared" si="139"/>
        <v>10773</v>
      </c>
      <c r="S53" s="56">
        <f t="shared" ref="S53:T53" si="140">S40+S41+S46</f>
        <v>11447</v>
      </c>
      <c r="T53" s="56">
        <f t="shared" si="140"/>
        <v>11722</v>
      </c>
      <c r="U53" s="56">
        <f t="shared" ref="U53:V53" si="141">U40+U41+U46</f>
        <v>11737</v>
      </c>
      <c r="V53" s="56">
        <f t="shared" si="141"/>
        <v>11045</v>
      </c>
      <c r="W53" s="56">
        <f t="shared" ref="W53:X53" si="142">W40+W41+W46</f>
        <v>11745</v>
      </c>
      <c r="X53" s="56">
        <f t="shared" si="142"/>
        <v>12203</v>
      </c>
      <c r="Y53" s="56">
        <f t="shared" ref="Y53:Z53" si="143">Y40+Y41+Y46</f>
        <v>12152</v>
      </c>
      <c r="Z53" s="56">
        <f t="shared" si="143"/>
        <v>12064</v>
      </c>
      <c r="AA53" s="56">
        <f t="shared" ref="AA53" si="144">AA40+AA41+AA46</f>
        <v>11836</v>
      </c>
      <c r="AB53" s="275"/>
      <c r="AC53" s="56">
        <f t="shared" si="90"/>
        <v>34795</v>
      </c>
      <c r="AD53" s="56">
        <f t="shared" si="91"/>
        <v>33331</v>
      </c>
      <c r="AE53" s="56">
        <f t="shared" si="92"/>
        <v>35228</v>
      </c>
      <c r="AF53" s="56">
        <f t="shared" si="94"/>
        <v>39189</v>
      </c>
      <c r="AG53" s="56">
        <f t="shared" si="93"/>
        <v>45679</v>
      </c>
      <c r="AH53" s="56">
        <f t="shared" si="125"/>
        <v>47145</v>
      </c>
      <c r="AI53" s="56">
        <f t="shared" si="126"/>
        <v>23900</v>
      </c>
      <c r="AJ53" s="45" t="s">
        <v>9</v>
      </c>
    </row>
    <row r="54" spans="1:36" ht="15.95" hidden="1" customHeight="1" outlineLevel="1" x14ac:dyDescent="0.2">
      <c r="A54" s="60" t="s">
        <v>117</v>
      </c>
      <c r="B54" s="56">
        <v>-2729</v>
      </c>
      <c r="C54" s="56">
        <v>-2580</v>
      </c>
      <c r="D54" s="56">
        <v>-3009</v>
      </c>
      <c r="E54" s="56">
        <v>-2543</v>
      </c>
      <c r="F54" s="56">
        <v>-2597</v>
      </c>
      <c r="G54" s="56">
        <v>-3194</v>
      </c>
      <c r="H54" s="56">
        <v>-2850</v>
      </c>
      <c r="I54" s="56">
        <f t="shared" ref="I54:N54" si="145">SUM(I55:I57)</f>
        <v>-2755</v>
      </c>
      <c r="J54" s="56">
        <f t="shared" si="145"/>
        <v>-2775</v>
      </c>
      <c r="K54" s="56">
        <f t="shared" si="145"/>
        <v>-3469</v>
      </c>
      <c r="L54" s="56">
        <f t="shared" si="145"/>
        <v>-4535</v>
      </c>
      <c r="M54" s="56">
        <f t="shared" si="145"/>
        <v>-5703</v>
      </c>
      <c r="N54" s="56">
        <f t="shared" si="145"/>
        <v>-7340</v>
      </c>
      <c r="O54" s="56">
        <f t="shared" ref="O54:P54" si="146">SUM(O55:O57)</f>
        <v>-9827</v>
      </c>
      <c r="P54" s="56">
        <f t="shared" si="146"/>
        <v>-9300</v>
      </c>
      <c r="Q54" s="56">
        <f t="shared" ref="Q54:R54" si="147">SUM(Q55:Q57)</f>
        <v>-8915</v>
      </c>
      <c r="R54" s="56">
        <f t="shared" si="147"/>
        <v>-9055</v>
      </c>
      <c r="S54" s="56">
        <f t="shared" ref="S54:T54" si="148">SUM(S55:S57)</f>
        <v>-8827</v>
      </c>
      <c r="T54" s="56">
        <f t="shared" si="148"/>
        <v>-9023</v>
      </c>
      <c r="U54" s="56">
        <f t="shared" ref="U54:V54" si="149">SUM(U55:U57)</f>
        <v>-8073</v>
      </c>
      <c r="V54" s="56">
        <f t="shared" si="149"/>
        <v>-7492</v>
      </c>
      <c r="W54" s="56">
        <f t="shared" ref="W54:X54" si="150">SUM(W55:W57)</f>
        <v>-7347</v>
      </c>
      <c r="X54" s="56">
        <f t="shared" si="150"/>
        <v>-7676</v>
      </c>
      <c r="Y54" s="56">
        <f t="shared" ref="Y54:Z54" si="151">SUM(Y55:Y57)</f>
        <v>-7647</v>
      </c>
      <c r="Z54" s="56">
        <f t="shared" si="151"/>
        <v>-8392</v>
      </c>
      <c r="AA54" s="56">
        <f t="shared" ref="AA54" si="152">SUM(AA55:AA57)</f>
        <v>-9642</v>
      </c>
      <c r="AB54" s="275"/>
      <c r="AC54" s="56">
        <f t="shared" si="90"/>
        <v>-10861</v>
      </c>
      <c r="AD54" s="56">
        <f t="shared" si="91"/>
        <v>-11396</v>
      </c>
      <c r="AE54" s="56">
        <f t="shared" si="92"/>
        <v>-16482</v>
      </c>
      <c r="AF54" s="56">
        <f t="shared" si="94"/>
        <v>-35382</v>
      </c>
      <c r="AG54" s="56">
        <f t="shared" si="93"/>
        <v>-34978</v>
      </c>
      <c r="AH54" s="56">
        <f t="shared" si="125"/>
        <v>-30162</v>
      </c>
      <c r="AI54" s="56">
        <f t="shared" si="126"/>
        <v>-18034</v>
      </c>
      <c r="AJ54" s="45" t="s">
        <v>9</v>
      </c>
    </row>
    <row r="55" spans="1:36" ht="15.95" hidden="1" customHeight="1" outlineLevel="1" x14ac:dyDescent="0.2">
      <c r="A55" s="57" t="s">
        <v>118</v>
      </c>
      <c r="B55" s="58">
        <v>-2550</v>
      </c>
      <c r="C55" s="58">
        <v>-2507</v>
      </c>
      <c r="D55" s="58">
        <v>-2453</v>
      </c>
      <c r="E55" s="58">
        <v>-2485</v>
      </c>
      <c r="F55" s="58">
        <v>-2197</v>
      </c>
      <c r="G55" s="58">
        <v>-2762</v>
      </c>
      <c r="H55" s="58">
        <v>-2821</v>
      </c>
      <c r="I55" s="58">
        <v>-2724</v>
      </c>
      <c r="J55" s="58">
        <v>-2727</v>
      </c>
      <c r="K55" s="58">
        <v>-3419</v>
      </c>
      <c r="L55" s="58">
        <v>-4499</v>
      </c>
      <c r="M55" s="58">
        <v>-5886</v>
      </c>
      <c r="N55" s="58">
        <v>-7319</v>
      </c>
      <c r="O55" s="58">
        <v>-9332</v>
      </c>
      <c r="P55" s="58">
        <v>-9175</v>
      </c>
      <c r="Q55" s="58">
        <v>-8884</v>
      </c>
      <c r="R55" s="58">
        <v>-9049</v>
      </c>
      <c r="S55" s="58">
        <v>-8765</v>
      </c>
      <c r="T55" s="58">
        <v>-8994</v>
      </c>
      <c r="U55" s="58">
        <v>-8033</v>
      </c>
      <c r="V55" s="58">
        <v>-7462</v>
      </c>
      <c r="W55" s="58">
        <v>-7283</v>
      </c>
      <c r="X55" s="58">
        <v>-7551</v>
      </c>
      <c r="Y55" s="58">
        <v>-7612</v>
      </c>
      <c r="Z55" s="58">
        <v>-8339</v>
      </c>
      <c r="AA55" s="58">
        <v>-9186</v>
      </c>
      <c r="AC55" s="58">
        <f t="shared" si="90"/>
        <v>-9995</v>
      </c>
      <c r="AD55" s="58">
        <f t="shared" si="91"/>
        <v>-10504</v>
      </c>
      <c r="AE55" s="58">
        <f t="shared" si="92"/>
        <v>-16531</v>
      </c>
      <c r="AF55" s="58">
        <f t="shared" si="94"/>
        <v>-34710</v>
      </c>
      <c r="AG55" s="58">
        <f t="shared" si="93"/>
        <v>-34841</v>
      </c>
      <c r="AH55" s="58">
        <f t="shared" si="125"/>
        <v>-29908</v>
      </c>
      <c r="AI55" s="58">
        <f t="shared" si="126"/>
        <v>-17525</v>
      </c>
      <c r="AJ55" s="45" t="s">
        <v>9</v>
      </c>
    </row>
    <row r="56" spans="1:36" ht="15.95" hidden="1" customHeight="1" outlineLevel="1" x14ac:dyDescent="0.2">
      <c r="A56" s="57" t="s">
        <v>119</v>
      </c>
      <c r="B56" s="58">
        <v>0</v>
      </c>
      <c r="C56" s="58">
        <v>0</v>
      </c>
      <c r="D56" s="58">
        <v>0</v>
      </c>
      <c r="E56" s="58">
        <v>0</v>
      </c>
      <c r="F56" s="58">
        <v>0</v>
      </c>
      <c r="G56" s="58">
        <v>0</v>
      </c>
      <c r="H56" s="58">
        <v>0</v>
      </c>
      <c r="I56" s="58">
        <v>0</v>
      </c>
      <c r="J56" s="58">
        <v>0</v>
      </c>
      <c r="K56" s="58">
        <v>0</v>
      </c>
      <c r="L56" s="58">
        <v>0</v>
      </c>
      <c r="M56" s="58">
        <v>0</v>
      </c>
      <c r="N56" s="58">
        <v>0</v>
      </c>
      <c r="O56" s="58">
        <v>0</v>
      </c>
      <c r="P56" s="58">
        <v>0</v>
      </c>
      <c r="Q56" s="58">
        <v>0</v>
      </c>
      <c r="R56" s="58">
        <v>0</v>
      </c>
      <c r="S56" s="58">
        <v>0</v>
      </c>
      <c r="T56" s="58">
        <v>0</v>
      </c>
      <c r="U56" s="58">
        <v>0</v>
      </c>
      <c r="V56" s="58">
        <v>0</v>
      </c>
      <c r="W56" s="58">
        <v>0</v>
      </c>
      <c r="X56" s="58">
        <v>0</v>
      </c>
      <c r="Y56" s="58">
        <v>0</v>
      </c>
      <c r="Z56" s="58">
        <v>0</v>
      </c>
      <c r="AA56" s="58">
        <v>0</v>
      </c>
      <c r="AC56" s="58">
        <f t="shared" si="90"/>
        <v>0</v>
      </c>
      <c r="AD56" s="58">
        <f t="shared" si="91"/>
        <v>0</v>
      </c>
      <c r="AE56" s="58">
        <f t="shared" si="92"/>
        <v>0</v>
      </c>
      <c r="AF56" s="58">
        <f t="shared" si="94"/>
        <v>0</v>
      </c>
      <c r="AG56" s="58">
        <f t="shared" si="93"/>
        <v>0</v>
      </c>
      <c r="AH56" s="58">
        <f t="shared" si="125"/>
        <v>0</v>
      </c>
      <c r="AI56" s="58">
        <f t="shared" si="126"/>
        <v>0</v>
      </c>
      <c r="AJ56" s="45" t="s">
        <v>9</v>
      </c>
    </row>
    <row r="57" spans="1:36" ht="15.95" hidden="1" customHeight="1" outlineLevel="1" x14ac:dyDescent="0.2">
      <c r="A57" s="57" t="s">
        <v>120</v>
      </c>
      <c r="B57" s="58">
        <v>-179</v>
      </c>
      <c r="C57" s="58">
        <v>-73</v>
      </c>
      <c r="D57" s="58">
        <v>-556</v>
      </c>
      <c r="E57" s="58">
        <v>-58</v>
      </c>
      <c r="F57" s="58">
        <v>-400</v>
      </c>
      <c r="G57" s="58">
        <v>-432</v>
      </c>
      <c r="H57" s="58">
        <v>-29</v>
      </c>
      <c r="I57" s="58">
        <v>-31</v>
      </c>
      <c r="J57" s="58">
        <v>-48</v>
      </c>
      <c r="K57" s="58">
        <v>-50</v>
      </c>
      <c r="L57" s="58">
        <v>-36</v>
      </c>
      <c r="M57" s="58">
        <v>183</v>
      </c>
      <c r="N57" s="58">
        <v>-21</v>
      </c>
      <c r="O57" s="58">
        <v>-495</v>
      </c>
      <c r="P57" s="58">
        <v>-125</v>
      </c>
      <c r="Q57" s="58">
        <v>-31</v>
      </c>
      <c r="R57" s="58">
        <v>-6</v>
      </c>
      <c r="S57" s="58">
        <v>-62</v>
      </c>
      <c r="T57" s="58">
        <v>-29</v>
      </c>
      <c r="U57" s="58">
        <v>-40</v>
      </c>
      <c r="V57" s="58">
        <v>-30</v>
      </c>
      <c r="W57" s="58">
        <v>-64</v>
      </c>
      <c r="X57" s="58">
        <v>-125</v>
      </c>
      <c r="Y57" s="58">
        <v>-35</v>
      </c>
      <c r="Z57" s="58">
        <v>-53</v>
      </c>
      <c r="AA57" s="58">
        <v>-456</v>
      </c>
      <c r="AC57" s="58">
        <f t="shared" si="90"/>
        <v>-866</v>
      </c>
      <c r="AD57" s="58">
        <f t="shared" si="91"/>
        <v>-892</v>
      </c>
      <c r="AE57" s="58">
        <f t="shared" si="92"/>
        <v>49</v>
      </c>
      <c r="AF57" s="58">
        <f t="shared" si="94"/>
        <v>-672</v>
      </c>
      <c r="AG57" s="58">
        <f t="shared" si="93"/>
        <v>-137</v>
      </c>
      <c r="AH57" s="58">
        <f t="shared" si="125"/>
        <v>-254</v>
      </c>
      <c r="AI57" s="58">
        <f t="shared" si="126"/>
        <v>-509</v>
      </c>
      <c r="AJ57" s="45" t="s">
        <v>9</v>
      </c>
    </row>
    <row r="58" spans="1:36" ht="15.95" hidden="1" customHeight="1" outlineLevel="1" x14ac:dyDescent="0.2">
      <c r="A58" s="60" t="s">
        <v>121</v>
      </c>
      <c r="B58" s="56">
        <v>591</v>
      </c>
      <c r="C58" s="56">
        <v>660</v>
      </c>
      <c r="D58" s="56">
        <v>698</v>
      </c>
      <c r="E58" s="56">
        <v>649</v>
      </c>
      <c r="F58" s="56">
        <v>266</v>
      </c>
      <c r="G58" s="56">
        <v>890</v>
      </c>
      <c r="H58" s="56">
        <v>411</v>
      </c>
      <c r="I58" s="56">
        <f t="shared" ref="I58:N58" si="153">SUM(I59:I60)</f>
        <v>553</v>
      </c>
      <c r="J58" s="56">
        <f t="shared" si="153"/>
        <v>266</v>
      </c>
      <c r="K58" s="56">
        <f t="shared" si="153"/>
        <v>427</v>
      </c>
      <c r="L58" s="56">
        <f t="shared" si="153"/>
        <v>255</v>
      </c>
      <c r="M58" s="56">
        <f t="shared" si="153"/>
        <v>190</v>
      </c>
      <c r="N58" s="56">
        <f t="shared" si="153"/>
        <v>382</v>
      </c>
      <c r="O58" s="56">
        <f t="shared" ref="O58:P58" si="154">SUM(O59:O60)</f>
        <v>1033</v>
      </c>
      <c r="P58" s="56">
        <f t="shared" si="154"/>
        <v>1214</v>
      </c>
      <c r="Q58" s="56">
        <f t="shared" ref="Q58:R58" si="155">SUM(Q59:Q60)</f>
        <v>552</v>
      </c>
      <c r="R58" s="56">
        <f t="shared" si="155"/>
        <v>330</v>
      </c>
      <c r="S58" s="56">
        <f t="shared" ref="S58:T58" si="156">SUM(S59:S60)</f>
        <v>471</v>
      </c>
      <c r="T58" s="56">
        <f t="shared" si="156"/>
        <v>915</v>
      </c>
      <c r="U58" s="56">
        <f t="shared" ref="U58:V58" si="157">SUM(U59:U60)</f>
        <v>491</v>
      </c>
      <c r="V58" s="56">
        <f t="shared" si="157"/>
        <v>431</v>
      </c>
      <c r="W58" s="56">
        <f t="shared" ref="W58:X58" si="158">SUM(W59:W60)</f>
        <v>589</v>
      </c>
      <c r="X58" s="56">
        <f t="shared" si="158"/>
        <v>870</v>
      </c>
      <c r="Y58" s="56">
        <f t="shared" ref="Y58:Z58" si="159">SUM(Y59:Y60)</f>
        <v>554</v>
      </c>
      <c r="Z58" s="56">
        <f t="shared" si="159"/>
        <v>497</v>
      </c>
      <c r="AA58" s="56">
        <f t="shared" ref="AA58" si="160">SUM(AA59:AA60)</f>
        <v>713</v>
      </c>
      <c r="AB58" s="275"/>
      <c r="AC58" s="56">
        <f t="shared" si="90"/>
        <v>2598</v>
      </c>
      <c r="AD58" s="56">
        <f t="shared" si="91"/>
        <v>2120</v>
      </c>
      <c r="AE58" s="56">
        <f t="shared" si="92"/>
        <v>1138</v>
      </c>
      <c r="AF58" s="56">
        <f t="shared" si="94"/>
        <v>3181</v>
      </c>
      <c r="AG58" s="56">
        <f t="shared" si="93"/>
        <v>2207</v>
      </c>
      <c r="AH58" s="56">
        <f t="shared" si="125"/>
        <v>2444</v>
      </c>
      <c r="AI58" s="56">
        <f t="shared" si="126"/>
        <v>1210</v>
      </c>
      <c r="AJ58" s="45" t="s">
        <v>9</v>
      </c>
    </row>
    <row r="59" spans="1:36" ht="15.95" hidden="1" customHeight="1" outlineLevel="1" x14ac:dyDescent="0.2">
      <c r="A59" s="57" t="s">
        <v>122</v>
      </c>
      <c r="B59" s="58">
        <v>368</v>
      </c>
      <c r="C59" s="58">
        <v>437</v>
      </c>
      <c r="D59" s="58">
        <v>479</v>
      </c>
      <c r="E59" s="58">
        <v>443</v>
      </c>
      <c r="F59" s="58">
        <v>54</v>
      </c>
      <c r="G59" s="58">
        <v>634</v>
      </c>
      <c r="H59" s="58">
        <v>361</v>
      </c>
      <c r="I59" s="58">
        <v>124</v>
      </c>
      <c r="J59" s="58">
        <v>74</v>
      </c>
      <c r="K59" s="58">
        <v>69</v>
      </c>
      <c r="L59" s="58">
        <v>170</v>
      </c>
      <c r="M59" s="58">
        <v>150</v>
      </c>
      <c r="N59" s="58">
        <v>328</v>
      </c>
      <c r="O59" s="58">
        <v>991</v>
      </c>
      <c r="P59" s="58">
        <v>1299</v>
      </c>
      <c r="Q59" s="58">
        <v>549</v>
      </c>
      <c r="R59" s="58">
        <v>325</v>
      </c>
      <c r="S59" s="58">
        <v>386</v>
      </c>
      <c r="T59" s="58">
        <v>368</v>
      </c>
      <c r="U59" s="58">
        <v>467</v>
      </c>
      <c r="V59" s="58">
        <v>400</v>
      </c>
      <c r="W59" s="58">
        <v>566</v>
      </c>
      <c r="X59" s="58">
        <v>596</v>
      </c>
      <c r="Y59" s="58">
        <v>465</v>
      </c>
      <c r="Z59" s="58">
        <v>454</v>
      </c>
      <c r="AA59" s="58">
        <v>667</v>
      </c>
      <c r="AC59" s="58">
        <f t="shared" si="90"/>
        <v>1727</v>
      </c>
      <c r="AD59" s="58">
        <f t="shared" si="91"/>
        <v>1173</v>
      </c>
      <c r="AE59" s="58">
        <f t="shared" si="92"/>
        <v>463</v>
      </c>
      <c r="AF59" s="58">
        <f t="shared" si="94"/>
        <v>3167</v>
      </c>
      <c r="AG59" s="58">
        <f t="shared" si="93"/>
        <v>1546</v>
      </c>
      <c r="AH59" s="58">
        <f t="shared" si="125"/>
        <v>2027</v>
      </c>
      <c r="AI59" s="58">
        <f t="shared" si="126"/>
        <v>1121</v>
      </c>
      <c r="AJ59" s="45" t="s">
        <v>9</v>
      </c>
    </row>
    <row r="60" spans="1:36" ht="15.95" hidden="1" customHeight="1" outlineLevel="1" x14ac:dyDescent="0.2">
      <c r="A60" s="57" t="s">
        <v>120</v>
      </c>
      <c r="B60" s="58">
        <v>223</v>
      </c>
      <c r="C60" s="58">
        <v>223</v>
      </c>
      <c r="D60" s="58">
        <v>219</v>
      </c>
      <c r="E60" s="58">
        <v>206</v>
      </c>
      <c r="F60" s="58">
        <v>212</v>
      </c>
      <c r="G60" s="58">
        <v>256</v>
      </c>
      <c r="H60" s="58">
        <v>50</v>
      </c>
      <c r="I60" s="58">
        <v>429</v>
      </c>
      <c r="J60" s="58">
        <v>192</v>
      </c>
      <c r="K60" s="58">
        <v>358</v>
      </c>
      <c r="L60" s="58">
        <v>85</v>
      </c>
      <c r="M60" s="58">
        <v>40</v>
      </c>
      <c r="N60" s="58">
        <v>54</v>
      </c>
      <c r="O60" s="58">
        <v>42</v>
      </c>
      <c r="P60" s="58">
        <v>-85</v>
      </c>
      <c r="Q60" s="58">
        <v>3</v>
      </c>
      <c r="R60" s="58">
        <v>5</v>
      </c>
      <c r="S60" s="58">
        <v>85</v>
      </c>
      <c r="T60" s="58">
        <v>547</v>
      </c>
      <c r="U60" s="58">
        <v>24</v>
      </c>
      <c r="V60" s="58">
        <v>31</v>
      </c>
      <c r="W60" s="58">
        <v>23</v>
      </c>
      <c r="X60" s="58">
        <v>274</v>
      </c>
      <c r="Y60" s="58">
        <v>89</v>
      </c>
      <c r="Z60" s="58">
        <v>43</v>
      </c>
      <c r="AA60" s="58">
        <v>46</v>
      </c>
      <c r="AC60" s="58">
        <f t="shared" si="90"/>
        <v>871</v>
      </c>
      <c r="AD60" s="58">
        <f t="shared" si="91"/>
        <v>947</v>
      </c>
      <c r="AE60" s="58">
        <f t="shared" si="92"/>
        <v>675</v>
      </c>
      <c r="AF60" s="58">
        <f t="shared" si="94"/>
        <v>14</v>
      </c>
      <c r="AG60" s="58">
        <f t="shared" si="93"/>
        <v>661</v>
      </c>
      <c r="AH60" s="58">
        <f t="shared" si="125"/>
        <v>417</v>
      </c>
      <c r="AI60" s="58">
        <f t="shared" si="126"/>
        <v>89</v>
      </c>
      <c r="AJ60" s="45" t="s">
        <v>9</v>
      </c>
    </row>
    <row r="61" spans="1:36" ht="15.95" hidden="1" customHeight="1" outlineLevel="1" x14ac:dyDescent="0.2">
      <c r="A61" s="55" t="s">
        <v>123</v>
      </c>
      <c r="B61" s="56">
        <f t="shared" ref="B61:G61" si="161">B53+B54+B58</f>
        <v>6602</v>
      </c>
      <c r="C61" s="56">
        <f t="shared" si="161"/>
        <v>6536</v>
      </c>
      <c r="D61" s="56">
        <f t="shared" si="161"/>
        <v>7119</v>
      </c>
      <c r="E61" s="56">
        <f t="shared" si="161"/>
        <v>6275</v>
      </c>
      <c r="F61" s="56">
        <f t="shared" si="161"/>
        <v>6003</v>
      </c>
      <c r="G61" s="56">
        <f t="shared" si="161"/>
        <v>6419</v>
      </c>
      <c r="H61" s="56">
        <f t="shared" ref="H61:M61" si="162">H53+H54+H58</f>
        <v>7027</v>
      </c>
      <c r="I61" s="56">
        <f t="shared" si="162"/>
        <v>4606</v>
      </c>
      <c r="J61" s="56">
        <f t="shared" si="162"/>
        <v>6391</v>
      </c>
      <c r="K61" s="56">
        <f t="shared" si="162"/>
        <v>6604</v>
      </c>
      <c r="L61" s="56">
        <f t="shared" si="162"/>
        <v>3869</v>
      </c>
      <c r="M61" s="56">
        <f t="shared" si="162"/>
        <v>3020</v>
      </c>
      <c r="N61" s="56">
        <f t="shared" ref="N61:O61" si="163">N53+N54+N58</f>
        <v>2684</v>
      </c>
      <c r="O61" s="56">
        <f t="shared" si="163"/>
        <v>732</v>
      </c>
      <c r="P61" s="56">
        <f t="shared" ref="P61" si="164">P53+P54+P58</f>
        <v>2387</v>
      </c>
      <c r="Q61" s="56">
        <f t="shared" ref="Q61:R61" si="165">Q53+Q54+Q58</f>
        <v>1185</v>
      </c>
      <c r="R61" s="56">
        <f t="shared" si="165"/>
        <v>2048</v>
      </c>
      <c r="S61" s="56">
        <f t="shared" ref="S61:T61" si="166">S53+S54+S58</f>
        <v>3091</v>
      </c>
      <c r="T61" s="56">
        <f t="shared" si="166"/>
        <v>3614</v>
      </c>
      <c r="U61" s="56">
        <f t="shared" ref="U61:V61" si="167">U53+U54+U58</f>
        <v>4155</v>
      </c>
      <c r="V61" s="56">
        <f t="shared" si="167"/>
        <v>3984</v>
      </c>
      <c r="W61" s="56">
        <f t="shared" ref="W61:X61" si="168">W53+W54+W58</f>
        <v>4987</v>
      </c>
      <c r="X61" s="56">
        <f t="shared" si="168"/>
        <v>5397</v>
      </c>
      <c r="Y61" s="56">
        <f t="shared" ref="Y61:Z61" si="169">Y53+Y54+Y58</f>
        <v>5059</v>
      </c>
      <c r="Z61" s="56">
        <f t="shared" si="169"/>
        <v>4169</v>
      </c>
      <c r="AA61" s="56">
        <f t="shared" ref="AA61" si="170">AA53+AA54+AA58</f>
        <v>2907</v>
      </c>
      <c r="AB61" s="275"/>
      <c r="AC61" s="56">
        <f t="shared" si="90"/>
        <v>26532</v>
      </c>
      <c r="AD61" s="56">
        <f t="shared" si="91"/>
        <v>24055</v>
      </c>
      <c r="AE61" s="56">
        <f t="shared" si="92"/>
        <v>19884</v>
      </c>
      <c r="AF61" s="56">
        <f t="shared" si="94"/>
        <v>6988</v>
      </c>
      <c r="AG61" s="56">
        <f t="shared" si="93"/>
        <v>12908</v>
      </c>
      <c r="AH61" s="56">
        <f t="shared" si="125"/>
        <v>19427</v>
      </c>
      <c r="AI61" s="56">
        <f t="shared" si="126"/>
        <v>7076</v>
      </c>
      <c r="AJ61" s="45" t="s">
        <v>9</v>
      </c>
    </row>
    <row r="62" spans="1:36" ht="15.95" hidden="1" customHeight="1" outlineLevel="1" x14ac:dyDescent="0.2">
      <c r="A62" s="55" t="s">
        <v>124</v>
      </c>
      <c r="B62" s="56">
        <v>-515</v>
      </c>
      <c r="C62" s="56">
        <v>-475</v>
      </c>
      <c r="D62" s="56">
        <v>-126</v>
      </c>
      <c r="E62" s="56">
        <v>-491</v>
      </c>
      <c r="F62" s="56">
        <v>-568</v>
      </c>
      <c r="G62" s="56">
        <v>-392</v>
      </c>
      <c r="H62" s="56">
        <v>-427</v>
      </c>
      <c r="I62" s="56">
        <f t="shared" ref="I62:N62" si="171">SUM(I63:I66)</f>
        <v>-730</v>
      </c>
      <c r="J62" s="56">
        <f t="shared" si="171"/>
        <v>-563</v>
      </c>
      <c r="K62" s="56">
        <f t="shared" si="171"/>
        <v>-475</v>
      </c>
      <c r="L62" s="56">
        <f t="shared" si="171"/>
        <v>-395</v>
      </c>
      <c r="M62" s="56">
        <f t="shared" si="171"/>
        <v>-127</v>
      </c>
      <c r="N62" s="56">
        <f t="shared" si="171"/>
        <v>-127</v>
      </c>
      <c r="O62" s="56">
        <f t="shared" ref="O62:P62" si="172">SUM(O63:O66)</f>
        <v>89</v>
      </c>
      <c r="P62" s="56">
        <f t="shared" si="172"/>
        <v>-105</v>
      </c>
      <c r="Q62" s="56">
        <f t="shared" ref="Q62:R62" si="173">SUM(Q63:Q66)</f>
        <v>-233</v>
      </c>
      <c r="R62" s="56">
        <f t="shared" si="173"/>
        <v>-134</v>
      </c>
      <c r="S62" s="56">
        <f t="shared" ref="S62:T62" si="174">SUM(S63:S66)</f>
        <v>-80</v>
      </c>
      <c r="T62" s="56">
        <f t="shared" si="174"/>
        <v>-310</v>
      </c>
      <c r="U62" s="56">
        <f t="shared" ref="U62:V62" si="175">SUM(U63:U66)</f>
        <v>-161</v>
      </c>
      <c r="V62" s="56">
        <f t="shared" si="175"/>
        <v>-362</v>
      </c>
      <c r="W62" s="56">
        <f t="shared" ref="W62:X62" si="176">SUM(W63:W66)</f>
        <v>-286</v>
      </c>
      <c r="X62" s="56">
        <f t="shared" si="176"/>
        <v>-279</v>
      </c>
      <c r="Y62" s="56">
        <f t="shared" ref="Y62:Z62" si="177">SUM(Y63:Y66)</f>
        <v>-136</v>
      </c>
      <c r="Z62" s="56">
        <f t="shared" si="177"/>
        <v>-164</v>
      </c>
      <c r="AA62" s="56">
        <f t="shared" ref="AA62" si="178">SUM(AA63:AA66)</f>
        <v>-66</v>
      </c>
      <c r="AB62" s="275"/>
      <c r="AC62" s="56">
        <f t="shared" si="90"/>
        <v>-1607</v>
      </c>
      <c r="AD62" s="56">
        <f t="shared" si="91"/>
        <v>-2117</v>
      </c>
      <c r="AE62" s="56">
        <f t="shared" si="92"/>
        <v>-1560</v>
      </c>
      <c r="AF62" s="56">
        <f t="shared" si="94"/>
        <v>-376</v>
      </c>
      <c r="AG62" s="56">
        <f t="shared" si="93"/>
        <v>-685</v>
      </c>
      <c r="AH62" s="56">
        <f t="shared" si="125"/>
        <v>-1063</v>
      </c>
      <c r="AI62" s="56">
        <f t="shared" si="126"/>
        <v>-230</v>
      </c>
      <c r="AJ62" s="45" t="s">
        <v>9</v>
      </c>
    </row>
    <row r="63" spans="1:36" ht="15.95" hidden="1" customHeight="1" outlineLevel="1" x14ac:dyDescent="0.2">
      <c r="A63" s="57" t="s">
        <v>125</v>
      </c>
      <c r="B63" s="58">
        <v>0</v>
      </c>
      <c r="C63" s="58">
        <v>0</v>
      </c>
      <c r="D63" s="58">
        <v>642</v>
      </c>
      <c r="E63" s="58">
        <v>0</v>
      </c>
      <c r="F63" s="58">
        <v>0</v>
      </c>
      <c r="G63" s="58">
        <v>0</v>
      </c>
      <c r="H63" s="58">
        <v>0</v>
      </c>
      <c r="I63" s="58">
        <v>0</v>
      </c>
      <c r="J63" s="58">
        <v>0</v>
      </c>
      <c r="K63" s="58">
        <v>0</v>
      </c>
      <c r="L63" s="58">
        <v>0</v>
      </c>
      <c r="M63" s="58">
        <v>0</v>
      </c>
      <c r="N63" s="58">
        <v>0</v>
      </c>
      <c r="O63" s="58">
        <v>0</v>
      </c>
      <c r="P63" s="58">
        <v>0</v>
      </c>
      <c r="Q63" s="58">
        <v>0</v>
      </c>
      <c r="R63" s="58">
        <v>0</v>
      </c>
      <c r="S63" s="58">
        <v>0</v>
      </c>
      <c r="T63" s="58">
        <v>0</v>
      </c>
      <c r="U63" s="58">
        <v>0</v>
      </c>
      <c r="V63" s="58">
        <v>0</v>
      </c>
      <c r="W63" s="58">
        <v>0</v>
      </c>
      <c r="X63" s="58">
        <v>0</v>
      </c>
      <c r="Y63" s="58">
        <v>0</v>
      </c>
      <c r="Z63" s="58">
        <v>0</v>
      </c>
      <c r="AA63" s="58">
        <v>0</v>
      </c>
      <c r="AC63" s="58">
        <f t="shared" si="90"/>
        <v>642</v>
      </c>
      <c r="AD63" s="58">
        <f t="shared" si="91"/>
        <v>0</v>
      </c>
      <c r="AE63" s="58">
        <f t="shared" si="92"/>
        <v>0</v>
      </c>
      <c r="AF63" s="58">
        <f t="shared" si="94"/>
        <v>0</v>
      </c>
      <c r="AG63" s="58">
        <f t="shared" si="93"/>
        <v>0</v>
      </c>
      <c r="AH63" s="58">
        <f t="shared" si="125"/>
        <v>0</v>
      </c>
      <c r="AI63" s="58">
        <f t="shared" si="126"/>
        <v>0</v>
      </c>
      <c r="AJ63" s="45" t="s">
        <v>9</v>
      </c>
    </row>
    <row r="64" spans="1:36" ht="15.95" hidden="1" customHeight="1" outlineLevel="1" x14ac:dyDescent="0.2">
      <c r="A64" s="57" t="s">
        <v>126</v>
      </c>
      <c r="B64" s="58">
        <v>-515</v>
      </c>
      <c r="C64" s="58">
        <v>-475</v>
      </c>
      <c r="D64" s="58">
        <v>-768</v>
      </c>
      <c r="E64" s="58">
        <v>-491</v>
      </c>
      <c r="F64" s="58">
        <v>-568</v>
      </c>
      <c r="G64" s="58">
        <v>-392</v>
      </c>
      <c r="H64" s="58">
        <v>-427</v>
      </c>
      <c r="I64" s="58">
        <v>-730</v>
      </c>
      <c r="J64" s="58">
        <v>-563</v>
      </c>
      <c r="K64" s="58">
        <v>-475</v>
      </c>
      <c r="L64" s="58">
        <v>-395</v>
      </c>
      <c r="M64" s="58">
        <v>-127</v>
      </c>
      <c r="N64" s="58">
        <v>-127</v>
      </c>
      <c r="O64" s="58">
        <v>89</v>
      </c>
      <c r="P64" s="58">
        <v>-105</v>
      </c>
      <c r="Q64" s="58">
        <v>-233</v>
      </c>
      <c r="R64" s="58">
        <v>-134</v>
      </c>
      <c r="S64" s="58">
        <v>-80</v>
      </c>
      <c r="T64" s="58">
        <v>-310</v>
      </c>
      <c r="U64" s="58">
        <v>-161</v>
      </c>
      <c r="V64" s="58">
        <v>-362</v>
      </c>
      <c r="W64" s="58">
        <v>-286</v>
      </c>
      <c r="X64" s="58">
        <v>-279</v>
      </c>
      <c r="Y64" s="58">
        <v>-136</v>
      </c>
      <c r="Z64" s="58">
        <v>-164</v>
      </c>
      <c r="AA64" s="58">
        <v>-66</v>
      </c>
      <c r="AC64" s="58">
        <f t="shared" si="90"/>
        <v>-2249</v>
      </c>
      <c r="AD64" s="58">
        <f t="shared" si="91"/>
        <v>-2117</v>
      </c>
      <c r="AE64" s="58">
        <f t="shared" si="92"/>
        <v>-1560</v>
      </c>
      <c r="AF64" s="58">
        <f t="shared" si="94"/>
        <v>-376</v>
      </c>
      <c r="AG64" s="58">
        <f t="shared" si="93"/>
        <v>-685</v>
      </c>
      <c r="AH64" s="58">
        <f t="shared" si="125"/>
        <v>-1063</v>
      </c>
      <c r="AI64" s="58">
        <f t="shared" si="126"/>
        <v>-230</v>
      </c>
      <c r="AJ64" s="45" t="s">
        <v>9</v>
      </c>
    </row>
    <row r="65" spans="1:36" ht="15.95" hidden="1" customHeight="1" outlineLevel="1" x14ac:dyDescent="0.2">
      <c r="A65" s="57" t="s">
        <v>127</v>
      </c>
      <c r="B65" s="58">
        <v>0</v>
      </c>
      <c r="C65" s="58">
        <v>0</v>
      </c>
      <c r="D65" s="58">
        <v>0</v>
      </c>
      <c r="E65" s="58">
        <v>0</v>
      </c>
      <c r="F65" s="58">
        <v>0</v>
      </c>
      <c r="G65" s="58">
        <v>0</v>
      </c>
      <c r="H65" s="58">
        <v>0</v>
      </c>
      <c r="I65" s="58">
        <v>0</v>
      </c>
      <c r="J65" s="58">
        <v>0</v>
      </c>
      <c r="K65" s="58">
        <v>0</v>
      </c>
      <c r="L65" s="58">
        <v>0</v>
      </c>
      <c r="M65" s="58">
        <v>0</v>
      </c>
      <c r="N65" s="58">
        <v>0</v>
      </c>
      <c r="O65" s="58">
        <v>0</v>
      </c>
      <c r="P65" s="58">
        <v>0</v>
      </c>
      <c r="Q65" s="58">
        <v>0</v>
      </c>
      <c r="R65" s="58">
        <v>0</v>
      </c>
      <c r="S65" s="58">
        <v>0</v>
      </c>
      <c r="T65" s="58">
        <v>0</v>
      </c>
      <c r="U65" s="58">
        <v>0</v>
      </c>
      <c r="V65" s="58">
        <v>0</v>
      </c>
      <c r="W65" s="58">
        <v>0</v>
      </c>
      <c r="X65" s="58">
        <v>0</v>
      </c>
      <c r="Y65" s="58">
        <v>0</v>
      </c>
      <c r="Z65" s="58">
        <v>0</v>
      </c>
      <c r="AA65" s="58">
        <v>0</v>
      </c>
      <c r="AC65" s="58">
        <f t="shared" si="90"/>
        <v>0</v>
      </c>
      <c r="AD65" s="58">
        <f t="shared" si="91"/>
        <v>0</v>
      </c>
      <c r="AE65" s="58">
        <f t="shared" si="92"/>
        <v>0</v>
      </c>
      <c r="AF65" s="58">
        <f t="shared" si="94"/>
        <v>0</v>
      </c>
      <c r="AG65" s="58">
        <f t="shared" si="93"/>
        <v>0</v>
      </c>
      <c r="AH65" s="58">
        <f t="shared" si="125"/>
        <v>0</v>
      </c>
      <c r="AI65" s="58">
        <f t="shared" si="126"/>
        <v>0</v>
      </c>
      <c r="AJ65" s="45" t="s">
        <v>9</v>
      </c>
    </row>
    <row r="66" spans="1:36" ht="15.95" hidden="1" customHeight="1" outlineLevel="1" x14ac:dyDescent="0.2">
      <c r="A66" s="57" t="s">
        <v>128</v>
      </c>
      <c r="B66" s="58">
        <v>0</v>
      </c>
      <c r="C66" s="58">
        <v>0</v>
      </c>
      <c r="D66" s="58">
        <v>0</v>
      </c>
      <c r="E66" s="58">
        <v>0</v>
      </c>
      <c r="F66" s="58">
        <v>0</v>
      </c>
      <c r="G66" s="58">
        <v>0</v>
      </c>
      <c r="H66" s="58">
        <v>0</v>
      </c>
      <c r="I66" s="58">
        <v>0</v>
      </c>
      <c r="J66" s="58">
        <v>0</v>
      </c>
      <c r="K66" s="58">
        <v>0</v>
      </c>
      <c r="L66" s="58">
        <v>0</v>
      </c>
      <c r="M66" s="58">
        <v>0</v>
      </c>
      <c r="N66" s="58">
        <v>0</v>
      </c>
      <c r="O66" s="58">
        <v>0</v>
      </c>
      <c r="P66" s="58">
        <v>0</v>
      </c>
      <c r="Q66" s="58">
        <v>0</v>
      </c>
      <c r="R66" s="58">
        <v>0</v>
      </c>
      <c r="S66" s="58">
        <v>0</v>
      </c>
      <c r="T66" s="58">
        <v>0</v>
      </c>
      <c r="U66" s="58">
        <v>0</v>
      </c>
      <c r="V66" s="58">
        <v>0</v>
      </c>
      <c r="W66" s="58">
        <v>0</v>
      </c>
      <c r="X66" s="58">
        <v>0</v>
      </c>
      <c r="Y66" s="58">
        <v>0</v>
      </c>
      <c r="Z66" s="58">
        <v>0</v>
      </c>
      <c r="AA66" s="58">
        <v>0</v>
      </c>
      <c r="AC66" s="58">
        <f t="shared" si="90"/>
        <v>0</v>
      </c>
      <c r="AD66" s="58">
        <f t="shared" si="91"/>
        <v>0</v>
      </c>
      <c r="AE66" s="58">
        <f t="shared" si="92"/>
        <v>0</v>
      </c>
      <c r="AF66" s="58">
        <f t="shared" si="94"/>
        <v>0</v>
      </c>
      <c r="AG66" s="58">
        <f t="shared" si="93"/>
        <v>0</v>
      </c>
      <c r="AH66" s="58">
        <f t="shared" si="125"/>
        <v>0</v>
      </c>
      <c r="AI66" s="58">
        <f t="shared" si="126"/>
        <v>0</v>
      </c>
      <c r="AJ66" s="45" t="s">
        <v>9</v>
      </c>
    </row>
    <row r="67" spans="1:36" ht="15.95" hidden="1" customHeight="1" outlineLevel="1" x14ac:dyDescent="0.2">
      <c r="A67" s="55" t="s">
        <v>78</v>
      </c>
      <c r="B67" s="56">
        <f t="shared" ref="B67:G67" si="179">B61+B62</f>
        <v>6087</v>
      </c>
      <c r="C67" s="56">
        <f t="shared" si="179"/>
        <v>6061</v>
      </c>
      <c r="D67" s="56">
        <f t="shared" si="179"/>
        <v>6993</v>
      </c>
      <c r="E67" s="56">
        <f t="shared" si="179"/>
        <v>5784</v>
      </c>
      <c r="F67" s="56">
        <f t="shared" si="179"/>
        <v>5435</v>
      </c>
      <c r="G67" s="56">
        <f t="shared" si="179"/>
        <v>6027</v>
      </c>
      <c r="H67" s="56">
        <f t="shared" ref="H67:M67" si="180">H61+H62</f>
        <v>6600</v>
      </c>
      <c r="I67" s="56">
        <f t="shared" si="180"/>
        <v>3876</v>
      </c>
      <c r="J67" s="56">
        <f t="shared" si="180"/>
        <v>5828</v>
      </c>
      <c r="K67" s="56">
        <f t="shared" si="180"/>
        <v>6129</v>
      </c>
      <c r="L67" s="56">
        <f t="shared" si="180"/>
        <v>3474</v>
      </c>
      <c r="M67" s="56">
        <f t="shared" si="180"/>
        <v>2893</v>
      </c>
      <c r="N67" s="56">
        <f t="shared" ref="N67:O67" si="181">N61+N62</f>
        <v>2557</v>
      </c>
      <c r="O67" s="56">
        <f t="shared" si="181"/>
        <v>821</v>
      </c>
      <c r="P67" s="56">
        <f t="shared" ref="P67" si="182">P61+P62</f>
        <v>2282</v>
      </c>
      <c r="Q67" s="56">
        <f t="shared" ref="Q67:R67" si="183">Q61+Q62</f>
        <v>952</v>
      </c>
      <c r="R67" s="56">
        <f t="shared" si="183"/>
        <v>1914</v>
      </c>
      <c r="S67" s="56">
        <f t="shared" ref="S67:T67" si="184">S61+S62</f>
        <v>3011</v>
      </c>
      <c r="T67" s="56">
        <f t="shared" si="184"/>
        <v>3304</v>
      </c>
      <c r="U67" s="56">
        <f t="shared" ref="U67:V67" si="185">U61+U62</f>
        <v>3994</v>
      </c>
      <c r="V67" s="56">
        <f t="shared" si="185"/>
        <v>3622</v>
      </c>
      <c r="W67" s="56">
        <f t="shared" ref="W67:X67" si="186">W61+W62</f>
        <v>4701</v>
      </c>
      <c r="X67" s="56">
        <f t="shared" si="186"/>
        <v>5118</v>
      </c>
      <c r="Y67" s="56">
        <f t="shared" ref="Y67:Z67" si="187">Y61+Y62</f>
        <v>4923</v>
      </c>
      <c r="Z67" s="56">
        <f t="shared" si="187"/>
        <v>4005</v>
      </c>
      <c r="AA67" s="56">
        <f t="shared" ref="AA67" si="188">AA61+AA62</f>
        <v>2841</v>
      </c>
      <c r="AB67" s="275"/>
      <c r="AC67" s="56">
        <f t="shared" si="90"/>
        <v>24925</v>
      </c>
      <c r="AD67" s="56">
        <f t="shared" si="91"/>
        <v>21938</v>
      </c>
      <c r="AE67" s="56">
        <f t="shared" si="92"/>
        <v>18324</v>
      </c>
      <c r="AF67" s="56">
        <f t="shared" si="94"/>
        <v>6612</v>
      </c>
      <c r="AG67" s="56">
        <f t="shared" si="93"/>
        <v>12223</v>
      </c>
      <c r="AH67" s="56">
        <f t="shared" si="125"/>
        <v>18364</v>
      </c>
      <c r="AI67" s="56">
        <f t="shared" si="126"/>
        <v>6846</v>
      </c>
      <c r="AJ67" s="45" t="s">
        <v>9</v>
      </c>
    </row>
    <row r="68" spans="1:36" ht="15.95" customHeight="1" collapsed="1" x14ac:dyDescent="0.2">
      <c r="AJ68" s="45" t="s">
        <v>9</v>
      </c>
    </row>
    <row r="69" spans="1:36" s="42" customFormat="1" ht="15.95" customHeight="1" x14ac:dyDescent="0.2">
      <c r="A69" s="39" t="s">
        <v>129</v>
      </c>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C69" s="40"/>
      <c r="AD69" s="40"/>
      <c r="AE69" s="40"/>
      <c r="AF69" s="40"/>
      <c r="AG69" s="40"/>
      <c r="AH69" s="40"/>
      <c r="AI69" s="40"/>
      <c r="AJ69" s="41" t="s">
        <v>9</v>
      </c>
    </row>
    <row r="70" spans="1:36" ht="15.95" customHeight="1" collapsed="1" x14ac:dyDescent="0.2">
      <c r="A70" s="43" t="s">
        <v>130</v>
      </c>
      <c r="B70" s="44">
        <f t="shared" ref="B70:G70" si="189">B71+B84</f>
        <v>288668</v>
      </c>
      <c r="C70" s="44">
        <f t="shared" si="189"/>
        <v>291904</v>
      </c>
      <c r="D70" s="44">
        <f t="shared" si="189"/>
        <v>297798</v>
      </c>
      <c r="E70" s="44">
        <f t="shared" si="189"/>
        <v>300705</v>
      </c>
      <c r="F70" s="44">
        <f t="shared" si="189"/>
        <v>301043</v>
      </c>
      <c r="G70" s="44">
        <f t="shared" si="189"/>
        <v>412819</v>
      </c>
      <c r="H70" s="44">
        <f t="shared" ref="H70:M70" si="190">H71+H84</f>
        <v>278748</v>
      </c>
      <c r="I70" s="44">
        <f t="shared" si="190"/>
        <v>275313</v>
      </c>
      <c r="J70" s="44">
        <f t="shared" si="190"/>
        <v>254552</v>
      </c>
      <c r="K70" s="44">
        <f t="shared" si="190"/>
        <v>257886</v>
      </c>
      <c r="L70" s="44">
        <f t="shared" si="190"/>
        <v>251811</v>
      </c>
      <c r="M70" s="44">
        <f t="shared" si="190"/>
        <v>256463</v>
      </c>
      <c r="N70" s="44">
        <f t="shared" ref="N70:O70" si="191">N71+N84</f>
        <v>261944</v>
      </c>
      <c r="O70" s="44">
        <f t="shared" si="191"/>
        <v>276498</v>
      </c>
      <c r="P70" s="44">
        <f t="shared" ref="P70" si="192">P71+P84</f>
        <v>291188</v>
      </c>
      <c r="Q70" s="44">
        <f t="shared" ref="Q70" si="193">Q71+Q84</f>
        <v>252694</v>
      </c>
      <c r="R70" s="44">
        <f t="shared" ref="R70:T70" si="194">R71+R84</f>
        <v>261561</v>
      </c>
      <c r="S70" s="44">
        <f t="shared" si="194"/>
        <v>244918</v>
      </c>
      <c r="T70" s="44">
        <f t="shared" si="194"/>
        <v>252985</v>
      </c>
      <c r="U70" s="44">
        <f t="shared" ref="U70:V70" si="195">U71+U84</f>
        <v>239816</v>
      </c>
      <c r="V70" s="44">
        <f t="shared" si="195"/>
        <v>252843</v>
      </c>
      <c r="W70" s="44">
        <f t="shared" ref="W70:X70" si="196">W71+W84</f>
        <v>250476</v>
      </c>
      <c r="X70" s="44">
        <f t="shared" si="196"/>
        <v>247928</v>
      </c>
      <c r="Y70" s="44">
        <f t="shared" ref="Y70:Z70" si="197">Y71+Y84</f>
        <v>232124</v>
      </c>
      <c r="Z70" s="44">
        <f t="shared" si="197"/>
        <v>246453</v>
      </c>
      <c r="AA70" s="44">
        <f t="shared" ref="AA70" si="198">AA71+AA84</f>
        <v>228952</v>
      </c>
      <c r="AB70" s="34"/>
      <c r="AC70" s="44">
        <f t="shared" ref="AC70:AC101" si="199">E70</f>
        <v>300705</v>
      </c>
      <c r="AD70" s="44">
        <f t="shared" ref="AD70:AD101" si="200">I70</f>
        <v>275313</v>
      </c>
      <c r="AE70" s="44">
        <f t="shared" ref="AE70:AE101" si="201">M70</f>
        <v>256463</v>
      </c>
      <c r="AF70" s="44">
        <f t="shared" ref="AF70:AF101" si="202">Q70</f>
        <v>252694</v>
      </c>
      <c r="AG70" s="44">
        <f>U70</f>
        <v>239816</v>
      </c>
      <c r="AH70" s="44">
        <f>Y70</f>
        <v>232124</v>
      </c>
      <c r="AI70" s="44">
        <f ca="1">OFFSET(AB70,0,-1)</f>
        <v>228952</v>
      </c>
      <c r="AJ70" s="45" t="s">
        <v>9</v>
      </c>
    </row>
    <row r="71" spans="1:36" ht="15.95" hidden="1" customHeight="1" outlineLevel="1" x14ac:dyDescent="0.2">
      <c r="A71" s="61" t="s">
        <v>131</v>
      </c>
      <c r="B71" s="62">
        <v>42433</v>
      </c>
      <c r="C71" s="62">
        <v>47803</v>
      </c>
      <c r="D71" s="62">
        <v>47944</v>
      </c>
      <c r="E71" s="62">
        <v>53097</v>
      </c>
      <c r="F71" s="62">
        <v>56589</v>
      </c>
      <c r="G71" s="62">
        <v>177423</v>
      </c>
      <c r="H71" s="62">
        <v>45389</v>
      </c>
      <c r="I71" s="62">
        <f t="shared" ref="I71:N71" si="203">SUM(I72:I83)</f>
        <v>43737</v>
      </c>
      <c r="J71" s="62">
        <f t="shared" si="203"/>
        <v>24859</v>
      </c>
      <c r="K71" s="62">
        <f t="shared" si="203"/>
        <v>29577</v>
      </c>
      <c r="L71" s="62">
        <f t="shared" si="203"/>
        <v>25223</v>
      </c>
      <c r="M71" s="62">
        <f t="shared" si="203"/>
        <v>32155</v>
      </c>
      <c r="N71" s="62">
        <f t="shared" si="203"/>
        <v>39436</v>
      </c>
      <c r="O71" s="62">
        <f t="shared" ref="O71:P71" si="204">SUM(O72:O83)</f>
        <v>56028</v>
      </c>
      <c r="P71" s="62">
        <f t="shared" si="204"/>
        <v>70094</v>
      </c>
      <c r="Q71" s="62">
        <f t="shared" ref="Q71:R71" si="205">SUM(Q72:Q83)</f>
        <v>27687</v>
      </c>
      <c r="R71" s="62">
        <f t="shared" si="205"/>
        <v>38649</v>
      </c>
      <c r="S71" s="62">
        <f t="shared" ref="S71" si="206">SUM(S72:S83)</f>
        <v>24299</v>
      </c>
      <c r="T71" s="62">
        <f t="shared" ref="T71:U71" si="207">SUM(T72:T83)</f>
        <v>34340</v>
      </c>
      <c r="U71" s="62">
        <f t="shared" si="207"/>
        <v>23144</v>
      </c>
      <c r="V71" s="62">
        <f t="shared" ref="V71:W71" si="208">SUM(V72:V83)</f>
        <v>38005</v>
      </c>
      <c r="W71" s="62">
        <f t="shared" si="208"/>
        <v>37559</v>
      </c>
      <c r="X71" s="62">
        <f t="shared" ref="X71:Y71" si="209">SUM(X72:X83)</f>
        <v>36241</v>
      </c>
      <c r="Y71" s="62">
        <f t="shared" si="209"/>
        <v>21847</v>
      </c>
      <c r="Z71" s="62">
        <f t="shared" ref="Z71:AA71" si="210">SUM(Z72:Z83)</f>
        <v>37706</v>
      </c>
      <c r="AA71" s="62">
        <f t="shared" si="210"/>
        <v>17889</v>
      </c>
      <c r="AB71" s="34"/>
      <c r="AC71" s="62">
        <f t="shared" si="199"/>
        <v>53097</v>
      </c>
      <c r="AD71" s="62">
        <f t="shared" si="200"/>
        <v>43737</v>
      </c>
      <c r="AE71" s="62">
        <f t="shared" si="201"/>
        <v>32155</v>
      </c>
      <c r="AF71" s="62">
        <f t="shared" si="202"/>
        <v>27687</v>
      </c>
      <c r="AG71" s="62">
        <f t="shared" ref="AG71:AG133" si="211">U71</f>
        <v>23144</v>
      </c>
      <c r="AH71" s="62">
        <f>Y71</f>
        <v>21847</v>
      </c>
      <c r="AI71" s="62">
        <f ca="1">OFFSET(AB71,0,-1)</f>
        <v>17889</v>
      </c>
      <c r="AJ71" s="45" t="s">
        <v>9</v>
      </c>
    </row>
    <row r="72" spans="1:36" ht="15.95" hidden="1" customHeight="1" outlineLevel="1" x14ac:dyDescent="0.2">
      <c r="A72" s="63" t="s">
        <v>132</v>
      </c>
      <c r="B72" s="54">
        <v>23422</v>
      </c>
      <c r="C72" s="54">
        <v>27847</v>
      </c>
      <c r="D72" s="54">
        <v>33155</v>
      </c>
      <c r="E72" s="54">
        <v>37812</v>
      </c>
      <c r="F72" s="54">
        <v>39995</v>
      </c>
      <c r="G72" s="54">
        <v>3067</v>
      </c>
      <c r="H72" s="54">
        <v>278</v>
      </c>
      <c r="I72" s="54">
        <v>130</v>
      </c>
      <c r="J72" s="54">
        <v>147</v>
      </c>
      <c r="K72" s="54">
        <v>371</v>
      </c>
      <c r="L72" s="54">
        <v>75</v>
      </c>
      <c r="M72" s="54">
        <v>273</v>
      </c>
      <c r="N72" s="54">
        <v>84</v>
      </c>
      <c r="O72" s="54">
        <v>272</v>
      </c>
      <c r="P72" s="54">
        <v>16</v>
      </c>
      <c r="Q72" s="54">
        <v>213</v>
      </c>
      <c r="R72" s="54">
        <v>160</v>
      </c>
      <c r="S72" s="54">
        <v>148</v>
      </c>
      <c r="T72" s="54">
        <v>92</v>
      </c>
      <c r="U72" s="54">
        <v>316</v>
      </c>
      <c r="V72" s="54">
        <v>457</v>
      </c>
      <c r="W72" s="54">
        <v>89</v>
      </c>
      <c r="X72" s="54">
        <v>44</v>
      </c>
      <c r="Y72" s="54">
        <v>29</v>
      </c>
      <c r="Z72" s="54">
        <v>41</v>
      </c>
      <c r="AA72" s="54">
        <v>59</v>
      </c>
      <c r="AC72" s="54">
        <f t="shared" si="199"/>
        <v>37812</v>
      </c>
      <c r="AD72" s="54">
        <f t="shared" si="200"/>
        <v>130</v>
      </c>
      <c r="AE72" s="54">
        <f t="shared" si="201"/>
        <v>273</v>
      </c>
      <c r="AF72" s="54">
        <f t="shared" si="202"/>
        <v>213</v>
      </c>
      <c r="AG72" s="54">
        <f t="shared" si="211"/>
        <v>316</v>
      </c>
      <c r="AH72" s="54">
        <f>Y72</f>
        <v>29</v>
      </c>
      <c r="AI72" s="54">
        <f t="shared" ref="AI72:AI133" ca="1" si="212">OFFSET(AB72,0,-1)</f>
        <v>59</v>
      </c>
      <c r="AJ72" s="45" t="s">
        <v>9</v>
      </c>
    </row>
    <row r="73" spans="1:36" ht="15.95" hidden="1" customHeight="1" outlineLevel="1" x14ac:dyDescent="0.2">
      <c r="A73" s="63" t="s">
        <v>133</v>
      </c>
      <c r="B73" s="54">
        <v>0</v>
      </c>
      <c r="C73" s="54">
        <v>0</v>
      </c>
      <c r="D73" s="54">
        <v>0</v>
      </c>
      <c r="E73" s="54">
        <v>0</v>
      </c>
      <c r="F73" s="54">
        <v>3135</v>
      </c>
      <c r="G73" s="54">
        <v>158104</v>
      </c>
      <c r="H73" s="54">
        <v>25923</v>
      </c>
      <c r="I73" s="54">
        <v>27831</v>
      </c>
      <c r="J73" s="54">
        <v>8789</v>
      </c>
      <c r="K73" s="54">
        <v>12336</v>
      </c>
      <c r="L73" s="54">
        <v>6765</v>
      </c>
      <c r="M73" s="54">
        <v>13569</v>
      </c>
      <c r="N73" s="54">
        <v>20352</v>
      </c>
      <c r="O73" s="54">
        <v>36113</v>
      </c>
      <c r="P73" s="54">
        <v>49017</v>
      </c>
      <c r="Q73" s="54">
        <v>6506</v>
      </c>
      <c r="R73" s="54">
        <v>16510</v>
      </c>
      <c r="S73" s="54">
        <v>12382</v>
      </c>
      <c r="T73" s="54">
        <v>21087</v>
      </c>
      <c r="U73" s="54">
        <v>9922</v>
      </c>
      <c r="V73" s="54">
        <v>25063</v>
      </c>
      <c r="W73" s="54">
        <v>24454</v>
      </c>
      <c r="X73" s="54">
        <v>23422</v>
      </c>
      <c r="Y73" s="54">
        <v>9580</v>
      </c>
      <c r="Z73" s="54">
        <v>25003</v>
      </c>
      <c r="AA73" s="54">
        <v>11564</v>
      </c>
      <c r="AC73" s="54">
        <f t="shared" si="199"/>
        <v>0</v>
      </c>
      <c r="AD73" s="54">
        <f t="shared" si="200"/>
        <v>27831</v>
      </c>
      <c r="AE73" s="54">
        <f t="shared" si="201"/>
        <v>13569</v>
      </c>
      <c r="AF73" s="54">
        <f t="shared" si="202"/>
        <v>6506</v>
      </c>
      <c r="AG73" s="54">
        <f t="shared" si="211"/>
        <v>9922</v>
      </c>
      <c r="AH73" s="54">
        <f t="shared" ref="AH73:AH133" si="213">Y73</f>
        <v>9580</v>
      </c>
      <c r="AI73" s="54">
        <f t="shared" ca="1" si="212"/>
        <v>11564</v>
      </c>
      <c r="AJ73" s="45" t="s">
        <v>9</v>
      </c>
    </row>
    <row r="74" spans="1:36" ht="15.95" hidden="1" customHeight="1" outlineLevel="1" x14ac:dyDescent="0.2">
      <c r="A74" s="63" t="s">
        <v>134</v>
      </c>
      <c r="B74" s="54">
        <v>7672</v>
      </c>
      <c r="C74" s="54">
        <v>7382</v>
      </c>
      <c r="D74" s="54">
        <v>0</v>
      </c>
      <c r="E74" s="54">
        <v>0</v>
      </c>
      <c r="F74" s="54">
        <v>0</v>
      </c>
      <c r="G74" s="54">
        <v>0</v>
      </c>
      <c r="H74" s="54">
        <v>0</v>
      </c>
      <c r="I74" s="54">
        <v>0</v>
      </c>
      <c r="J74" s="54">
        <v>0</v>
      </c>
      <c r="K74" s="54">
        <v>0</v>
      </c>
      <c r="L74" s="54">
        <v>0</v>
      </c>
      <c r="M74" s="54">
        <v>0</v>
      </c>
      <c r="N74" s="54">
        <v>0</v>
      </c>
      <c r="O74" s="54">
        <v>0</v>
      </c>
      <c r="P74" s="54">
        <v>0</v>
      </c>
      <c r="Q74" s="54">
        <v>1</v>
      </c>
      <c r="R74" s="54">
        <v>1</v>
      </c>
      <c r="S74" s="54">
        <v>1</v>
      </c>
      <c r="T74" s="54">
        <v>1</v>
      </c>
      <c r="U74" s="54">
        <v>0</v>
      </c>
      <c r="V74" s="54">
        <v>0</v>
      </c>
      <c r="W74" s="54">
        <v>3</v>
      </c>
      <c r="X74" s="54">
        <v>4</v>
      </c>
      <c r="Y74" s="54">
        <v>3</v>
      </c>
      <c r="Z74" s="54">
        <v>0</v>
      </c>
      <c r="AA74" s="54">
        <v>8</v>
      </c>
      <c r="AC74" s="54">
        <f t="shared" si="199"/>
        <v>0</v>
      </c>
      <c r="AD74" s="54">
        <f t="shared" si="200"/>
        <v>0</v>
      </c>
      <c r="AE74" s="54">
        <f t="shared" si="201"/>
        <v>0</v>
      </c>
      <c r="AF74" s="54">
        <f t="shared" si="202"/>
        <v>1</v>
      </c>
      <c r="AG74" s="54">
        <f t="shared" si="211"/>
        <v>0</v>
      </c>
      <c r="AH74" s="54">
        <f t="shared" si="213"/>
        <v>3</v>
      </c>
      <c r="AI74" s="54">
        <f t="shared" ca="1" si="212"/>
        <v>8</v>
      </c>
      <c r="AJ74" s="45" t="s">
        <v>9</v>
      </c>
    </row>
    <row r="75" spans="1:36" ht="15.95" hidden="1" customHeight="1" outlineLevel="1" x14ac:dyDescent="0.2">
      <c r="A75" s="63" t="s">
        <v>135</v>
      </c>
      <c r="B75" s="54">
        <v>6246</v>
      </c>
      <c r="C75" s="54">
        <v>6930</v>
      </c>
      <c r="D75" s="54">
        <v>7642</v>
      </c>
      <c r="E75" s="54">
        <v>8492</v>
      </c>
      <c r="F75" s="54">
        <v>6210</v>
      </c>
      <c r="G75" s="54">
        <v>7533</v>
      </c>
      <c r="H75" s="54">
        <v>9361</v>
      </c>
      <c r="I75" s="54">
        <v>8921</v>
      </c>
      <c r="J75" s="54">
        <v>9177</v>
      </c>
      <c r="K75" s="54">
        <v>9248</v>
      </c>
      <c r="L75" s="54">
        <v>9285</v>
      </c>
      <c r="M75" s="54">
        <v>10744</v>
      </c>
      <c r="N75" s="54">
        <v>11536</v>
      </c>
      <c r="O75" s="54">
        <v>12712</v>
      </c>
      <c r="P75" s="54">
        <v>14361</v>
      </c>
      <c r="Q75" s="54">
        <v>15381</v>
      </c>
      <c r="R75" s="54">
        <v>16410</v>
      </c>
      <c r="S75" s="54">
        <v>4669</v>
      </c>
      <c r="T75" s="54">
        <v>5434</v>
      </c>
      <c r="U75" s="54">
        <v>5482</v>
      </c>
      <c r="V75" s="54">
        <v>5074</v>
      </c>
      <c r="W75" s="54">
        <v>5128</v>
      </c>
      <c r="X75" s="54">
        <v>4724</v>
      </c>
      <c r="Y75" s="54">
        <v>5015</v>
      </c>
      <c r="Z75" s="54">
        <v>4545</v>
      </c>
      <c r="AA75" s="54">
        <v>-1424</v>
      </c>
      <c r="AC75" s="54">
        <f t="shared" si="199"/>
        <v>8492</v>
      </c>
      <c r="AD75" s="54">
        <f t="shared" si="200"/>
        <v>8921</v>
      </c>
      <c r="AE75" s="54">
        <f t="shared" si="201"/>
        <v>10744</v>
      </c>
      <c r="AF75" s="54">
        <f t="shared" si="202"/>
        <v>15381</v>
      </c>
      <c r="AG75" s="54">
        <f t="shared" si="211"/>
        <v>5482</v>
      </c>
      <c r="AH75" s="54">
        <f t="shared" si="213"/>
        <v>5015</v>
      </c>
      <c r="AI75" s="54">
        <f t="shared" ca="1" si="212"/>
        <v>-1424</v>
      </c>
      <c r="AJ75" s="45" t="s">
        <v>9</v>
      </c>
    </row>
    <row r="76" spans="1:36" ht="15.95" hidden="1" customHeight="1" outlineLevel="1" x14ac:dyDescent="0.2">
      <c r="A76" s="63" t="s">
        <v>136</v>
      </c>
      <c r="B76" s="54">
        <v>0</v>
      </c>
      <c r="C76" s="54">
        <v>0</v>
      </c>
      <c r="D76" s="54">
        <v>0</v>
      </c>
      <c r="E76" s="54">
        <v>0</v>
      </c>
      <c r="F76" s="54">
        <v>0</v>
      </c>
      <c r="G76" s="54">
        <v>0</v>
      </c>
      <c r="H76" s="54">
        <v>0</v>
      </c>
      <c r="I76" s="54">
        <v>0</v>
      </c>
      <c r="J76" s="54">
        <v>0</v>
      </c>
      <c r="K76" s="54">
        <v>0</v>
      </c>
      <c r="L76" s="54">
        <v>0</v>
      </c>
      <c r="M76" s="54">
        <v>0</v>
      </c>
      <c r="N76" s="54">
        <v>0</v>
      </c>
      <c r="O76" s="54">
        <v>0</v>
      </c>
      <c r="P76" s="54">
        <v>0</v>
      </c>
      <c r="Q76" s="54">
        <v>0</v>
      </c>
      <c r="R76" s="54">
        <v>0</v>
      </c>
      <c r="S76" s="54">
        <v>0</v>
      </c>
      <c r="T76" s="54">
        <v>0</v>
      </c>
      <c r="U76" s="54">
        <v>0</v>
      </c>
      <c r="V76" s="54">
        <v>0</v>
      </c>
      <c r="W76" s="54">
        <v>0</v>
      </c>
      <c r="X76" s="54">
        <v>0</v>
      </c>
      <c r="Y76" s="54">
        <v>0</v>
      </c>
      <c r="Z76" s="54">
        <v>0</v>
      </c>
      <c r="AA76" s="54">
        <v>0</v>
      </c>
      <c r="AC76" s="54">
        <f t="shared" si="199"/>
        <v>0</v>
      </c>
      <c r="AD76" s="54">
        <f t="shared" si="200"/>
        <v>0</v>
      </c>
      <c r="AE76" s="54">
        <f t="shared" si="201"/>
        <v>0</v>
      </c>
      <c r="AF76" s="54">
        <f t="shared" si="202"/>
        <v>0</v>
      </c>
      <c r="AG76" s="54">
        <f t="shared" si="211"/>
        <v>0</v>
      </c>
      <c r="AH76" s="54">
        <f t="shared" si="213"/>
        <v>0</v>
      </c>
      <c r="AI76" s="54">
        <f t="shared" ca="1" si="212"/>
        <v>0</v>
      </c>
      <c r="AJ76" s="45" t="s">
        <v>9</v>
      </c>
    </row>
    <row r="77" spans="1:36" ht="15.95" hidden="1" customHeight="1" outlineLevel="1" x14ac:dyDescent="0.2">
      <c r="A77" s="63" t="s">
        <v>137</v>
      </c>
      <c r="B77" s="54">
        <v>1428</v>
      </c>
      <c r="C77" s="54">
        <v>1862</v>
      </c>
      <c r="D77" s="54">
        <v>2971</v>
      </c>
      <c r="E77" s="54">
        <v>2599</v>
      </c>
      <c r="F77" s="54">
        <v>2945</v>
      </c>
      <c r="G77" s="54">
        <v>3571</v>
      </c>
      <c r="H77" s="54">
        <v>4017</v>
      </c>
      <c r="I77" s="54">
        <v>2636</v>
      </c>
      <c r="J77" s="54">
        <v>2588</v>
      </c>
      <c r="K77" s="54">
        <v>3167</v>
      </c>
      <c r="L77" s="54">
        <v>3473</v>
      </c>
      <c r="M77" s="54">
        <v>1802</v>
      </c>
      <c r="N77" s="54">
        <v>1717</v>
      </c>
      <c r="O77" s="54">
        <v>1158</v>
      </c>
      <c r="P77" s="54">
        <v>1235</v>
      </c>
      <c r="Q77" s="54">
        <v>1819</v>
      </c>
      <c r="R77" s="54">
        <v>1082</v>
      </c>
      <c r="S77" s="54">
        <v>2553</v>
      </c>
      <c r="T77" s="54">
        <v>3118</v>
      </c>
      <c r="U77" s="54">
        <v>2855</v>
      </c>
      <c r="V77" s="54">
        <v>2876</v>
      </c>
      <c r="W77" s="54">
        <v>3334</v>
      </c>
      <c r="X77" s="54">
        <v>4056</v>
      </c>
      <c r="Y77" s="54">
        <v>2731</v>
      </c>
      <c r="Z77" s="54">
        <v>2897</v>
      </c>
      <c r="AA77" s="54">
        <v>2771</v>
      </c>
      <c r="AC77" s="54">
        <f t="shared" si="199"/>
        <v>2599</v>
      </c>
      <c r="AD77" s="54">
        <f t="shared" si="200"/>
        <v>2636</v>
      </c>
      <c r="AE77" s="54">
        <f t="shared" si="201"/>
        <v>1802</v>
      </c>
      <c r="AF77" s="54">
        <f t="shared" si="202"/>
        <v>1819</v>
      </c>
      <c r="AG77" s="54">
        <f t="shared" si="211"/>
        <v>2855</v>
      </c>
      <c r="AH77" s="54">
        <f t="shared" si="213"/>
        <v>2731</v>
      </c>
      <c r="AI77" s="54">
        <f t="shared" ca="1" si="212"/>
        <v>2771</v>
      </c>
      <c r="AJ77" s="45" t="s">
        <v>9</v>
      </c>
    </row>
    <row r="78" spans="1:36" ht="15.95" hidden="1" customHeight="1" outlineLevel="1" x14ac:dyDescent="0.2">
      <c r="A78" s="63" t="s">
        <v>138</v>
      </c>
      <c r="B78" s="54">
        <v>317</v>
      </c>
      <c r="C78" s="54">
        <v>268</v>
      </c>
      <c r="D78" s="54">
        <v>258</v>
      </c>
      <c r="E78" s="54">
        <v>270</v>
      </c>
      <c r="F78" s="54">
        <v>272</v>
      </c>
      <c r="G78" s="54">
        <v>1092</v>
      </c>
      <c r="H78" s="54">
        <v>1099</v>
      </c>
      <c r="I78" s="54">
        <v>1136</v>
      </c>
      <c r="J78" s="54">
        <v>1138</v>
      </c>
      <c r="K78" s="54">
        <v>1148</v>
      </c>
      <c r="L78" s="54">
        <v>2012</v>
      </c>
      <c r="M78" s="54">
        <v>2032</v>
      </c>
      <c r="N78" s="54">
        <v>2007</v>
      </c>
      <c r="O78" s="54">
        <v>2014</v>
      </c>
      <c r="P78" s="54">
        <v>2017</v>
      </c>
      <c r="Q78" s="54">
        <v>302</v>
      </c>
      <c r="R78" s="54">
        <v>1044</v>
      </c>
      <c r="S78" s="54">
        <v>1043</v>
      </c>
      <c r="T78" s="54">
        <v>1044</v>
      </c>
      <c r="U78" s="54">
        <v>1010</v>
      </c>
      <c r="V78" s="54">
        <v>1010</v>
      </c>
      <c r="W78" s="54">
        <v>1008</v>
      </c>
      <c r="X78" s="54">
        <v>259</v>
      </c>
      <c r="Y78" s="54">
        <v>273</v>
      </c>
      <c r="Z78" s="54">
        <v>246</v>
      </c>
      <c r="AA78" s="54">
        <v>269</v>
      </c>
      <c r="AC78" s="54">
        <f t="shared" si="199"/>
        <v>270</v>
      </c>
      <c r="AD78" s="54">
        <f t="shared" si="200"/>
        <v>1136</v>
      </c>
      <c r="AE78" s="54">
        <f t="shared" si="201"/>
        <v>2032</v>
      </c>
      <c r="AF78" s="54">
        <f t="shared" si="202"/>
        <v>302</v>
      </c>
      <c r="AG78" s="54">
        <f t="shared" si="211"/>
        <v>1010</v>
      </c>
      <c r="AH78" s="54">
        <f t="shared" si="213"/>
        <v>273</v>
      </c>
      <c r="AI78" s="54">
        <f t="shared" ca="1" si="212"/>
        <v>269</v>
      </c>
      <c r="AJ78" s="45" t="s">
        <v>9</v>
      </c>
    </row>
    <row r="79" spans="1:36" ht="15.95" hidden="1" customHeight="1" outlineLevel="1" x14ac:dyDescent="0.2">
      <c r="A79" s="63" t="s">
        <v>139</v>
      </c>
      <c r="B79" s="54">
        <v>2694</v>
      </c>
      <c r="C79" s="54">
        <v>2694</v>
      </c>
      <c r="D79" s="54">
        <v>2694</v>
      </c>
      <c r="E79" s="54">
        <v>2694</v>
      </c>
      <c r="F79" s="54">
        <v>2713</v>
      </c>
      <c r="G79" s="54">
        <v>2713</v>
      </c>
      <c r="H79" s="54">
        <v>3142</v>
      </c>
      <c r="I79" s="54">
        <v>2819</v>
      </c>
      <c r="J79" s="54">
        <v>2819</v>
      </c>
      <c r="K79" s="54">
        <v>3103</v>
      </c>
      <c r="L79" s="54">
        <v>3103</v>
      </c>
      <c r="M79" s="54">
        <v>3152</v>
      </c>
      <c r="N79" s="54">
        <v>3152</v>
      </c>
      <c r="O79" s="54">
        <v>3170</v>
      </c>
      <c r="P79" s="54">
        <v>3165</v>
      </c>
      <c r="Q79" s="54">
        <v>3229</v>
      </c>
      <c r="R79" s="54">
        <v>3235</v>
      </c>
      <c r="S79" s="54">
        <v>3288</v>
      </c>
      <c r="T79" s="54">
        <v>3288</v>
      </c>
      <c r="U79" s="54">
        <v>3290</v>
      </c>
      <c r="V79" s="54">
        <v>3290</v>
      </c>
      <c r="W79" s="54">
        <v>3324</v>
      </c>
      <c r="X79" s="54">
        <v>3356</v>
      </c>
      <c r="Y79" s="54">
        <v>3467</v>
      </c>
      <c r="Z79" s="54">
        <v>3967</v>
      </c>
      <c r="AA79" s="54">
        <v>3583</v>
      </c>
      <c r="AC79" s="54">
        <f t="shared" si="199"/>
        <v>2694</v>
      </c>
      <c r="AD79" s="54">
        <f t="shared" si="200"/>
        <v>2819</v>
      </c>
      <c r="AE79" s="54">
        <f t="shared" si="201"/>
        <v>3152</v>
      </c>
      <c r="AF79" s="54">
        <f t="shared" si="202"/>
        <v>3229</v>
      </c>
      <c r="AG79" s="54">
        <f t="shared" si="211"/>
        <v>3290</v>
      </c>
      <c r="AH79" s="54">
        <f t="shared" si="213"/>
        <v>3467</v>
      </c>
      <c r="AI79" s="54">
        <f t="shared" ca="1" si="212"/>
        <v>3583</v>
      </c>
      <c r="AJ79" s="45" t="s">
        <v>9</v>
      </c>
    </row>
    <row r="80" spans="1:36" ht="15.95" hidden="1" customHeight="1" outlineLevel="1" x14ac:dyDescent="0.25">
      <c r="A80" s="63" t="s">
        <v>140</v>
      </c>
      <c r="B80" s="127">
        <v>0</v>
      </c>
      <c r="C80" s="127">
        <v>0</v>
      </c>
      <c r="D80" s="127">
        <v>0</v>
      </c>
      <c r="E80" s="127">
        <v>0</v>
      </c>
      <c r="F80" s="127">
        <v>0</v>
      </c>
      <c r="G80" s="127">
        <v>0</v>
      </c>
      <c r="H80" s="127">
        <v>0</v>
      </c>
      <c r="I80" s="127">
        <v>0</v>
      </c>
      <c r="J80" s="127">
        <v>0</v>
      </c>
      <c r="K80" s="127">
        <v>0</v>
      </c>
      <c r="L80" s="127">
        <v>0</v>
      </c>
      <c r="M80" s="127">
        <v>0</v>
      </c>
      <c r="N80" s="127">
        <v>0</v>
      </c>
      <c r="O80" s="127">
        <v>0</v>
      </c>
      <c r="P80" s="127">
        <v>0</v>
      </c>
      <c r="Q80" s="127">
        <v>0</v>
      </c>
      <c r="R80" s="127">
        <v>0</v>
      </c>
      <c r="S80" s="127">
        <v>0</v>
      </c>
      <c r="T80" s="54">
        <v>0</v>
      </c>
      <c r="U80" s="54">
        <v>0</v>
      </c>
      <c r="V80" s="54">
        <v>0</v>
      </c>
      <c r="W80" s="54">
        <v>0</v>
      </c>
      <c r="X80" s="54">
        <v>0</v>
      </c>
      <c r="Y80" s="54">
        <v>0</v>
      </c>
      <c r="Z80" s="54">
        <v>0</v>
      </c>
      <c r="AA80" s="54">
        <v>0</v>
      </c>
      <c r="AC80" s="54">
        <f t="shared" si="199"/>
        <v>0</v>
      </c>
      <c r="AD80" s="54">
        <f t="shared" si="200"/>
        <v>0</v>
      </c>
      <c r="AE80" s="54">
        <f t="shared" si="201"/>
        <v>0</v>
      </c>
      <c r="AF80" s="54">
        <f t="shared" si="202"/>
        <v>0</v>
      </c>
      <c r="AG80" s="54">
        <f t="shared" si="211"/>
        <v>0</v>
      </c>
      <c r="AH80" s="54">
        <f t="shared" si="213"/>
        <v>0</v>
      </c>
      <c r="AI80" s="54">
        <f t="shared" ca="1" si="212"/>
        <v>0</v>
      </c>
      <c r="AJ80" s="45" t="s">
        <v>9</v>
      </c>
    </row>
    <row r="81" spans="1:36" ht="15.95" hidden="1" customHeight="1" outlineLevel="1" x14ac:dyDescent="0.2">
      <c r="A81" s="63" t="s">
        <v>141</v>
      </c>
      <c r="B81" s="54">
        <v>52</v>
      </c>
      <c r="C81" s="54">
        <v>2</v>
      </c>
      <c r="D81" s="54">
        <v>149</v>
      </c>
      <c r="E81" s="54">
        <v>103</v>
      </c>
      <c r="F81" s="54">
        <v>53</v>
      </c>
      <c r="G81" s="54">
        <v>3</v>
      </c>
      <c r="H81" s="54">
        <v>90</v>
      </c>
      <c r="I81" s="54">
        <v>66</v>
      </c>
      <c r="J81" s="54">
        <v>39</v>
      </c>
      <c r="K81" s="54">
        <v>32</v>
      </c>
      <c r="L81" s="54">
        <v>363</v>
      </c>
      <c r="M81" s="54">
        <v>441</v>
      </c>
      <c r="N81" s="54">
        <v>444</v>
      </c>
      <c r="O81" s="54">
        <v>407</v>
      </c>
      <c r="P81" s="54">
        <v>130</v>
      </c>
      <c r="Q81" s="54">
        <v>99</v>
      </c>
      <c r="R81" s="54">
        <v>57</v>
      </c>
      <c r="S81" s="54">
        <v>54</v>
      </c>
      <c r="T81" s="54">
        <v>126</v>
      </c>
      <c r="U81" s="54">
        <v>125</v>
      </c>
      <c r="V81" s="54">
        <v>84</v>
      </c>
      <c r="W81" s="54">
        <v>46</v>
      </c>
      <c r="X81" s="54">
        <v>131</v>
      </c>
      <c r="Y81" s="54">
        <v>464</v>
      </c>
      <c r="Z81" s="54">
        <v>688</v>
      </c>
      <c r="AA81" s="54">
        <v>725</v>
      </c>
      <c r="AC81" s="54">
        <f t="shared" si="199"/>
        <v>103</v>
      </c>
      <c r="AD81" s="54">
        <f t="shared" si="200"/>
        <v>66</v>
      </c>
      <c r="AE81" s="54">
        <f t="shared" si="201"/>
        <v>441</v>
      </c>
      <c r="AF81" s="54">
        <f t="shared" si="202"/>
        <v>99</v>
      </c>
      <c r="AG81" s="54">
        <f t="shared" si="211"/>
        <v>125</v>
      </c>
      <c r="AH81" s="54">
        <f t="shared" si="213"/>
        <v>464</v>
      </c>
      <c r="AI81" s="54">
        <f t="shared" ca="1" si="212"/>
        <v>725</v>
      </c>
      <c r="AJ81" s="45" t="s">
        <v>9</v>
      </c>
    </row>
    <row r="82" spans="1:36" ht="15.95" hidden="1" customHeight="1" outlineLevel="1" x14ac:dyDescent="0.25">
      <c r="A82" s="63" t="s">
        <v>142</v>
      </c>
      <c r="B82" s="127">
        <v>0</v>
      </c>
      <c r="C82" s="127">
        <v>0</v>
      </c>
      <c r="D82" s="127">
        <v>0</v>
      </c>
      <c r="E82" s="127">
        <v>0</v>
      </c>
      <c r="F82" s="127">
        <v>0</v>
      </c>
      <c r="G82" s="127">
        <v>0</v>
      </c>
      <c r="H82" s="127">
        <v>0</v>
      </c>
      <c r="I82" s="127">
        <v>0</v>
      </c>
      <c r="J82" s="127">
        <v>0</v>
      </c>
      <c r="K82" s="127">
        <v>0</v>
      </c>
      <c r="L82" s="127">
        <v>0</v>
      </c>
      <c r="M82" s="127">
        <v>0</v>
      </c>
      <c r="N82" s="127">
        <v>0</v>
      </c>
      <c r="O82" s="127">
        <v>0</v>
      </c>
      <c r="P82" s="127">
        <v>0</v>
      </c>
      <c r="Q82" s="127">
        <v>0</v>
      </c>
      <c r="R82" s="127">
        <v>0</v>
      </c>
      <c r="S82" s="127">
        <v>0</v>
      </c>
      <c r="T82" s="54">
        <v>0</v>
      </c>
      <c r="U82" s="54">
        <v>0</v>
      </c>
      <c r="V82" s="54">
        <v>0</v>
      </c>
      <c r="W82" s="54">
        <v>0</v>
      </c>
      <c r="X82" s="54">
        <v>0</v>
      </c>
      <c r="Y82" s="54">
        <v>0</v>
      </c>
      <c r="Z82" s="54">
        <v>0</v>
      </c>
      <c r="AA82" s="54">
        <v>0</v>
      </c>
      <c r="AC82" s="54">
        <f t="shared" si="199"/>
        <v>0</v>
      </c>
      <c r="AD82" s="54">
        <f t="shared" si="200"/>
        <v>0</v>
      </c>
      <c r="AE82" s="54">
        <f t="shared" si="201"/>
        <v>0</v>
      </c>
      <c r="AF82" s="54">
        <f t="shared" si="202"/>
        <v>0</v>
      </c>
      <c r="AG82" s="54">
        <f t="shared" si="211"/>
        <v>0</v>
      </c>
      <c r="AH82" s="54">
        <f t="shared" si="213"/>
        <v>0</v>
      </c>
      <c r="AI82" s="54">
        <f t="shared" ca="1" si="212"/>
        <v>0</v>
      </c>
      <c r="AJ82" s="45" t="s">
        <v>9</v>
      </c>
    </row>
    <row r="83" spans="1:36" ht="15.95" hidden="1" customHeight="1" outlineLevel="1" x14ac:dyDescent="0.2">
      <c r="A83" s="63" t="s">
        <v>143</v>
      </c>
      <c r="B83" s="54">
        <v>602</v>
      </c>
      <c r="C83" s="54">
        <v>818</v>
      </c>
      <c r="D83" s="54">
        <v>1075</v>
      </c>
      <c r="E83" s="54">
        <v>1127</v>
      </c>
      <c r="F83" s="54">
        <v>1266</v>
      </c>
      <c r="G83" s="54">
        <v>1340</v>
      </c>
      <c r="H83" s="54">
        <v>1479</v>
      </c>
      <c r="I83" s="54">
        <v>198</v>
      </c>
      <c r="J83" s="54">
        <v>162</v>
      </c>
      <c r="K83" s="54">
        <v>172</v>
      </c>
      <c r="L83" s="54">
        <v>147</v>
      </c>
      <c r="M83" s="54">
        <v>142</v>
      </c>
      <c r="N83" s="54">
        <v>144</v>
      </c>
      <c r="O83" s="54">
        <v>182</v>
      </c>
      <c r="P83" s="54">
        <v>153</v>
      </c>
      <c r="Q83" s="54">
        <v>137</v>
      </c>
      <c r="R83" s="54">
        <v>150</v>
      </c>
      <c r="S83" s="54">
        <v>161</v>
      </c>
      <c r="T83" s="54">
        <v>150</v>
      </c>
      <c r="U83" s="54">
        <v>144</v>
      </c>
      <c r="V83" s="54">
        <v>151</v>
      </c>
      <c r="W83" s="54">
        <v>173</v>
      </c>
      <c r="X83" s="54">
        <v>245</v>
      </c>
      <c r="Y83" s="54">
        <v>285</v>
      </c>
      <c r="Z83" s="54">
        <v>319</v>
      </c>
      <c r="AA83" s="54">
        <v>334</v>
      </c>
      <c r="AC83" s="54">
        <f t="shared" si="199"/>
        <v>1127</v>
      </c>
      <c r="AD83" s="54">
        <f t="shared" si="200"/>
        <v>198</v>
      </c>
      <c r="AE83" s="54">
        <f t="shared" si="201"/>
        <v>142</v>
      </c>
      <c r="AF83" s="54">
        <f t="shared" si="202"/>
        <v>137</v>
      </c>
      <c r="AG83" s="54">
        <f t="shared" si="211"/>
        <v>144</v>
      </c>
      <c r="AH83" s="54">
        <f t="shared" si="213"/>
        <v>285</v>
      </c>
      <c r="AI83" s="54">
        <f t="shared" ca="1" si="212"/>
        <v>334</v>
      </c>
      <c r="AJ83" s="45" t="s">
        <v>9</v>
      </c>
    </row>
    <row r="84" spans="1:36" ht="15.95" hidden="1" customHeight="1" outlineLevel="1" x14ac:dyDescent="0.2">
      <c r="A84" s="61" t="s">
        <v>144</v>
      </c>
      <c r="B84" s="62">
        <v>246235</v>
      </c>
      <c r="C84" s="62">
        <v>244101</v>
      </c>
      <c r="D84" s="62">
        <v>249854</v>
      </c>
      <c r="E84" s="62">
        <v>247608</v>
      </c>
      <c r="F84" s="62">
        <v>244454</v>
      </c>
      <c r="G84" s="62">
        <v>235396</v>
      </c>
      <c r="H84" s="62">
        <v>233359</v>
      </c>
      <c r="I84" s="62">
        <f t="shared" ref="I84:N84" si="214">SUM(I85:I98)</f>
        <v>231576</v>
      </c>
      <c r="J84" s="62">
        <f t="shared" si="214"/>
        <v>229693</v>
      </c>
      <c r="K84" s="62">
        <f t="shared" si="214"/>
        <v>228309</v>
      </c>
      <c r="L84" s="62">
        <f t="shared" si="214"/>
        <v>226588</v>
      </c>
      <c r="M84" s="62">
        <f t="shared" si="214"/>
        <v>224308</v>
      </c>
      <c r="N84" s="62">
        <f t="shared" si="214"/>
        <v>222508</v>
      </c>
      <c r="O84" s="62">
        <f t="shared" ref="O84:P84" si="215">SUM(O85:O98)</f>
        <v>220470</v>
      </c>
      <c r="P84" s="62">
        <f t="shared" si="215"/>
        <v>221094</v>
      </c>
      <c r="Q84" s="62">
        <f t="shared" ref="Q84:R84" si="216">SUM(Q85:Q98)</f>
        <v>225007</v>
      </c>
      <c r="R84" s="62">
        <f t="shared" si="216"/>
        <v>222912</v>
      </c>
      <c r="S84" s="62">
        <f t="shared" ref="S84:T84" si="217">SUM(S85:S98)</f>
        <v>220619</v>
      </c>
      <c r="T84" s="62">
        <f t="shared" si="217"/>
        <v>218645</v>
      </c>
      <c r="U84" s="62">
        <f t="shared" ref="U84:V84" si="218">SUM(U85:U98)</f>
        <v>216672</v>
      </c>
      <c r="V84" s="62">
        <f t="shared" si="218"/>
        <v>214838</v>
      </c>
      <c r="W84" s="62">
        <f t="shared" ref="W84:X84" si="219">SUM(W85:W98)</f>
        <v>212917</v>
      </c>
      <c r="X84" s="62">
        <f t="shared" si="219"/>
        <v>211687</v>
      </c>
      <c r="Y84" s="62">
        <f>SUM(Y85:Y98)</f>
        <v>210277</v>
      </c>
      <c r="Z84" s="62">
        <f>SUM(Z85:Z98)</f>
        <v>208747</v>
      </c>
      <c r="AA84" s="62">
        <f>SUM(AA85:AA98)</f>
        <v>211063</v>
      </c>
      <c r="AB84" s="34"/>
      <c r="AC84" s="62">
        <f t="shared" si="199"/>
        <v>247608</v>
      </c>
      <c r="AD84" s="62">
        <f t="shared" si="200"/>
        <v>231576</v>
      </c>
      <c r="AE84" s="62">
        <f t="shared" si="201"/>
        <v>224308</v>
      </c>
      <c r="AF84" s="62">
        <f t="shared" si="202"/>
        <v>225007</v>
      </c>
      <c r="AG84" s="62">
        <f t="shared" si="211"/>
        <v>216672</v>
      </c>
      <c r="AH84" s="62">
        <f t="shared" si="213"/>
        <v>210277</v>
      </c>
      <c r="AI84" s="62">
        <f t="shared" ca="1" si="212"/>
        <v>211063</v>
      </c>
      <c r="AJ84" s="45" t="s">
        <v>9</v>
      </c>
    </row>
    <row r="85" spans="1:36" ht="15.95" hidden="1" customHeight="1" outlineLevel="1" x14ac:dyDescent="0.2">
      <c r="A85" s="63" t="s">
        <v>135</v>
      </c>
      <c r="B85" s="58">
        <v>525</v>
      </c>
      <c r="C85" s="58">
        <v>525</v>
      </c>
      <c r="D85" s="58">
        <v>525</v>
      </c>
      <c r="E85" s="58">
        <v>298</v>
      </c>
      <c r="F85" s="58">
        <v>297</v>
      </c>
      <c r="G85" s="58">
        <v>291</v>
      </c>
      <c r="H85" s="58">
        <v>303</v>
      </c>
      <c r="I85" s="58">
        <v>317</v>
      </c>
      <c r="J85" s="58">
        <v>324</v>
      </c>
      <c r="K85" s="58">
        <v>318</v>
      </c>
      <c r="L85" s="58">
        <v>263</v>
      </c>
      <c r="M85" s="58">
        <v>281</v>
      </c>
      <c r="N85" s="58">
        <v>297</v>
      </c>
      <c r="O85" s="58">
        <v>273</v>
      </c>
      <c r="P85" s="58">
        <v>274</v>
      </c>
      <c r="Q85" s="58">
        <v>277</v>
      </c>
      <c r="R85" s="58">
        <v>277</v>
      </c>
      <c r="S85" s="58">
        <v>303</v>
      </c>
      <c r="T85" s="58">
        <v>516</v>
      </c>
      <c r="U85" s="58">
        <v>519</v>
      </c>
      <c r="V85" s="58">
        <v>864</v>
      </c>
      <c r="W85" s="58">
        <v>1136</v>
      </c>
      <c r="X85" s="58">
        <v>2098</v>
      </c>
      <c r="Y85" s="58">
        <v>2772</v>
      </c>
      <c r="Z85" s="58">
        <v>3435</v>
      </c>
      <c r="AA85" s="58">
        <v>7082</v>
      </c>
      <c r="AC85" s="58">
        <f t="shared" si="199"/>
        <v>298</v>
      </c>
      <c r="AD85" s="58">
        <f t="shared" si="200"/>
        <v>317</v>
      </c>
      <c r="AE85" s="58">
        <f t="shared" si="201"/>
        <v>281</v>
      </c>
      <c r="AF85" s="58">
        <f t="shared" si="202"/>
        <v>277</v>
      </c>
      <c r="AG85" s="58">
        <f t="shared" si="211"/>
        <v>519</v>
      </c>
      <c r="AH85" s="58">
        <f t="shared" si="213"/>
        <v>2772</v>
      </c>
      <c r="AI85" s="58">
        <f t="shared" ca="1" si="212"/>
        <v>7082</v>
      </c>
      <c r="AJ85" s="45" t="s">
        <v>9</v>
      </c>
    </row>
    <row r="86" spans="1:36" ht="15.95" hidden="1" customHeight="1" outlineLevel="1" x14ac:dyDescent="0.2">
      <c r="A86" s="63" t="s">
        <v>136</v>
      </c>
      <c r="B86" s="128">
        <v>0</v>
      </c>
      <c r="C86" s="128">
        <v>0</v>
      </c>
      <c r="D86" s="128">
        <v>0</v>
      </c>
      <c r="E86" s="128">
        <v>0</v>
      </c>
      <c r="F86" s="128">
        <v>0</v>
      </c>
      <c r="G86" s="128">
        <v>0</v>
      </c>
      <c r="H86" s="128">
        <v>0</v>
      </c>
      <c r="I86" s="128">
        <v>0</v>
      </c>
      <c r="J86" s="128">
        <v>0</v>
      </c>
      <c r="K86" s="128">
        <v>0</v>
      </c>
      <c r="L86" s="128">
        <v>0</v>
      </c>
      <c r="M86" s="128">
        <v>0</v>
      </c>
      <c r="N86" s="128">
        <v>0</v>
      </c>
      <c r="O86" s="128">
        <v>0</v>
      </c>
      <c r="P86" s="128">
        <v>0</v>
      </c>
      <c r="Q86" s="128">
        <v>0</v>
      </c>
      <c r="R86" s="128">
        <v>0</v>
      </c>
      <c r="S86" s="128">
        <v>0</v>
      </c>
      <c r="T86" s="58">
        <v>0</v>
      </c>
      <c r="U86" s="58">
        <v>0</v>
      </c>
      <c r="V86" s="58">
        <v>0</v>
      </c>
      <c r="W86" s="58">
        <v>0</v>
      </c>
      <c r="X86" s="58">
        <v>0</v>
      </c>
      <c r="Y86" s="58">
        <v>0</v>
      </c>
      <c r="Z86" s="58">
        <v>0</v>
      </c>
      <c r="AA86" s="58">
        <v>0</v>
      </c>
      <c r="AC86" s="54">
        <f t="shared" si="199"/>
        <v>0</v>
      </c>
      <c r="AD86" s="54">
        <f t="shared" si="200"/>
        <v>0</v>
      </c>
      <c r="AE86" s="54">
        <f t="shared" si="201"/>
        <v>0</v>
      </c>
      <c r="AF86" s="54">
        <f t="shared" si="202"/>
        <v>0</v>
      </c>
      <c r="AG86" s="54">
        <f t="shared" si="211"/>
        <v>0</v>
      </c>
      <c r="AH86" s="54">
        <f t="shared" si="213"/>
        <v>0</v>
      </c>
      <c r="AI86" s="54">
        <f t="shared" ca="1" si="212"/>
        <v>0</v>
      </c>
      <c r="AJ86" s="45" t="s">
        <v>9</v>
      </c>
    </row>
    <row r="87" spans="1:36" ht="15.95" hidden="1" customHeight="1" outlineLevel="1" x14ac:dyDescent="0.2">
      <c r="A87" s="63" t="s">
        <v>145</v>
      </c>
      <c r="B87" s="128">
        <v>0</v>
      </c>
      <c r="C87" s="128">
        <v>0</v>
      </c>
      <c r="D87" s="128">
        <v>0</v>
      </c>
      <c r="E87" s="128">
        <v>0</v>
      </c>
      <c r="F87" s="128">
        <v>0</v>
      </c>
      <c r="G87" s="128">
        <v>0</v>
      </c>
      <c r="H87" s="128">
        <v>0</v>
      </c>
      <c r="I87" s="128">
        <v>0</v>
      </c>
      <c r="J87" s="128">
        <v>0</v>
      </c>
      <c r="K87" s="128">
        <v>0</v>
      </c>
      <c r="L87" s="128">
        <v>0</v>
      </c>
      <c r="M87" s="128">
        <v>0</v>
      </c>
      <c r="N87" s="128">
        <v>0</v>
      </c>
      <c r="O87" s="128">
        <v>0</v>
      </c>
      <c r="P87" s="128">
        <v>0</v>
      </c>
      <c r="Q87" s="128">
        <v>0</v>
      </c>
      <c r="R87" s="128">
        <v>0</v>
      </c>
      <c r="S87" s="128">
        <v>0</v>
      </c>
      <c r="T87" s="58">
        <v>0</v>
      </c>
      <c r="U87" s="58">
        <v>0</v>
      </c>
      <c r="V87" s="58">
        <v>0</v>
      </c>
      <c r="W87" s="58">
        <v>0</v>
      </c>
      <c r="X87" s="58">
        <v>0</v>
      </c>
      <c r="Y87" s="58">
        <v>0</v>
      </c>
      <c r="Z87" s="58">
        <v>0</v>
      </c>
      <c r="AA87" s="58">
        <v>0</v>
      </c>
      <c r="AC87" s="54">
        <f t="shared" si="199"/>
        <v>0</v>
      </c>
      <c r="AD87" s="54">
        <f t="shared" si="200"/>
        <v>0</v>
      </c>
      <c r="AE87" s="54">
        <f t="shared" si="201"/>
        <v>0</v>
      </c>
      <c r="AF87" s="54">
        <f t="shared" si="202"/>
        <v>0</v>
      </c>
      <c r="AG87" s="54">
        <f t="shared" si="211"/>
        <v>0</v>
      </c>
      <c r="AH87" s="54">
        <f t="shared" si="213"/>
        <v>0</v>
      </c>
      <c r="AI87" s="54">
        <f t="shared" ca="1" si="212"/>
        <v>0</v>
      </c>
      <c r="AJ87" s="45" t="s">
        <v>9</v>
      </c>
    </row>
    <row r="88" spans="1:36" ht="15.95" hidden="1" customHeight="1" outlineLevel="1" x14ac:dyDescent="0.2">
      <c r="A88" s="63" t="s">
        <v>134</v>
      </c>
      <c r="B88" s="54">
        <v>0</v>
      </c>
      <c r="C88" s="54">
        <v>0</v>
      </c>
      <c r="D88" s="54">
        <v>7875</v>
      </c>
      <c r="E88" s="54">
        <v>7968</v>
      </c>
      <c r="F88" s="54">
        <v>6939</v>
      </c>
      <c r="G88" s="54">
        <v>0</v>
      </c>
      <c r="H88" s="54">
        <v>0</v>
      </c>
      <c r="I88" s="54">
        <v>0</v>
      </c>
      <c r="J88" s="54">
        <v>0</v>
      </c>
      <c r="K88" s="54">
        <v>0</v>
      </c>
      <c r="L88" s="54">
        <v>0</v>
      </c>
      <c r="M88" s="54">
        <v>0</v>
      </c>
      <c r="N88" s="54">
        <v>0</v>
      </c>
      <c r="O88" s="54">
        <v>0</v>
      </c>
      <c r="P88" s="54">
        <v>0</v>
      </c>
      <c r="Q88" s="54">
        <v>0</v>
      </c>
      <c r="R88" s="54">
        <v>0</v>
      </c>
      <c r="S88" s="54">
        <v>0</v>
      </c>
      <c r="T88" s="58">
        <v>0</v>
      </c>
      <c r="U88" s="58">
        <v>0</v>
      </c>
      <c r="V88" s="58">
        <v>0</v>
      </c>
      <c r="W88" s="58">
        <v>0</v>
      </c>
      <c r="X88" s="58">
        <v>0</v>
      </c>
      <c r="Y88" s="58">
        <v>0</v>
      </c>
      <c r="Z88" s="58">
        <v>0</v>
      </c>
      <c r="AA88" s="58">
        <v>0</v>
      </c>
      <c r="AC88" s="54">
        <f t="shared" si="199"/>
        <v>7968</v>
      </c>
      <c r="AD88" s="54">
        <f t="shared" si="200"/>
        <v>0</v>
      </c>
      <c r="AE88" s="54">
        <f t="shared" si="201"/>
        <v>0</v>
      </c>
      <c r="AF88" s="54">
        <f t="shared" si="202"/>
        <v>0</v>
      </c>
      <c r="AG88" s="54">
        <f t="shared" si="211"/>
        <v>0</v>
      </c>
      <c r="AH88" s="54">
        <f t="shared" si="213"/>
        <v>0</v>
      </c>
      <c r="AI88" s="54">
        <f t="shared" ca="1" si="212"/>
        <v>0</v>
      </c>
      <c r="AJ88" s="45" t="s">
        <v>9</v>
      </c>
    </row>
    <row r="89" spans="1:36" ht="15.95" hidden="1" customHeight="1" outlineLevel="1" x14ac:dyDescent="0.2">
      <c r="A89" s="63" t="s">
        <v>137</v>
      </c>
      <c r="B89" s="128">
        <v>0</v>
      </c>
      <c r="C89" s="128">
        <v>0</v>
      </c>
      <c r="D89" s="128">
        <v>0</v>
      </c>
      <c r="E89" s="128">
        <v>0</v>
      </c>
      <c r="F89" s="128">
        <v>0</v>
      </c>
      <c r="G89" s="128">
        <v>0</v>
      </c>
      <c r="H89" s="128">
        <v>0</v>
      </c>
      <c r="I89" s="128">
        <v>0</v>
      </c>
      <c r="J89" s="128">
        <v>0</v>
      </c>
      <c r="K89" s="128">
        <v>0</v>
      </c>
      <c r="L89" s="128">
        <v>0</v>
      </c>
      <c r="M89" s="128">
        <v>0</v>
      </c>
      <c r="N89" s="128">
        <v>0</v>
      </c>
      <c r="O89" s="128">
        <v>0</v>
      </c>
      <c r="P89" s="128">
        <v>0</v>
      </c>
      <c r="Q89" s="128">
        <v>0</v>
      </c>
      <c r="R89" s="128">
        <v>0</v>
      </c>
      <c r="S89" s="128">
        <v>0</v>
      </c>
      <c r="T89" s="58">
        <v>0</v>
      </c>
      <c r="U89" s="58">
        <v>0</v>
      </c>
      <c r="V89" s="58">
        <v>0</v>
      </c>
      <c r="W89" s="58">
        <v>0</v>
      </c>
      <c r="X89" s="58">
        <v>0</v>
      </c>
      <c r="Y89" s="58">
        <v>0</v>
      </c>
      <c r="Z89" s="58">
        <v>0</v>
      </c>
      <c r="AA89" s="58">
        <v>0</v>
      </c>
      <c r="AC89" s="54">
        <f t="shared" si="199"/>
        <v>0</v>
      </c>
      <c r="AD89" s="54">
        <f t="shared" si="200"/>
        <v>0</v>
      </c>
      <c r="AE89" s="54">
        <f t="shared" si="201"/>
        <v>0</v>
      </c>
      <c r="AF89" s="54">
        <f t="shared" si="202"/>
        <v>0</v>
      </c>
      <c r="AG89" s="54">
        <f t="shared" si="211"/>
        <v>0</v>
      </c>
      <c r="AH89" s="54">
        <f t="shared" si="213"/>
        <v>0</v>
      </c>
      <c r="AI89" s="54">
        <f t="shared" ca="1" si="212"/>
        <v>0</v>
      </c>
      <c r="AJ89" s="45" t="s">
        <v>9</v>
      </c>
    </row>
    <row r="90" spans="1:36" ht="15.95" hidden="1" customHeight="1" outlineLevel="1" x14ac:dyDescent="0.2">
      <c r="A90" s="63" t="s">
        <v>146</v>
      </c>
      <c r="B90" s="128">
        <v>0</v>
      </c>
      <c r="C90" s="128">
        <v>0</v>
      </c>
      <c r="D90" s="128">
        <v>0</v>
      </c>
      <c r="E90" s="128">
        <v>0</v>
      </c>
      <c r="F90" s="128">
        <v>0</v>
      </c>
      <c r="G90" s="128">
        <v>0</v>
      </c>
      <c r="H90" s="128">
        <v>0</v>
      </c>
      <c r="I90" s="128">
        <v>0</v>
      </c>
      <c r="J90" s="128">
        <v>0</v>
      </c>
      <c r="K90" s="128">
        <v>0</v>
      </c>
      <c r="L90" s="128">
        <v>0</v>
      </c>
      <c r="M90" s="128">
        <v>0</v>
      </c>
      <c r="N90" s="128">
        <v>0</v>
      </c>
      <c r="O90" s="128">
        <v>0</v>
      </c>
      <c r="P90" s="128">
        <v>0</v>
      </c>
      <c r="Q90" s="128">
        <v>0</v>
      </c>
      <c r="R90" s="128">
        <v>0</v>
      </c>
      <c r="S90" s="128">
        <v>0</v>
      </c>
      <c r="T90" s="58">
        <v>0</v>
      </c>
      <c r="U90" s="58">
        <v>0</v>
      </c>
      <c r="V90" s="58">
        <v>0</v>
      </c>
      <c r="W90" s="58">
        <v>0</v>
      </c>
      <c r="X90" s="58">
        <v>0</v>
      </c>
      <c r="Y90" s="58">
        <v>0</v>
      </c>
      <c r="Z90" s="58">
        <v>0</v>
      </c>
      <c r="AA90" s="58">
        <v>0</v>
      </c>
      <c r="AC90" s="54">
        <f t="shared" si="199"/>
        <v>0</v>
      </c>
      <c r="AD90" s="54">
        <f t="shared" si="200"/>
        <v>0</v>
      </c>
      <c r="AE90" s="54">
        <f t="shared" si="201"/>
        <v>0</v>
      </c>
      <c r="AF90" s="54">
        <f t="shared" si="202"/>
        <v>0</v>
      </c>
      <c r="AG90" s="54">
        <f t="shared" si="211"/>
        <v>0</v>
      </c>
      <c r="AH90" s="54">
        <f t="shared" si="213"/>
        <v>0</v>
      </c>
      <c r="AI90" s="54">
        <f t="shared" ca="1" si="212"/>
        <v>0</v>
      </c>
      <c r="AJ90" s="45" t="s">
        <v>9</v>
      </c>
    </row>
    <row r="91" spans="1:36" ht="15.95" hidden="1" customHeight="1" outlineLevel="1" x14ac:dyDescent="0.2">
      <c r="A91" s="63" t="s">
        <v>138</v>
      </c>
      <c r="B91" s="128">
        <v>0</v>
      </c>
      <c r="C91" s="128">
        <v>0</v>
      </c>
      <c r="D91" s="128">
        <v>0</v>
      </c>
      <c r="E91" s="128">
        <v>0</v>
      </c>
      <c r="F91" s="128">
        <v>0</v>
      </c>
      <c r="G91" s="128">
        <v>0</v>
      </c>
      <c r="H91" s="128">
        <v>0</v>
      </c>
      <c r="I91" s="128">
        <v>0</v>
      </c>
      <c r="J91" s="128">
        <v>0</v>
      </c>
      <c r="K91" s="128">
        <v>0</v>
      </c>
      <c r="L91" s="128">
        <v>0</v>
      </c>
      <c r="M91" s="128">
        <v>0</v>
      </c>
      <c r="N91" s="128">
        <v>0</v>
      </c>
      <c r="O91" s="128">
        <v>0</v>
      </c>
      <c r="P91" s="128">
        <v>0</v>
      </c>
      <c r="Q91" s="128">
        <v>0</v>
      </c>
      <c r="R91" s="128">
        <v>0</v>
      </c>
      <c r="S91" s="128">
        <v>0</v>
      </c>
      <c r="T91" s="58">
        <v>0</v>
      </c>
      <c r="U91" s="58">
        <v>0</v>
      </c>
      <c r="V91" s="58">
        <v>0</v>
      </c>
      <c r="W91" s="58">
        <v>0</v>
      </c>
      <c r="X91" s="58">
        <v>0</v>
      </c>
      <c r="Y91" s="58">
        <v>0</v>
      </c>
      <c r="Z91" s="58">
        <v>0</v>
      </c>
      <c r="AA91" s="58">
        <v>0</v>
      </c>
      <c r="AC91" s="54">
        <f t="shared" si="199"/>
        <v>0</v>
      </c>
      <c r="AD91" s="54">
        <f t="shared" si="200"/>
        <v>0</v>
      </c>
      <c r="AE91" s="54">
        <f t="shared" si="201"/>
        <v>0</v>
      </c>
      <c r="AF91" s="54">
        <f t="shared" si="202"/>
        <v>0</v>
      </c>
      <c r="AG91" s="54">
        <f t="shared" si="211"/>
        <v>0</v>
      </c>
      <c r="AH91" s="54">
        <f t="shared" si="213"/>
        <v>0</v>
      </c>
      <c r="AI91" s="54">
        <f t="shared" ca="1" si="212"/>
        <v>0</v>
      </c>
      <c r="AJ91" s="45" t="s">
        <v>9</v>
      </c>
    </row>
    <row r="92" spans="1:36" ht="15.95" hidden="1" customHeight="1" outlineLevel="1" x14ac:dyDescent="0.2">
      <c r="A92" s="63" t="s">
        <v>139</v>
      </c>
      <c r="B92" s="128">
        <v>0</v>
      </c>
      <c r="C92" s="128">
        <v>0</v>
      </c>
      <c r="D92" s="128">
        <v>0</v>
      </c>
      <c r="E92" s="128">
        <v>0</v>
      </c>
      <c r="F92" s="128">
        <v>0</v>
      </c>
      <c r="G92" s="128">
        <v>0</v>
      </c>
      <c r="H92" s="128">
        <v>0</v>
      </c>
      <c r="I92" s="128">
        <v>0</v>
      </c>
      <c r="J92" s="128">
        <v>0</v>
      </c>
      <c r="K92" s="128">
        <v>0</v>
      </c>
      <c r="L92" s="128">
        <v>0</v>
      </c>
      <c r="M92" s="128">
        <v>0</v>
      </c>
      <c r="N92" s="128">
        <v>0</v>
      </c>
      <c r="O92" s="128">
        <v>0</v>
      </c>
      <c r="P92" s="128">
        <v>0</v>
      </c>
      <c r="Q92" s="128">
        <v>0</v>
      </c>
      <c r="R92" s="128">
        <v>0</v>
      </c>
      <c r="S92" s="128">
        <v>0</v>
      </c>
      <c r="T92" s="58">
        <v>0</v>
      </c>
      <c r="U92" s="58">
        <v>0</v>
      </c>
      <c r="V92" s="58">
        <v>0</v>
      </c>
      <c r="W92" s="58">
        <v>0</v>
      </c>
      <c r="X92" s="58">
        <v>0</v>
      </c>
      <c r="Y92" s="58">
        <v>0</v>
      </c>
      <c r="Z92" s="58">
        <v>0</v>
      </c>
      <c r="AA92" s="58">
        <v>0</v>
      </c>
      <c r="AC92" s="54">
        <f t="shared" si="199"/>
        <v>0</v>
      </c>
      <c r="AD92" s="54">
        <f t="shared" si="200"/>
        <v>0</v>
      </c>
      <c r="AE92" s="54">
        <f t="shared" si="201"/>
        <v>0</v>
      </c>
      <c r="AF92" s="54">
        <f t="shared" si="202"/>
        <v>0</v>
      </c>
      <c r="AG92" s="54">
        <f t="shared" si="211"/>
        <v>0</v>
      </c>
      <c r="AH92" s="54">
        <f t="shared" si="213"/>
        <v>0</v>
      </c>
      <c r="AI92" s="54">
        <f t="shared" ca="1" si="212"/>
        <v>0</v>
      </c>
      <c r="AJ92" s="45" t="s">
        <v>9</v>
      </c>
    </row>
    <row r="93" spans="1:36" ht="15.95" hidden="1" customHeight="1" outlineLevel="1" x14ac:dyDescent="0.2">
      <c r="A93" s="63" t="s">
        <v>140</v>
      </c>
      <c r="B93" s="54">
        <v>44</v>
      </c>
      <c r="C93" s="54">
        <v>34</v>
      </c>
      <c r="D93" s="54">
        <v>34</v>
      </c>
      <c r="E93" s="54">
        <v>34</v>
      </c>
      <c r="F93" s="54">
        <v>34</v>
      </c>
      <c r="G93" s="54">
        <v>34</v>
      </c>
      <c r="H93" s="54">
        <v>109</v>
      </c>
      <c r="I93" s="54">
        <v>131</v>
      </c>
      <c r="J93" s="54">
        <v>131</v>
      </c>
      <c r="K93" s="54">
        <v>131</v>
      </c>
      <c r="L93" s="54">
        <v>131</v>
      </c>
      <c r="M93" s="54">
        <v>131</v>
      </c>
      <c r="N93" s="54">
        <v>288</v>
      </c>
      <c r="O93" s="54">
        <v>288</v>
      </c>
      <c r="P93" s="54">
        <v>288</v>
      </c>
      <c r="Q93" s="54">
        <v>288</v>
      </c>
      <c r="R93" s="54">
        <v>288</v>
      </c>
      <c r="S93" s="54">
        <v>288</v>
      </c>
      <c r="T93" s="58">
        <v>288</v>
      </c>
      <c r="U93" s="58">
        <v>325</v>
      </c>
      <c r="V93" s="58">
        <v>338</v>
      </c>
      <c r="W93" s="58">
        <v>338</v>
      </c>
      <c r="X93" s="58">
        <v>338</v>
      </c>
      <c r="Y93" s="58">
        <v>50</v>
      </c>
      <c r="Z93" s="58">
        <v>50</v>
      </c>
      <c r="AA93" s="58">
        <v>50</v>
      </c>
      <c r="AC93" s="54">
        <f t="shared" si="199"/>
        <v>34</v>
      </c>
      <c r="AD93" s="54">
        <f t="shared" si="200"/>
        <v>131</v>
      </c>
      <c r="AE93" s="54">
        <f t="shared" si="201"/>
        <v>131</v>
      </c>
      <c r="AF93" s="54">
        <f t="shared" si="202"/>
        <v>288</v>
      </c>
      <c r="AG93" s="54">
        <f t="shared" si="211"/>
        <v>325</v>
      </c>
      <c r="AH93" s="54">
        <f t="shared" si="213"/>
        <v>50</v>
      </c>
      <c r="AI93" s="54">
        <f t="shared" ca="1" si="212"/>
        <v>50</v>
      </c>
      <c r="AJ93" s="45" t="s">
        <v>9</v>
      </c>
    </row>
    <row r="94" spans="1:36" ht="15.95" hidden="1" customHeight="1" outlineLevel="1" x14ac:dyDescent="0.2">
      <c r="A94" s="63" t="s">
        <v>142</v>
      </c>
      <c r="B94" s="128">
        <v>0</v>
      </c>
      <c r="C94" s="128">
        <v>0</v>
      </c>
      <c r="D94" s="128">
        <v>0</v>
      </c>
      <c r="E94" s="128">
        <v>0</v>
      </c>
      <c r="F94" s="128">
        <v>0</v>
      </c>
      <c r="G94" s="128">
        <v>0</v>
      </c>
      <c r="H94" s="128">
        <v>0</v>
      </c>
      <c r="I94" s="128">
        <v>0</v>
      </c>
      <c r="J94" s="128">
        <v>0</v>
      </c>
      <c r="K94" s="128">
        <v>0</v>
      </c>
      <c r="L94" s="128">
        <v>0</v>
      </c>
      <c r="M94" s="128">
        <v>0</v>
      </c>
      <c r="N94" s="128">
        <v>0</v>
      </c>
      <c r="O94" s="128">
        <v>0</v>
      </c>
      <c r="P94" s="128">
        <v>0</v>
      </c>
      <c r="Q94" s="128">
        <v>0</v>
      </c>
      <c r="R94" s="128">
        <v>0</v>
      </c>
      <c r="S94" s="128">
        <v>0</v>
      </c>
      <c r="T94" s="58">
        <v>0</v>
      </c>
      <c r="U94" s="58">
        <v>0</v>
      </c>
      <c r="V94" s="58">
        <v>0</v>
      </c>
      <c r="W94" s="58">
        <v>0</v>
      </c>
      <c r="X94" s="58">
        <v>0</v>
      </c>
      <c r="Y94" s="58">
        <v>0</v>
      </c>
      <c r="Z94" s="58">
        <v>0</v>
      </c>
      <c r="AA94" s="58">
        <v>0</v>
      </c>
      <c r="AC94" s="54">
        <f t="shared" si="199"/>
        <v>0</v>
      </c>
      <c r="AD94" s="54">
        <f t="shared" si="200"/>
        <v>0</v>
      </c>
      <c r="AE94" s="54">
        <f t="shared" si="201"/>
        <v>0</v>
      </c>
      <c r="AF94" s="54">
        <f t="shared" si="202"/>
        <v>0</v>
      </c>
      <c r="AG94" s="54">
        <f t="shared" si="211"/>
        <v>0</v>
      </c>
      <c r="AH94" s="54">
        <f t="shared" si="213"/>
        <v>0</v>
      </c>
      <c r="AI94" s="54">
        <f t="shared" ca="1" si="212"/>
        <v>0</v>
      </c>
      <c r="AJ94" s="45" t="s">
        <v>9</v>
      </c>
    </row>
    <row r="95" spans="1:36" ht="15.95" hidden="1" customHeight="1" outlineLevel="1" x14ac:dyDescent="0.2">
      <c r="A95" s="63" t="s">
        <v>143</v>
      </c>
      <c r="B95" s="128">
        <v>0</v>
      </c>
      <c r="C95" s="128">
        <v>0</v>
      </c>
      <c r="D95" s="128">
        <v>0</v>
      </c>
      <c r="E95" s="128">
        <v>0</v>
      </c>
      <c r="F95" s="128">
        <v>0</v>
      </c>
      <c r="G95" s="128">
        <v>0</v>
      </c>
      <c r="H95" s="128">
        <v>0</v>
      </c>
      <c r="I95" s="128">
        <v>0</v>
      </c>
      <c r="J95" s="128">
        <v>0</v>
      </c>
      <c r="K95" s="128">
        <v>0</v>
      </c>
      <c r="L95" s="128">
        <v>0</v>
      </c>
      <c r="M95" s="128">
        <v>0</v>
      </c>
      <c r="N95" s="128">
        <v>0</v>
      </c>
      <c r="O95" s="128">
        <v>0</v>
      </c>
      <c r="P95" s="128">
        <v>0</v>
      </c>
      <c r="Q95" s="128">
        <v>0</v>
      </c>
      <c r="R95" s="128">
        <v>0</v>
      </c>
      <c r="S95" s="128">
        <v>0</v>
      </c>
      <c r="T95" s="58">
        <v>0</v>
      </c>
      <c r="U95" s="58">
        <v>0</v>
      </c>
      <c r="V95" s="58">
        <v>0</v>
      </c>
      <c r="W95" s="58">
        <v>0</v>
      </c>
      <c r="X95" s="58">
        <v>0</v>
      </c>
      <c r="Y95" s="58">
        <v>0</v>
      </c>
      <c r="Z95" s="58">
        <v>0</v>
      </c>
      <c r="AA95" s="58">
        <v>0</v>
      </c>
      <c r="AC95" s="54">
        <f t="shared" si="199"/>
        <v>0</v>
      </c>
      <c r="AD95" s="54">
        <f t="shared" si="200"/>
        <v>0</v>
      </c>
      <c r="AE95" s="54">
        <f t="shared" si="201"/>
        <v>0</v>
      </c>
      <c r="AF95" s="54">
        <f t="shared" si="202"/>
        <v>0</v>
      </c>
      <c r="AG95" s="54">
        <f t="shared" si="211"/>
        <v>0</v>
      </c>
      <c r="AH95" s="54">
        <f t="shared" si="213"/>
        <v>0</v>
      </c>
      <c r="AI95" s="54">
        <f t="shared" ca="1" si="212"/>
        <v>0</v>
      </c>
      <c r="AJ95" s="45" t="s">
        <v>9</v>
      </c>
    </row>
    <row r="96" spans="1:36" ht="15.95" hidden="1" customHeight="1" outlineLevel="1" x14ac:dyDescent="0.2">
      <c r="A96" s="63" t="s">
        <v>147</v>
      </c>
      <c r="B96" s="128">
        <v>0</v>
      </c>
      <c r="C96" s="128">
        <v>0</v>
      </c>
      <c r="D96" s="128">
        <v>0</v>
      </c>
      <c r="E96" s="128">
        <v>0</v>
      </c>
      <c r="F96" s="128">
        <v>0</v>
      </c>
      <c r="G96" s="128">
        <v>0</v>
      </c>
      <c r="H96" s="128">
        <v>0</v>
      </c>
      <c r="I96" s="128">
        <v>0</v>
      </c>
      <c r="J96" s="128">
        <v>0</v>
      </c>
      <c r="K96" s="128">
        <v>0</v>
      </c>
      <c r="L96" s="128">
        <v>0</v>
      </c>
      <c r="M96" s="128">
        <v>0</v>
      </c>
      <c r="N96" s="128">
        <v>0</v>
      </c>
      <c r="O96" s="128">
        <v>0</v>
      </c>
      <c r="P96" s="128">
        <v>0</v>
      </c>
      <c r="Q96" s="128">
        <v>0</v>
      </c>
      <c r="R96" s="128">
        <v>0</v>
      </c>
      <c r="S96" s="128">
        <v>0</v>
      </c>
      <c r="T96" s="58">
        <v>0</v>
      </c>
      <c r="U96" s="58">
        <v>0</v>
      </c>
      <c r="V96" s="58">
        <v>0</v>
      </c>
      <c r="W96" s="58">
        <v>0</v>
      </c>
      <c r="X96" s="58">
        <v>0</v>
      </c>
      <c r="Y96" s="58">
        <v>0</v>
      </c>
      <c r="Z96" s="58">
        <v>0</v>
      </c>
      <c r="AA96" s="58">
        <v>0</v>
      </c>
      <c r="AC96" s="54">
        <f t="shared" si="199"/>
        <v>0</v>
      </c>
      <c r="AD96" s="54">
        <f t="shared" si="200"/>
        <v>0</v>
      </c>
      <c r="AE96" s="54">
        <f t="shared" si="201"/>
        <v>0</v>
      </c>
      <c r="AF96" s="54">
        <f t="shared" si="202"/>
        <v>0</v>
      </c>
      <c r="AG96" s="54">
        <f t="shared" si="211"/>
        <v>0</v>
      </c>
      <c r="AH96" s="54">
        <f t="shared" si="213"/>
        <v>0</v>
      </c>
      <c r="AI96" s="54">
        <f t="shared" ca="1" si="212"/>
        <v>0</v>
      </c>
      <c r="AJ96" s="45" t="s">
        <v>9</v>
      </c>
    </row>
    <row r="97" spans="1:36" ht="15.95" hidden="1" customHeight="1" outlineLevel="1" x14ac:dyDescent="0.2">
      <c r="A97" s="63" t="s">
        <v>148</v>
      </c>
      <c r="B97" s="54">
        <v>242283</v>
      </c>
      <c r="C97" s="54">
        <v>240159</v>
      </c>
      <c r="D97" s="54">
        <v>237992</v>
      </c>
      <c r="E97" s="54">
        <v>235880</v>
      </c>
      <c r="F97" s="54">
        <v>233756</v>
      </c>
      <c r="G97" s="54">
        <v>231643</v>
      </c>
      <c r="H97" s="54">
        <v>229519</v>
      </c>
      <c r="I97" s="54">
        <v>227700</v>
      </c>
      <c r="J97" s="54">
        <v>225810</v>
      </c>
      <c r="K97" s="54">
        <v>224432</v>
      </c>
      <c r="L97" s="54">
        <v>222766</v>
      </c>
      <c r="M97" s="54">
        <v>220468</v>
      </c>
      <c r="N97" s="54">
        <v>218495</v>
      </c>
      <c r="O97" s="54">
        <v>216473</v>
      </c>
      <c r="P97" s="54">
        <v>217096</v>
      </c>
      <c r="Q97" s="54">
        <v>221124</v>
      </c>
      <c r="R97" s="54">
        <v>219029</v>
      </c>
      <c r="S97" s="54">
        <v>216711</v>
      </c>
      <c r="T97" s="58">
        <v>214524</v>
      </c>
      <c r="U97" s="58">
        <v>212512</v>
      </c>
      <c r="V97" s="58">
        <v>210320</v>
      </c>
      <c r="W97" s="58">
        <v>208128</v>
      </c>
      <c r="X97" s="58">
        <v>205936</v>
      </c>
      <c r="Y97" s="58">
        <v>203887</v>
      </c>
      <c r="Z97" s="58">
        <v>201694</v>
      </c>
      <c r="AA97" s="58">
        <v>200364</v>
      </c>
      <c r="AC97" s="54">
        <f t="shared" si="199"/>
        <v>235880</v>
      </c>
      <c r="AD97" s="54">
        <f t="shared" si="200"/>
        <v>227700</v>
      </c>
      <c r="AE97" s="54">
        <f t="shared" si="201"/>
        <v>220468</v>
      </c>
      <c r="AF97" s="54">
        <f t="shared" si="202"/>
        <v>221124</v>
      </c>
      <c r="AG97" s="54">
        <f t="shared" si="211"/>
        <v>212512</v>
      </c>
      <c r="AH97" s="54">
        <f t="shared" si="213"/>
        <v>203887</v>
      </c>
      <c r="AI97" s="54">
        <f t="shared" ca="1" si="212"/>
        <v>200364</v>
      </c>
      <c r="AJ97" s="45" t="s">
        <v>9</v>
      </c>
    </row>
    <row r="98" spans="1:36" ht="15.95" hidden="1" customHeight="1" outlineLevel="1" x14ac:dyDescent="0.2">
      <c r="A98" s="63" t="s">
        <v>149</v>
      </c>
      <c r="B98" s="54">
        <v>3383</v>
      </c>
      <c r="C98" s="54">
        <v>3383</v>
      </c>
      <c r="D98" s="54">
        <v>3428</v>
      </c>
      <c r="E98" s="54">
        <v>3428</v>
      </c>
      <c r="F98" s="54">
        <v>3428</v>
      </c>
      <c r="G98" s="54">
        <v>3428</v>
      </c>
      <c r="H98" s="54">
        <v>3428</v>
      </c>
      <c r="I98" s="54">
        <v>3428</v>
      </c>
      <c r="J98" s="54">
        <v>3428</v>
      </c>
      <c r="K98" s="54">
        <v>3428</v>
      </c>
      <c r="L98" s="54">
        <v>3428</v>
      </c>
      <c r="M98" s="54">
        <v>3428</v>
      </c>
      <c r="N98" s="54">
        <v>3428</v>
      </c>
      <c r="O98" s="54">
        <v>3436</v>
      </c>
      <c r="P98" s="54">
        <v>3436</v>
      </c>
      <c r="Q98" s="54">
        <v>3318</v>
      </c>
      <c r="R98" s="54">
        <v>3318</v>
      </c>
      <c r="S98" s="54">
        <v>3317</v>
      </c>
      <c r="T98" s="58">
        <v>3317</v>
      </c>
      <c r="U98" s="58">
        <v>3316</v>
      </c>
      <c r="V98" s="58">
        <v>3316</v>
      </c>
      <c r="W98" s="58">
        <v>3315</v>
      </c>
      <c r="X98" s="58">
        <v>3315</v>
      </c>
      <c r="Y98" s="58">
        <v>3568</v>
      </c>
      <c r="Z98" s="58">
        <v>3568</v>
      </c>
      <c r="AA98" s="58">
        <v>3567</v>
      </c>
      <c r="AC98" s="54">
        <f t="shared" si="199"/>
        <v>3428</v>
      </c>
      <c r="AD98" s="54">
        <f t="shared" si="200"/>
        <v>3428</v>
      </c>
      <c r="AE98" s="54">
        <f t="shared" si="201"/>
        <v>3428</v>
      </c>
      <c r="AF98" s="54">
        <f t="shared" si="202"/>
        <v>3318</v>
      </c>
      <c r="AG98" s="54">
        <f t="shared" si="211"/>
        <v>3316</v>
      </c>
      <c r="AH98" s="54">
        <f t="shared" si="213"/>
        <v>3568</v>
      </c>
      <c r="AI98" s="54">
        <f t="shared" ca="1" si="212"/>
        <v>3567</v>
      </c>
      <c r="AJ98" s="45" t="s">
        <v>9</v>
      </c>
    </row>
    <row r="99" spans="1:36" ht="15.95" customHeight="1" collapsed="1" x14ac:dyDescent="0.2">
      <c r="A99" s="43" t="s">
        <v>150</v>
      </c>
      <c r="B99" s="137">
        <f t="shared" ref="B99:G99" si="220">B100+B113+B126</f>
        <v>288668</v>
      </c>
      <c r="C99" s="137">
        <f t="shared" si="220"/>
        <v>291904</v>
      </c>
      <c r="D99" s="137">
        <f t="shared" si="220"/>
        <v>297798</v>
      </c>
      <c r="E99" s="137">
        <f t="shared" si="220"/>
        <v>300705</v>
      </c>
      <c r="F99" s="137">
        <f t="shared" si="220"/>
        <v>301043</v>
      </c>
      <c r="G99" s="137">
        <f t="shared" si="220"/>
        <v>412819</v>
      </c>
      <c r="H99" s="137">
        <f t="shared" ref="H99:M99" si="221">H100+H113+H126</f>
        <v>278748</v>
      </c>
      <c r="I99" s="137">
        <f t="shared" si="221"/>
        <v>275313</v>
      </c>
      <c r="J99" s="137">
        <f t="shared" si="221"/>
        <v>254552</v>
      </c>
      <c r="K99" s="137">
        <f t="shared" si="221"/>
        <v>257886</v>
      </c>
      <c r="L99" s="137">
        <f t="shared" si="221"/>
        <v>251811</v>
      </c>
      <c r="M99" s="137">
        <f t="shared" si="221"/>
        <v>256463</v>
      </c>
      <c r="N99" s="137">
        <f t="shared" ref="N99:O99" si="222">N100+N113+N126</f>
        <v>261944</v>
      </c>
      <c r="O99" s="137">
        <f t="shared" si="222"/>
        <v>276498</v>
      </c>
      <c r="P99" s="137">
        <f t="shared" ref="P99" si="223">P100+P113+P126</f>
        <v>291188</v>
      </c>
      <c r="Q99" s="137">
        <f t="shared" ref="Q99" si="224">Q100+Q113+Q126</f>
        <v>252694</v>
      </c>
      <c r="R99" s="137">
        <f t="shared" ref="R99:T99" si="225">R100+R113+R126</f>
        <v>261561</v>
      </c>
      <c r="S99" s="137">
        <f t="shared" si="225"/>
        <v>244918</v>
      </c>
      <c r="T99" s="137">
        <f t="shared" si="225"/>
        <v>252985</v>
      </c>
      <c r="U99" s="137">
        <f t="shared" ref="U99:V99" si="226">U100+U113+U126</f>
        <v>239816</v>
      </c>
      <c r="V99" s="137">
        <f t="shared" si="226"/>
        <v>252843</v>
      </c>
      <c r="W99" s="137">
        <f t="shared" ref="W99" si="227">W100+W113+W126</f>
        <v>250476</v>
      </c>
      <c r="X99" s="137">
        <f>X100+X113+X126</f>
        <v>247928</v>
      </c>
      <c r="Y99" s="137">
        <f>Y100+Y113+Y126</f>
        <v>232124</v>
      </c>
      <c r="Z99" s="137">
        <f>Z100+Z113+Z126</f>
        <v>246453</v>
      </c>
      <c r="AA99" s="137">
        <f>AA100+AA113+AA126</f>
        <v>228952</v>
      </c>
      <c r="AB99" s="34"/>
      <c r="AC99" s="44">
        <f t="shared" si="199"/>
        <v>300705</v>
      </c>
      <c r="AD99" s="44">
        <f t="shared" si="200"/>
        <v>275313</v>
      </c>
      <c r="AE99" s="44">
        <f t="shared" si="201"/>
        <v>256463</v>
      </c>
      <c r="AF99" s="44">
        <f t="shared" si="202"/>
        <v>252694</v>
      </c>
      <c r="AG99" s="44">
        <f t="shared" si="211"/>
        <v>239816</v>
      </c>
      <c r="AH99" s="44">
        <f t="shared" si="213"/>
        <v>232124</v>
      </c>
      <c r="AI99" s="44">
        <f t="shared" ca="1" si="212"/>
        <v>228952</v>
      </c>
      <c r="AJ99" s="45" t="s">
        <v>9</v>
      </c>
    </row>
    <row r="100" spans="1:36" ht="15.95" hidden="1" customHeight="1" outlineLevel="1" x14ac:dyDescent="0.2">
      <c r="A100" s="61" t="s">
        <v>151</v>
      </c>
      <c r="B100" s="62">
        <v>56087</v>
      </c>
      <c r="C100" s="62">
        <v>56382</v>
      </c>
      <c r="D100" s="62">
        <v>58429</v>
      </c>
      <c r="E100" s="62">
        <v>145637</v>
      </c>
      <c r="F100" s="62">
        <v>143700</v>
      </c>
      <c r="G100" s="62">
        <v>48662</v>
      </c>
      <c r="H100" s="62">
        <v>29682</v>
      </c>
      <c r="I100" s="62">
        <f t="shared" ref="I100:N100" si="228">SUM(I101:I112)</f>
        <v>24478</v>
      </c>
      <c r="J100" s="62">
        <f t="shared" si="228"/>
        <v>12934</v>
      </c>
      <c r="K100" s="62">
        <f t="shared" si="228"/>
        <v>218639</v>
      </c>
      <c r="L100" s="62">
        <f t="shared" si="228"/>
        <v>222870</v>
      </c>
      <c r="M100" s="62">
        <f t="shared" si="228"/>
        <v>236489</v>
      </c>
      <c r="N100" s="62">
        <f t="shared" si="228"/>
        <v>238596</v>
      </c>
      <c r="O100" s="62">
        <f t="shared" ref="O100:P100" si="229">SUM(O101:O112)</f>
        <v>11975</v>
      </c>
      <c r="P100" s="62">
        <f t="shared" si="229"/>
        <v>51958</v>
      </c>
      <c r="Q100" s="62">
        <f t="shared" ref="Q100:R100" si="230">SUM(Q101:Q112)</f>
        <v>14876</v>
      </c>
      <c r="R100" s="62">
        <f t="shared" si="230"/>
        <v>20734</v>
      </c>
      <c r="S100" s="62">
        <f t="shared" ref="S100:T100" si="231">SUM(S101:S112)</f>
        <v>13723</v>
      </c>
      <c r="T100" s="62">
        <f t="shared" si="231"/>
        <v>18349</v>
      </c>
      <c r="U100" s="62">
        <f t="shared" ref="U100:V100" si="232">SUM(U101:U112)</f>
        <v>7772</v>
      </c>
      <c r="V100" s="62">
        <f t="shared" si="232"/>
        <v>16317</v>
      </c>
      <c r="W100" s="62">
        <f t="shared" ref="W100:X100" si="233">SUM(W101:W112)</f>
        <v>9037</v>
      </c>
      <c r="X100" s="62">
        <f t="shared" si="233"/>
        <v>16322</v>
      </c>
      <c r="Y100" s="62">
        <f>SUM(Y101:Y112)</f>
        <v>19815</v>
      </c>
      <c r="Z100" s="62">
        <f>SUM(Z101:Z112)</f>
        <v>30441</v>
      </c>
      <c r="AA100" s="62">
        <f>SUM(AA101:AA112)</f>
        <v>9893</v>
      </c>
      <c r="AC100" s="62">
        <f t="shared" si="199"/>
        <v>145637</v>
      </c>
      <c r="AD100" s="62">
        <f t="shared" si="200"/>
        <v>24478</v>
      </c>
      <c r="AE100" s="62">
        <f t="shared" si="201"/>
        <v>236489</v>
      </c>
      <c r="AF100" s="62">
        <f t="shared" si="202"/>
        <v>14876</v>
      </c>
      <c r="AG100" s="62">
        <f t="shared" si="211"/>
        <v>7772</v>
      </c>
      <c r="AH100" s="62">
        <f t="shared" si="213"/>
        <v>19815</v>
      </c>
      <c r="AI100" s="62">
        <f t="shared" ca="1" si="212"/>
        <v>9893</v>
      </c>
      <c r="AJ100" s="45" t="s">
        <v>9</v>
      </c>
    </row>
    <row r="101" spans="1:36" ht="15.95" hidden="1" customHeight="1" outlineLevel="1" x14ac:dyDescent="0.2">
      <c r="A101" s="63" t="s">
        <v>152</v>
      </c>
      <c r="B101" s="54">
        <v>13249</v>
      </c>
      <c r="C101" s="54">
        <v>13185</v>
      </c>
      <c r="D101" s="54">
        <v>13178</v>
      </c>
      <c r="E101" s="54">
        <v>98270</v>
      </c>
      <c r="F101" s="54">
        <v>95101</v>
      </c>
      <c r="G101" s="54">
        <v>-332</v>
      </c>
      <c r="H101" s="54">
        <v>-371</v>
      </c>
      <c r="I101" s="54">
        <v>-371</v>
      </c>
      <c r="J101" s="54">
        <v>-371</v>
      </c>
      <c r="K101" s="54">
        <v>212071</v>
      </c>
      <c r="L101" s="54">
        <v>216570</v>
      </c>
      <c r="M101" s="54">
        <v>222456</v>
      </c>
      <c r="N101" s="54">
        <v>229776</v>
      </c>
      <c r="O101" s="54">
        <v>0</v>
      </c>
      <c r="P101" s="54">
        <v>0</v>
      </c>
      <c r="Q101" s="54">
        <v>0</v>
      </c>
      <c r="R101" s="54">
        <v>0</v>
      </c>
      <c r="S101" s="54">
        <v>0</v>
      </c>
      <c r="T101" s="54">
        <v>0</v>
      </c>
      <c r="U101" s="54">
        <v>0</v>
      </c>
      <c r="V101" s="54">
        <v>0</v>
      </c>
      <c r="W101" s="54">
        <v>0</v>
      </c>
      <c r="X101" s="54">
        <v>0</v>
      </c>
      <c r="Y101" s="54">
        <v>0</v>
      </c>
      <c r="Z101" s="54">
        <v>0</v>
      </c>
      <c r="AA101" s="54">
        <v>0</v>
      </c>
      <c r="AC101" s="54">
        <f t="shared" si="199"/>
        <v>98270</v>
      </c>
      <c r="AD101" s="54">
        <f t="shared" si="200"/>
        <v>-371</v>
      </c>
      <c r="AE101" s="54">
        <f t="shared" si="201"/>
        <v>222456</v>
      </c>
      <c r="AF101" s="54">
        <f t="shared" si="202"/>
        <v>0</v>
      </c>
      <c r="AG101" s="54">
        <f t="shared" si="211"/>
        <v>0</v>
      </c>
      <c r="AH101" s="54">
        <f t="shared" si="213"/>
        <v>0</v>
      </c>
      <c r="AI101" s="54">
        <f t="shared" ca="1" si="212"/>
        <v>0</v>
      </c>
      <c r="AJ101" s="45" t="s">
        <v>9</v>
      </c>
    </row>
    <row r="102" spans="1:36" ht="15.95" hidden="1" customHeight="1" outlineLevel="1" x14ac:dyDescent="0.2">
      <c r="A102" s="63" t="s">
        <v>153</v>
      </c>
      <c r="B102" s="128">
        <v>0</v>
      </c>
      <c r="C102" s="128">
        <v>0</v>
      </c>
      <c r="D102" s="128">
        <v>0</v>
      </c>
      <c r="E102" s="128">
        <v>0</v>
      </c>
      <c r="F102" s="128">
        <v>0</v>
      </c>
      <c r="G102" s="128">
        <v>0</v>
      </c>
      <c r="H102" s="128">
        <v>0</v>
      </c>
      <c r="I102" s="128">
        <v>0</v>
      </c>
      <c r="J102" s="128">
        <v>0</v>
      </c>
      <c r="K102" s="128">
        <v>0</v>
      </c>
      <c r="L102" s="128">
        <v>0</v>
      </c>
      <c r="M102" s="128">
        <v>0</v>
      </c>
      <c r="N102" s="128">
        <v>0</v>
      </c>
      <c r="O102" s="128">
        <v>2742</v>
      </c>
      <c r="P102" s="128">
        <v>11876</v>
      </c>
      <c r="Q102" s="128">
        <v>4151</v>
      </c>
      <c r="R102" s="128">
        <v>13137</v>
      </c>
      <c r="S102" s="128">
        <v>4130</v>
      </c>
      <c r="T102" s="54">
        <v>13078</v>
      </c>
      <c r="U102" s="54">
        <v>3433</v>
      </c>
      <c r="V102" s="54">
        <v>10850</v>
      </c>
      <c r="W102" s="54">
        <v>3036</v>
      </c>
      <c r="X102" s="54">
        <v>10541</v>
      </c>
      <c r="Y102" s="54">
        <v>3329</v>
      </c>
      <c r="Z102" s="54">
        <v>11623</v>
      </c>
      <c r="AA102" s="54">
        <v>4108</v>
      </c>
      <c r="AC102" s="54">
        <f t="shared" ref="AC102:AC133" si="234">E102</f>
        <v>0</v>
      </c>
      <c r="AD102" s="54">
        <f t="shared" ref="AD102:AD133" si="235">I102</f>
        <v>0</v>
      </c>
      <c r="AE102" s="54">
        <f t="shared" ref="AE102:AE133" si="236">M102</f>
        <v>0</v>
      </c>
      <c r="AF102" s="54">
        <f t="shared" ref="AF102:AF133" si="237">Q102</f>
        <v>4151</v>
      </c>
      <c r="AG102" s="54">
        <f t="shared" si="211"/>
        <v>3433</v>
      </c>
      <c r="AH102" s="54">
        <f t="shared" si="213"/>
        <v>3329</v>
      </c>
      <c r="AI102" s="54">
        <f t="shared" ca="1" si="212"/>
        <v>4108</v>
      </c>
      <c r="AJ102" s="45" t="s">
        <v>9</v>
      </c>
    </row>
    <row r="103" spans="1:36" ht="15.95" hidden="1" customHeight="1" outlineLevel="1" x14ac:dyDescent="0.2">
      <c r="A103" s="63" t="s">
        <v>154</v>
      </c>
      <c r="B103" s="54">
        <v>185</v>
      </c>
      <c r="C103" s="54">
        <v>197</v>
      </c>
      <c r="D103" s="54">
        <v>877</v>
      </c>
      <c r="E103" s="54">
        <v>154</v>
      </c>
      <c r="F103" s="54">
        <v>229</v>
      </c>
      <c r="G103" s="54">
        <v>57</v>
      </c>
      <c r="H103" s="54">
        <v>53</v>
      </c>
      <c r="I103" s="54">
        <v>50</v>
      </c>
      <c r="J103" s="54">
        <v>314</v>
      </c>
      <c r="K103" s="54">
        <v>386</v>
      </c>
      <c r="L103" s="54">
        <v>29</v>
      </c>
      <c r="M103" s="54">
        <v>295</v>
      </c>
      <c r="N103" s="54">
        <v>358</v>
      </c>
      <c r="O103" s="54">
        <v>420</v>
      </c>
      <c r="P103" s="54">
        <v>2621</v>
      </c>
      <c r="Q103" s="54">
        <v>956</v>
      </c>
      <c r="R103" s="54">
        <v>891</v>
      </c>
      <c r="S103" s="54">
        <v>999</v>
      </c>
      <c r="T103" s="54">
        <v>1095</v>
      </c>
      <c r="U103" s="54">
        <v>948</v>
      </c>
      <c r="V103" s="54">
        <v>764</v>
      </c>
      <c r="W103" s="54">
        <v>872</v>
      </c>
      <c r="X103" s="54">
        <v>110</v>
      </c>
      <c r="Y103" s="54">
        <v>193</v>
      </c>
      <c r="Z103" s="54">
        <v>439</v>
      </c>
      <c r="AA103" s="54">
        <v>603</v>
      </c>
      <c r="AC103" s="54">
        <f t="shared" si="234"/>
        <v>154</v>
      </c>
      <c r="AD103" s="54">
        <f t="shared" si="235"/>
        <v>50</v>
      </c>
      <c r="AE103" s="54">
        <f t="shared" si="236"/>
        <v>295</v>
      </c>
      <c r="AF103" s="54">
        <f t="shared" si="237"/>
        <v>956</v>
      </c>
      <c r="AG103" s="54">
        <f t="shared" si="211"/>
        <v>948</v>
      </c>
      <c r="AH103" s="54">
        <f t="shared" si="213"/>
        <v>193</v>
      </c>
      <c r="AI103" s="54">
        <f t="shared" ca="1" si="212"/>
        <v>603</v>
      </c>
      <c r="AJ103" s="45" t="s">
        <v>9</v>
      </c>
    </row>
    <row r="104" spans="1:36" ht="15.95" hidden="1" customHeight="1" outlineLevel="1" x14ac:dyDescent="0.2">
      <c r="A104" s="63" t="s">
        <v>155</v>
      </c>
      <c r="B104" s="54">
        <v>941</v>
      </c>
      <c r="C104" s="54">
        <v>838</v>
      </c>
      <c r="D104" s="54">
        <v>933</v>
      </c>
      <c r="E104" s="54">
        <v>1325</v>
      </c>
      <c r="F104" s="54">
        <v>1376</v>
      </c>
      <c r="G104" s="54">
        <v>1033</v>
      </c>
      <c r="H104" s="54">
        <v>1114</v>
      </c>
      <c r="I104" s="54">
        <v>1891</v>
      </c>
      <c r="J104" s="54">
        <v>1940</v>
      </c>
      <c r="K104" s="54">
        <v>1130</v>
      </c>
      <c r="L104" s="54">
        <v>1236</v>
      </c>
      <c r="M104" s="54">
        <v>1595</v>
      </c>
      <c r="N104" s="54">
        <v>1709</v>
      </c>
      <c r="O104" s="54">
        <v>1235</v>
      </c>
      <c r="P104" s="54">
        <v>1270</v>
      </c>
      <c r="Q104" s="54">
        <v>1945</v>
      </c>
      <c r="R104" s="54">
        <v>2148</v>
      </c>
      <c r="S104" s="54">
        <v>1294</v>
      </c>
      <c r="T104" s="54">
        <v>1436</v>
      </c>
      <c r="U104" s="54">
        <v>1488</v>
      </c>
      <c r="V104" s="54">
        <v>1687</v>
      </c>
      <c r="W104" s="54">
        <v>1322</v>
      </c>
      <c r="X104" s="54">
        <v>1439</v>
      </c>
      <c r="Y104" s="54">
        <v>1454</v>
      </c>
      <c r="Z104" s="54">
        <v>1687</v>
      </c>
      <c r="AA104" s="54">
        <v>1619</v>
      </c>
      <c r="AC104" s="54">
        <f t="shared" si="234"/>
        <v>1325</v>
      </c>
      <c r="AD104" s="54">
        <f t="shared" si="235"/>
        <v>1891</v>
      </c>
      <c r="AE104" s="54">
        <f t="shared" si="236"/>
        <v>1595</v>
      </c>
      <c r="AF104" s="54">
        <f t="shared" si="237"/>
        <v>1945</v>
      </c>
      <c r="AG104" s="54">
        <f t="shared" si="211"/>
        <v>1488</v>
      </c>
      <c r="AH104" s="54">
        <f t="shared" si="213"/>
        <v>1454</v>
      </c>
      <c r="AI104" s="54">
        <f t="shared" ca="1" si="212"/>
        <v>1619</v>
      </c>
      <c r="AJ104" s="45" t="s">
        <v>9</v>
      </c>
    </row>
    <row r="105" spans="1:36" ht="15.95" hidden="1" customHeight="1" outlineLevel="1" x14ac:dyDescent="0.2">
      <c r="A105" s="63" t="s">
        <v>156</v>
      </c>
      <c r="B105" s="54">
        <v>1242</v>
      </c>
      <c r="C105" s="54">
        <v>1775</v>
      </c>
      <c r="D105" s="54">
        <v>2602</v>
      </c>
      <c r="E105" s="54">
        <v>2094</v>
      </c>
      <c r="F105" s="54">
        <v>1634</v>
      </c>
      <c r="G105" s="54">
        <v>3227</v>
      </c>
      <c r="H105" s="54">
        <v>3682</v>
      </c>
      <c r="I105" s="54">
        <v>2226</v>
      </c>
      <c r="J105" s="54">
        <v>1381</v>
      </c>
      <c r="K105" s="54">
        <v>1595</v>
      </c>
      <c r="L105" s="54">
        <v>1539</v>
      </c>
      <c r="M105" s="54">
        <v>1281</v>
      </c>
      <c r="N105" s="54">
        <v>1832</v>
      </c>
      <c r="O105" s="54">
        <v>2263</v>
      </c>
      <c r="P105" s="54">
        <v>2259</v>
      </c>
      <c r="Q105" s="54">
        <v>2636</v>
      </c>
      <c r="R105" s="54">
        <v>-688</v>
      </c>
      <c r="S105" s="54">
        <v>646</v>
      </c>
      <c r="T105" s="54">
        <v>1052</v>
      </c>
      <c r="U105" s="54">
        <v>211</v>
      </c>
      <c r="V105" s="54">
        <v>1075</v>
      </c>
      <c r="W105" s="54">
        <v>1210</v>
      </c>
      <c r="X105" s="54">
        <v>1586</v>
      </c>
      <c r="Y105" s="54">
        <v>1068</v>
      </c>
      <c r="Z105" s="54">
        <v>2248</v>
      </c>
      <c r="AA105" s="54">
        <v>2351</v>
      </c>
      <c r="AC105" s="54">
        <f t="shared" si="234"/>
        <v>2094</v>
      </c>
      <c r="AD105" s="54">
        <f t="shared" si="235"/>
        <v>2226</v>
      </c>
      <c r="AE105" s="54">
        <f t="shared" si="236"/>
        <v>1281</v>
      </c>
      <c r="AF105" s="54">
        <f t="shared" si="237"/>
        <v>2636</v>
      </c>
      <c r="AG105" s="54">
        <f t="shared" si="211"/>
        <v>211</v>
      </c>
      <c r="AH105" s="54">
        <f t="shared" si="213"/>
        <v>1068</v>
      </c>
      <c r="AI105" s="54">
        <f t="shared" ca="1" si="212"/>
        <v>2351</v>
      </c>
      <c r="AJ105" s="45" t="s">
        <v>9</v>
      </c>
    </row>
    <row r="106" spans="1:36" ht="15.95" hidden="1" customHeight="1" outlineLevel="1" x14ac:dyDescent="0.2">
      <c r="A106" s="63" t="s">
        <v>157</v>
      </c>
      <c r="B106" s="128">
        <v>0</v>
      </c>
      <c r="C106" s="128">
        <v>0</v>
      </c>
      <c r="D106" s="128">
        <v>0</v>
      </c>
      <c r="E106" s="128">
        <v>0</v>
      </c>
      <c r="F106" s="128">
        <v>0</v>
      </c>
      <c r="G106" s="128">
        <v>0</v>
      </c>
      <c r="H106" s="128">
        <v>0</v>
      </c>
      <c r="I106" s="128">
        <v>0</v>
      </c>
      <c r="J106" s="128">
        <v>0</v>
      </c>
      <c r="K106" s="128">
        <v>0</v>
      </c>
      <c r="L106" s="128">
        <v>0</v>
      </c>
      <c r="M106" s="128">
        <v>0</v>
      </c>
      <c r="N106" s="128">
        <v>0</v>
      </c>
      <c r="O106" s="128">
        <v>0</v>
      </c>
      <c r="P106" s="128">
        <v>0</v>
      </c>
      <c r="Q106" s="128">
        <v>0</v>
      </c>
      <c r="R106" s="128">
        <v>0</v>
      </c>
      <c r="S106" s="128">
        <v>0</v>
      </c>
      <c r="T106" s="54">
        <v>0</v>
      </c>
      <c r="U106" s="54">
        <v>0</v>
      </c>
      <c r="V106" s="54">
        <v>0</v>
      </c>
      <c r="W106" s="54">
        <v>0</v>
      </c>
      <c r="X106" s="54">
        <v>0</v>
      </c>
      <c r="Y106" s="54">
        <v>0</v>
      </c>
      <c r="Z106" s="54">
        <v>0</v>
      </c>
      <c r="AA106" s="54">
        <v>0</v>
      </c>
      <c r="AC106" s="54">
        <f t="shared" si="234"/>
        <v>0</v>
      </c>
      <c r="AD106" s="54">
        <f t="shared" si="235"/>
        <v>0</v>
      </c>
      <c r="AE106" s="54">
        <f t="shared" si="236"/>
        <v>0</v>
      </c>
      <c r="AF106" s="54">
        <f t="shared" si="237"/>
        <v>0</v>
      </c>
      <c r="AG106" s="54">
        <f t="shared" si="211"/>
        <v>0</v>
      </c>
      <c r="AH106" s="54">
        <f t="shared" si="213"/>
        <v>0</v>
      </c>
      <c r="AI106" s="54">
        <f t="shared" ca="1" si="212"/>
        <v>0</v>
      </c>
      <c r="AJ106" s="45" t="s">
        <v>9</v>
      </c>
    </row>
    <row r="107" spans="1:36" ht="15.95" hidden="1" customHeight="1" outlineLevel="1" x14ac:dyDescent="0.2">
      <c r="A107" s="63" t="s">
        <v>158</v>
      </c>
      <c r="B107" s="54">
        <v>37636</v>
      </c>
      <c r="C107" s="54">
        <v>37636</v>
      </c>
      <c r="D107" s="54">
        <v>37636</v>
      </c>
      <c r="E107" s="54">
        <v>40571</v>
      </c>
      <c r="F107" s="54">
        <v>40571</v>
      </c>
      <c r="G107" s="54">
        <v>40571</v>
      </c>
      <c r="H107" s="54">
        <v>20336</v>
      </c>
      <c r="I107" s="54">
        <v>15412</v>
      </c>
      <c r="J107" s="54">
        <v>5764</v>
      </c>
      <c r="K107" s="54">
        <v>0</v>
      </c>
      <c r="L107" s="54">
        <v>0</v>
      </c>
      <c r="M107" s="54">
        <v>7465</v>
      </c>
      <c r="N107" s="54">
        <v>1465</v>
      </c>
      <c r="O107" s="54">
        <v>1465</v>
      </c>
      <c r="P107" s="54">
        <v>30011</v>
      </c>
      <c r="Q107" s="54">
        <v>1465</v>
      </c>
      <c r="R107" s="54">
        <v>1465</v>
      </c>
      <c r="S107" s="54">
        <v>5856</v>
      </c>
      <c r="T107" s="54">
        <v>0</v>
      </c>
      <c r="U107" s="54">
        <v>0</v>
      </c>
      <c r="V107" s="54">
        <v>0</v>
      </c>
      <c r="W107" s="54">
        <v>0</v>
      </c>
      <c r="X107" s="54">
        <v>0</v>
      </c>
      <c r="Y107" s="54">
        <v>11135</v>
      </c>
      <c r="Z107" s="54">
        <v>11135</v>
      </c>
      <c r="AA107" s="54">
        <v>0</v>
      </c>
      <c r="AC107" s="54">
        <f t="shared" si="234"/>
        <v>40571</v>
      </c>
      <c r="AD107" s="54">
        <f t="shared" si="235"/>
        <v>15412</v>
      </c>
      <c r="AE107" s="54">
        <f t="shared" si="236"/>
        <v>7465</v>
      </c>
      <c r="AF107" s="54">
        <f t="shared" si="237"/>
        <v>1465</v>
      </c>
      <c r="AG107" s="54">
        <f t="shared" si="211"/>
        <v>0</v>
      </c>
      <c r="AH107" s="54">
        <f t="shared" si="213"/>
        <v>11135</v>
      </c>
      <c r="AI107" s="54">
        <f t="shared" ca="1" si="212"/>
        <v>0</v>
      </c>
      <c r="AJ107" s="45" t="s">
        <v>9</v>
      </c>
    </row>
    <row r="108" spans="1:36" ht="15.95" hidden="1" customHeight="1" outlineLevel="1" x14ac:dyDescent="0.2">
      <c r="A108" s="63" t="s">
        <v>159</v>
      </c>
      <c r="B108" s="54">
        <v>204</v>
      </c>
      <c r="C108" s="54">
        <v>207</v>
      </c>
      <c r="D108" s="54">
        <v>211</v>
      </c>
      <c r="E108" s="54">
        <v>213</v>
      </c>
      <c r="F108" s="54">
        <v>215</v>
      </c>
      <c r="G108" s="54">
        <v>217</v>
      </c>
      <c r="H108" s="54">
        <v>218</v>
      </c>
      <c r="I108" s="54">
        <v>219</v>
      </c>
      <c r="J108" s="54">
        <v>220</v>
      </c>
      <c r="K108" s="54">
        <v>222</v>
      </c>
      <c r="L108" s="54">
        <v>225</v>
      </c>
      <c r="M108" s="54">
        <v>78</v>
      </c>
      <c r="N108" s="54">
        <v>80</v>
      </c>
      <c r="O108" s="54">
        <v>83</v>
      </c>
      <c r="P108" s="54">
        <v>85</v>
      </c>
      <c r="Q108" s="54">
        <v>88</v>
      </c>
      <c r="R108" s="54">
        <v>91</v>
      </c>
      <c r="S108" s="54">
        <v>94</v>
      </c>
      <c r="T108" s="54">
        <v>97</v>
      </c>
      <c r="U108" s="54">
        <v>100</v>
      </c>
      <c r="V108" s="54">
        <v>102</v>
      </c>
      <c r="W108" s="54">
        <v>105</v>
      </c>
      <c r="X108" s="54">
        <v>108</v>
      </c>
      <c r="Y108" s="54">
        <v>111</v>
      </c>
      <c r="Z108" s="54">
        <v>114</v>
      </c>
      <c r="AA108" s="54">
        <v>118</v>
      </c>
      <c r="AC108" s="54">
        <f t="shared" si="234"/>
        <v>213</v>
      </c>
      <c r="AD108" s="54">
        <f t="shared" si="235"/>
        <v>219</v>
      </c>
      <c r="AE108" s="54">
        <f t="shared" si="236"/>
        <v>78</v>
      </c>
      <c r="AF108" s="54">
        <f t="shared" si="237"/>
        <v>88</v>
      </c>
      <c r="AG108" s="54">
        <f t="shared" si="211"/>
        <v>100</v>
      </c>
      <c r="AH108" s="54">
        <f t="shared" si="213"/>
        <v>111</v>
      </c>
      <c r="AI108" s="54">
        <f t="shared" ca="1" si="212"/>
        <v>118</v>
      </c>
      <c r="AJ108" s="45" t="s">
        <v>9</v>
      </c>
    </row>
    <row r="109" spans="1:36" ht="15.95" hidden="1" customHeight="1" outlineLevel="1" x14ac:dyDescent="0.2">
      <c r="A109" s="63" t="s">
        <v>160</v>
      </c>
      <c r="B109" s="54">
        <v>2310</v>
      </c>
      <c r="C109" s="54">
        <v>2370</v>
      </c>
      <c r="D109" s="54">
        <v>2385</v>
      </c>
      <c r="E109" s="54">
        <v>2352</v>
      </c>
      <c r="F109" s="54">
        <v>2317</v>
      </c>
      <c r="G109" s="54">
        <v>2208</v>
      </c>
      <c r="H109" s="54">
        <v>2417</v>
      </c>
      <c r="I109" s="54">
        <v>1067</v>
      </c>
      <c r="J109" s="54">
        <v>1102</v>
      </c>
      <c r="K109" s="54">
        <v>655</v>
      </c>
      <c r="L109" s="54">
        <v>688</v>
      </c>
      <c r="M109" s="54">
        <v>540</v>
      </c>
      <c r="N109" s="54">
        <v>593</v>
      </c>
      <c r="O109" s="54">
        <v>648</v>
      </c>
      <c r="P109" s="54">
        <v>714</v>
      </c>
      <c r="Q109" s="54">
        <v>513</v>
      </c>
      <c r="R109" s="54">
        <v>522</v>
      </c>
      <c r="S109" s="54">
        <v>542</v>
      </c>
      <c r="T109" s="54">
        <v>545</v>
      </c>
      <c r="U109" s="54">
        <v>557</v>
      </c>
      <c r="V109" s="54">
        <v>568</v>
      </c>
      <c r="W109" s="54">
        <v>584</v>
      </c>
      <c r="X109" s="54">
        <v>594</v>
      </c>
      <c r="Y109" s="54">
        <v>613</v>
      </c>
      <c r="Z109" s="54">
        <v>626</v>
      </c>
      <c r="AA109" s="54">
        <v>637</v>
      </c>
      <c r="AC109" s="54">
        <f t="shared" si="234"/>
        <v>2352</v>
      </c>
      <c r="AD109" s="54">
        <f t="shared" si="235"/>
        <v>1067</v>
      </c>
      <c r="AE109" s="54">
        <f t="shared" si="236"/>
        <v>540</v>
      </c>
      <c r="AF109" s="54">
        <f t="shared" si="237"/>
        <v>513</v>
      </c>
      <c r="AG109" s="54">
        <f t="shared" si="211"/>
        <v>557</v>
      </c>
      <c r="AH109" s="54">
        <f t="shared" si="213"/>
        <v>613</v>
      </c>
      <c r="AI109" s="54">
        <f t="shared" ca="1" si="212"/>
        <v>637</v>
      </c>
      <c r="AJ109" s="45" t="s">
        <v>9</v>
      </c>
    </row>
    <row r="110" spans="1:36" ht="15.95" hidden="1" customHeight="1" outlineLevel="1" x14ac:dyDescent="0.2">
      <c r="A110" s="63" t="s">
        <v>161</v>
      </c>
      <c r="B110" s="54">
        <v>27</v>
      </c>
      <c r="C110" s="54">
        <v>27</v>
      </c>
      <c r="D110" s="54">
        <v>27</v>
      </c>
      <c r="E110" s="54">
        <v>75</v>
      </c>
      <c r="F110" s="54">
        <v>614</v>
      </c>
      <c r="G110" s="54">
        <v>34</v>
      </c>
      <c r="H110" s="54">
        <v>38</v>
      </c>
      <c r="I110" s="54">
        <v>1516</v>
      </c>
      <c r="J110" s="54">
        <v>0</v>
      </c>
      <c r="K110" s="54">
        <v>0</v>
      </c>
      <c r="L110" s="54">
        <v>0</v>
      </c>
      <c r="M110" s="54">
        <v>0</v>
      </c>
      <c r="N110" s="54">
        <v>0</v>
      </c>
      <c r="O110" s="54">
        <v>0</v>
      </c>
      <c r="P110" s="54">
        <v>0</v>
      </c>
      <c r="Q110" s="54">
        <v>0</v>
      </c>
      <c r="R110" s="54">
        <v>0</v>
      </c>
      <c r="S110" s="54">
        <v>0</v>
      </c>
      <c r="T110" s="54">
        <v>0</v>
      </c>
      <c r="U110" s="54">
        <v>0</v>
      </c>
      <c r="V110" s="54">
        <v>0</v>
      </c>
      <c r="W110" s="54">
        <v>0</v>
      </c>
      <c r="X110" s="54">
        <v>0</v>
      </c>
      <c r="Y110" s="54">
        <v>0</v>
      </c>
      <c r="Z110" s="54">
        <v>527</v>
      </c>
      <c r="AA110" s="54">
        <v>322</v>
      </c>
      <c r="AC110" s="54">
        <f t="shared" si="234"/>
        <v>75</v>
      </c>
      <c r="AD110" s="54">
        <f t="shared" si="235"/>
        <v>1516</v>
      </c>
      <c r="AE110" s="54">
        <f t="shared" si="236"/>
        <v>0</v>
      </c>
      <c r="AF110" s="54">
        <f t="shared" si="237"/>
        <v>0</v>
      </c>
      <c r="AG110" s="54">
        <f t="shared" si="211"/>
        <v>0</v>
      </c>
      <c r="AH110" s="54">
        <f t="shared" si="213"/>
        <v>0</v>
      </c>
      <c r="AI110" s="54">
        <f t="shared" ca="1" si="212"/>
        <v>322</v>
      </c>
      <c r="AJ110" s="45" t="s">
        <v>9</v>
      </c>
    </row>
    <row r="111" spans="1:36" ht="15.95" hidden="1" customHeight="1" outlineLevel="1" x14ac:dyDescent="0.2">
      <c r="A111" s="63" t="s">
        <v>162</v>
      </c>
      <c r="B111" s="54">
        <v>0</v>
      </c>
      <c r="C111" s="54">
        <v>77</v>
      </c>
      <c r="D111" s="54">
        <v>516</v>
      </c>
      <c r="E111" s="54">
        <v>547</v>
      </c>
      <c r="F111" s="54">
        <v>1613</v>
      </c>
      <c r="G111" s="54">
        <v>1613</v>
      </c>
      <c r="H111" s="54">
        <v>2161</v>
      </c>
      <c r="I111" s="54">
        <v>2434</v>
      </c>
      <c r="J111" s="54">
        <v>2549</v>
      </c>
      <c r="K111" s="54">
        <v>2548</v>
      </c>
      <c r="L111" s="54">
        <v>2549</v>
      </c>
      <c r="M111" s="54">
        <v>2746</v>
      </c>
      <c r="N111" s="54">
        <v>2749</v>
      </c>
      <c r="O111" s="54">
        <v>3083</v>
      </c>
      <c r="P111" s="54">
        <v>3086</v>
      </c>
      <c r="Q111" s="54">
        <v>3089</v>
      </c>
      <c r="R111" s="54">
        <v>3135</v>
      </c>
      <c r="S111" s="54">
        <v>128</v>
      </c>
      <c r="T111" s="54">
        <v>1011</v>
      </c>
      <c r="U111" s="54">
        <v>1015</v>
      </c>
      <c r="V111" s="54">
        <v>1217</v>
      </c>
      <c r="W111" s="54">
        <v>1886</v>
      </c>
      <c r="X111" s="54">
        <v>1892</v>
      </c>
      <c r="Y111" s="54">
        <v>1892</v>
      </c>
      <c r="Z111" s="54">
        <v>1967</v>
      </c>
      <c r="AA111" s="54">
        <v>99</v>
      </c>
      <c r="AC111" s="54">
        <f t="shared" si="234"/>
        <v>547</v>
      </c>
      <c r="AD111" s="54">
        <f t="shared" si="235"/>
        <v>2434</v>
      </c>
      <c r="AE111" s="54">
        <f t="shared" si="236"/>
        <v>2746</v>
      </c>
      <c r="AF111" s="54">
        <f t="shared" si="237"/>
        <v>3089</v>
      </c>
      <c r="AG111" s="54">
        <f t="shared" si="211"/>
        <v>1015</v>
      </c>
      <c r="AH111" s="54">
        <f t="shared" si="213"/>
        <v>1892</v>
      </c>
      <c r="AI111" s="54">
        <f t="shared" ca="1" si="212"/>
        <v>99</v>
      </c>
      <c r="AJ111" s="45" t="s">
        <v>9</v>
      </c>
    </row>
    <row r="112" spans="1:36" ht="15.95" hidden="1" customHeight="1" outlineLevel="1" x14ac:dyDescent="0.2">
      <c r="A112" s="63" t="s">
        <v>163</v>
      </c>
      <c r="B112" s="54">
        <v>293</v>
      </c>
      <c r="C112" s="54">
        <v>70</v>
      </c>
      <c r="D112" s="54">
        <v>64</v>
      </c>
      <c r="E112" s="54">
        <v>36</v>
      </c>
      <c r="F112" s="54">
        <v>30</v>
      </c>
      <c r="G112" s="54">
        <v>34</v>
      </c>
      <c r="H112" s="54">
        <v>34</v>
      </c>
      <c r="I112" s="54">
        <v>34</v>
      </c>
      <c r="J112" s="54">
        <v>35</v>
      </c>
      <c r="K112" s="54">
        <v>32</v>
      </c>
      <c r="L112" s="54">
        <v>34</v>
      </c>
      <c r="M112" s="54">
        <v>33</v>
      </c>
      <c r="N112" s="54">
        <v>34</v>
      </c>
      <c r="O112" s="54">
        <v>36</v>
      </c>
      <c r="P112" s="54">
        <v>36</v>
      </c>
      <c r="Q112" s="54">
        <v>33</v>
      </c>
      <c r="R112" s="54">
        <v>33</v>
      </c>
      <c r="S112" s="54">
        <v>34</v>
      </c>
      <c r="T112" s="54">
        <v>35</v>
      </c>
      <c r="U112" s="54">
        <v>20</v>
      </c>
      <c r="V112" s="54">
        <v>54</v>
      </c>
      <c r="W112" s="54">
        <v>22</v>
      </c>
      <c r="X112" s="54">
        <v>52</v>
      </c>
      <c r="Y112" s="54">
        <v>20</v>
      </c>
      <c r="Z112" s="54">
        <v>75</v>
      </c>
      <c r="AA112" s="54">
        <v>36</v>
      </c>
      <c r="AC112" s="54">
        <f t="shared" si="234"/>
        <v>36</v>
      </c>
      <c r="AD112" s="54">
        <f t="shared" si="235"/>
        <v>34</v>
      </c>
      <c r="AE112" s="54">
        <f t="shared" si="236"/>
        <v>33</v>
      </c>
      <c r="AF112" s="54">
        <f t="shared" si="237"/>
        <v>33</v>
      </c>
      <c r="AG112" s="54">
        <f t="shared" si="211"/>
        <v>20</v>
      </c>
      <c r="AH112" s="54">
        <f t="shared" si="213"/>
        <v>20</v>
      </c>
      <c r="AI112" s="54">
        <f t="shared" ca="1" si="212"/>
        <v>36</v>
      </c>
      <c r="AJ112" s="45" t="s">
        <v>9</v>
      </c>
    </row>
    <row r="113" spans="1:36" ht="15.95" hidden="1" customHeight="1" outlineLevel="1" x14ac:dyDescent="0.2">
      <c r="A113" s="61" t="s">
        <v>164</v>
      </c>
      <c r="B113" s="62">
        <v>97109</v>
      </c>
      <c r="C113" s="62">
        <v>93989</v>
      </c>
      <c r="D113" s="62">
        <v>90843</v>
      </c>
      <c r="E113" s="62">
        <v>3694</v>
      </c>
      <c r="F113" s="62">
        <v>531</v>
      </c>
      <c r="G113" s="62">
        <v>201318</v>
      </c>
      <c r="H113" s="62">
        <v>205329</v>
      </c>
      <c r="I113" s="62">
        <f t="shared" ref="I113:N113" si="238">SUM(I114:I125)</f>
        <v>208386</v>
      </c>
      <c r="J113" s="62">
        <f t="shared" si="238"/>
        <v>213341</v>
      </c>
      <c r="K113" s="62">
        <f t="shared" si="238"/>
        <v>4841</v>
      </c>
      <c r="L113" s="62">
        <f t="shared" si="238"/>
        <v>5061</v>
      </c>
      <c r="M113" s="62">
        <f t="shared" si="238"/>
        <v>5667</v>
      </c>
      <c r="N113" s="62">
        <f t="shared" si="238"/>
        <v>6485</v>
      </c>
      <c r="O113" s="62">
        <f t="shared" ref="O113:P113" si="239">SUM(O114:O125)</f>
        <v>246839</v>
      </c>
      <c r="P113" s="62">
        <f t="shared" si="239"/>
        <v>247810</v>
      </c>
      <c r="Q113" s="62">
        <f t="shared" ref="Q113:R113" si="240">SUM(Q114:Q125)</f>
        <v>249039</v>
      </c>
      <c r="R113" s="62">
        <f t="shared" si="240"/>
        <v>250135</v>
      </c>
      <c r="S113" s="62">
        <f t="shared" ref="S113:T113" si="241">SUM(S114:S125)</f>
        <v>241884</v>
      </c>
      <c r="T113" s="62">
        <f t="shared" si="241"/>
        <v>242021</v>
      </c>
      <c r="U113" s="62">
        <f t="shared" ref="U113:V113" si="242">SUM(U114:U125)</f>
        <v>242157</v>
      </c>
      <c r="V113" s="62">
        <f t="shared" si="242"/>
        <v>243017</v>
      </c>
      <c r="W113" s="62">
        <f t="shared" ref="W113:X113" si="243">SUM(W114:W125)</f>
        <v>243229</v>
      </c>
      <c r="X113" s="62">
        <f t="shared" si="243"/>
        <v>243416</v>
      </c>
      <c r="Y113" s="62">
        <f>SUM(Y114:Y125)</f>
        <v>243506</v>
      </c>
      <c r="Z113" s="62">
        <f>SUM(Z114:Z125)</f>
        <v>243205</v>
      </c>
      <c r="AA113" s="62">
        <f>SUM(AA114:AA125)</f>
        <v>243411</v>
      </c>
      <c r="AC113" s="62">
        <f t="shared" si="234"/>
        <v>3694</v>
      </c>
      <c r="AD113" s="62">
        <f t="shared" si="235"/>
        <v>208386</v>
      </c>
      <c r="AE113" s="62">
        <f t="shared" si="236"/>
        <v>5667</v>
      </c>
      <c r="AF113" s="62">
        <f t="shared" si="237"/>
        <v>249039</v>
      </c>
      <c r="AG113" s="62">
        <f t="shared" si="211"/>
        <v>242157</v>
      </c>
      <c r="AH113" s="62">
        <f t="shared" si="213"/>
        <v>243506</v>
      </c>
      <c r="AI113" s="62">
        <f t="shared" ca="1" si="212"/>
        <v>243411</v>
      </c>
      <c r="AJ113" s="45" t="s">
        <v>9</v>
      </c>
    </row>
    <row r="114" spans="1:36" ht="15.95" hidden="1" customHeight="1" outlineLevel="1" x14ac:dyDescent="0.2">
      <c r="A114" s="63" t="s">
        <v>152</v>
      </c>
      <c r="B114" s="54">
        <v>94502</v>
      </c>
      <c r="C114" s="54">
        <v>91382</v>
      </c>
      <c r="D114" s="54">
        <v>88236</v>
      </c>
      <c r="E114" s="54">
        <v>0</v>
      </c>
      <c r="F114" s="54">
        <v>0</v>
      </c>
      <c r="G114" s="54">
        <v>200787</v>
      </c>
      <c r="H114" s="54">
        <v>203573</v>
      </c>
      <c r="I114" s="54">
        <v>206297</v>
      </c>
      <c r="J114" s="54">
        <v>209024</v>
      </c>
      <c r="K114" s="54">
        <v>0</v>
      </c>
      <c r="L114" s="54">
        <v>0</v>
      </c>
      <c r="M114" s="54">
        <v>0</v>
      </c>
      <c r="N114" s="54">
        <v>0</v>
      </c>
      <c r="O114" s="54">
        <v>0</v>
      </c>
      <c r="P114" s="54">
        <v>0</v>
      </c>
      <c r="Q114" s="54">
        <v>0</v>
      </c>
      <c r="R114" s="54">
        <v>0</v>
      </c>
      <c r="S114" s="54">
        <v>0</v>
      </c>
      <c r="T114" s="54">
        <v>0</v>
      </c>
      <c r="U114" s="54">
        <v>0</v>
      </c>
      <c r="V114" s="54">
        <v>0</v>
      </c>
      <c r="W114" s="54">
        <v>0</v>
      </c>
      <c r="X114" s="54">
        <v>0</v>
      </c>
      <c r="Y114" s="54">
        <v>0</v>
      </c>
      <c r="Z114" s="54">
        <v>0</v>
      </c>
      <c r="AA114" s="54">
        <v>0</v>
      </c>
      <c r="AC114" s="54">
        <f t="shared" si="234"/>
        <v>0</v>
      </c>
      <c r="AD114" s="54">
        <f t="shared" si="235"/>
        <v>206297</v>
      </c>
      <c r="AE114" s="54">
        <f t="shared" si="236"/>
        <v>0</v>
      </c>
      <c r="AF114" s="54">
        <f t="shared" si="237"/>
        <v>0</v>
      </c>
      <c r="AG114" s="54">
        <f t="shared" si="211"/>
        <v>0</v>
      </c>
      <c r="AH114" s="54">
        <f t="shared" si="213"/>
        <v>0</v>
      </c>
      <c r="AI114" s="54">
        <f t="shared" ca="1" si="212"/>
        <v>0</v>
      </c>
      <c r="AJ114" s="45" t="s">
        <v>9</v>
      </c>
    </row>
    <row r="115" spans="1:36" ht="15.95" hidden="1" customHeight="1" outlineLevel="1" x14ac:dyDescent="0.2">
      <c r="A115" s="63" t="s">
        <v>153</v>
      </c>
      <c r="B115" s="128">
        <v>0</v>
      </c>
      <c r="C115" s="128">
        <v>0</v>
      </c>
      <c r="D115" s="128">
        <v>0</v>
      </c>
      <c r="E115" s="128">
        <v>0</v>
      </c>
      <c r="F115" s="128">
        <v>0</v>
      </c>
      <c r="G115" s="128">
        <v>0</v>
      </c>
      <c r="H115" s="128">
        <v>0</v>
      </c>
      <c r="I115" s="128">
        <v>0</v>
      </c>
      <c r="J115" s="128">
        <v>0</v>
      </c>
      <c r="K115" s="128">
        <v>0</v>
      </c>
      <c r="L115" s="128">
        <v>0</v>
      </c>
      <c r="M115" s="128">
        <v>0</v>
      </c>
      <c r="N115" s="128">
        <v>0</v>
      </c>
      <c r="O115" s="128">
        <v>239363</v>
      </c>
      <c r="P115" s="128">
        <v>239404</v>
      </c>
      <c r="Q115" s="128">
        <v>239445</v>
      </c>
      <c r="R115" s="128">
        <v>239418</v>
      </c>
      <c r="S115" s="128">
        <v>239464</v>
      </c>
      <c r="T115" s="54">
        <v>239510</v>
      </c>
      <c r="U115" s="54">
        <v>239556</v>
      </c>
      <c r="V115" s="54">
        <v>239602</v>
      </c>
      <c r="W115" s="54">
        <v>239648</v>
      </c>
      <c r="X115" s="54">
        <v>239694</v>
      </c>
      <c r="Y115" s="54">
        <v>239740</v>
      </c>
      <c r="Z115" s="54">
        <v>239786</v>
      </c>
      <c r="AA115" s="54">
        <v>239832</v>
      </c>
      <c r="AC115" s="54">
        <f t="shared" si="234"/>
        <v>0</v>
      </c>
      <c r="AD115" s="54">
        <f t="shared" si="235"/>
        <v>0</v>
      </c>
      <c r="AE115" s="54">
        <f t="shared" si="236"/>
        <v>0</v>
      </c>
      <c r="AF115" s="54">
        <f t="shared" si="237"/>
        <v>239445</v>
      </c>
      <c r="AG115" s="54">
        <f t="shared" si="211"/>
        <v>239556</v>
      </c>
      <c r="AH115" s="54">
        <f t="shared" si="213"/>
        <v>239740</v>
      </c>
      <c r="AI115" s="54">
        <f t="shared" ca="1" si="212"/>
        <v>239832</v>
      </c>
      <c r="AJ115" s="45" t="s">
        <v>9</v>
      </c>
    </row>
    <row r="116" spans="1:36" ht="15.95" hidden="1" customHeight="1" outlineLevel="1" x14ac:dyDescent="0.2">
      <c r="A116" s="63" t="s">
        <v>154</v>
      </c>
      <c r="B116" s="128">
        <v>0</v>
      </c>
      <c r="C116" s="128">
        <v>0</v>
      </c>
      <c r="D116" s="128">
        <v>0</v>
      </c>
      <c r="E116" s="128">
        <v>0</v>
      </c>
      <c r="F116" s="128">
        <v>0</v>
      </c>
      <c r="G116" s="128">
        <v>0</v>
      </c>
      <c r="H116" s="128">
        <v>0</v>
      </c>
      <c r="I116" s="128">
        <v>0</v>
      </c>
      <c r="J116" s="128">
        <v>0</v>
      </c>
      <c r="K116" s="128">
        <v>0</v>
      </c>
      <c r="L116" s="128">
        <v>0</v>
      </c>
      <c r="M116" s="128">
        <v>0</v>
      </c>
      <c r="N116" s="128">
        <v>0</v>
      </c>
      <c r="O116" s="128">
        <v>0</v>
      </c>
      <c r="P116" s="128">
        <v>0</v>
      </c>
      <c r="Q116" s="128">
        <v>0</v>
      </c>
      <c r="R116" s="128">
        <v>0</v>
      </c>
      <c r="S116" s="128">
        <v>0</v>
      </c>
      <c r="T116" s="54">
        <v>0</v>
      </c>
      <c r="U116" s="54">
        <v>0</v>
      </c>
      <c r="V116" s="54">
        <v>0</v>
      </c>
      <c r="W116" s="54">
        <v>0</v>
      </c>
      <c r="X116" s="54">
        <v>0</v>
      </c>
      <c r="Y116" s="54">
        <v>0</v>
      </c>
      <c r="Z116" s="54">
        <v>0</v>
      </c>
      <c r="AA116" s="54">
        <v>0</v>
      </c>
      <c r="AC116" s="54">
        <f t="shared" si="234"/>
        <v>0</v>
      </c>
      <c r="AD116" s="54">
        <f t="shared" si="235"/>
        <v>0</v>
      </c>
      <c r="AE116" s="54">
        <f t="shared" si="236"/>
        <v>0</v>
      </c>
      <c r="AF116" s="54">
        <f t="shared" si="237"/>
        <v>0</v>
      </c>
      <c r="AG116" s="54">
        <f t="shared" si="211"/>
        <v>0</v>
      </c>
      <c r="AH116" s="54">
        <f t="shared" si="213"/>
        <v>0</v>
      </c>
      <c r="AI116" s="54">
        <f t="shared" ca="1" si="212"/>
        <v>0</v>
      </c>
      <c r="AJ116" s="45" t="s">
        <v>9</v>
      </c>
    </row>
    <row r="117" spans="1:36" ht="15.95" hidden="1" customHeight="1" outlineLevel="1" x14ac:dyDescent="0.2">
      <c r="A117" s="63" t="s">
        <v>145</v>
      </c>
      <c r="B117" s="128">
        <v>0</v>
      </c>
      <c r="C117" s="128">
        <v>0</v>
      </c>
      <c r="D117" s="128">
        <v>0</v>
      </c>
      <c r="E117" s="128">
        <v>0</v>
      </c>
      <c r="F117" s="128">
        <v>0</v>
      </c>
      <c r="G117" s="128">
        <v>0</v>
      </c>
      <c r="H117" s="128">
        <v>0</v>
      </c>
      <c r="I117" s="128">
        <v>0</v>
      </c>
      <c r="J117" s="128">
        <v>0</v>
      </c>
      <c r="K117" s="128">
        <v>0</v>
      </c>
      <c r="L117" s="128">
        <v>0</v>
      </c>
      <c r="M117" s="128">
        <v>0</v>
      </c>
      <c r="N117" s="128">
        <v>0</v>
      </c>
      <c r="O117" s="128">
        <v>0</v>
      </c>
      <c r="P117" s="128">
        <v>0</v>
      </c>
      <c r="Q117" s="128">
        <v>0</v>
      </c>
      <c r="R117" s="128">
        <v>0</v>
      </c>
      <c r="S117" s="128">
        <v>0</v>
      </c>
      <c r="T117" s="54">
        <v>0</v>
      </c>
      <c r="U117" s="54">
        <v>0</v>
      </c>
      <c r="V117" s="54">
        <v>0</v>
      </c>
      <c r="W117" s="54">
        <v>0</v>
      </c>
      <c r="X117" s="54">
        <v>0</v>
      </c>
      <c r="Y117" s="54">
        <v>0</v>
      </c>
      <c r="Z117" s="54">
        <v>0</v>
      </c>
      <c r="AA117" s="54">
        <v>0</v>
      </c>
      <c r="AC117" s="54">
        <f t="shared" si="234"/>
        <v>0</v>
      </c>
      <c r="AD117" s="54">
        <f t="shared" si="235"/>
        <v>0</v>
      </c>
      <c r="AE117" s="54">
        <f t="shared" si="236"/>
        <v>0</v>
      </c>
      <c r="AF117" s="54">
        <f t="shared" si="237"/>
        <v>0</v>
      </c>
      <c r="AG117" s="54">
        <f t="shared" si="211"/>
        <v>0</v>
      </c>
      <c r="AH117" s="54">
        <f t="shared" si="213"/>
        <v>0</v>
      </c>
      <c r="AI117" s="54">
        <f t="shared" ca="1" si="212"/>
        <v>0</v>
      </c>
      <c r="AJ117" s="45" t="s">
        <v>9</v>
      </c>
    </row>
    <row r="118" spans="1:36" ht="15.95" hidden="1" customHeight="1" outlineLevel="1" x14ac:dyDescent="0.2">
      <c r="A118" s="63" t="s">
        <v>156</v>
      </c>
      <c r="B118" s="128">
        <v>0</v>
      </c>
      <c r="C118" s="128">
        <v>0</v>
      </c>
      <c r="D118" s="128">
        <v>0</v>
      </c>
      <c r="E118" s="128">
        <v>0</v>
      </c>
      <c r="F118" s="128">
        <v>0</v>
      </c>
      <c r="G118" s="128">
        <v>0</v>
      </c>
      <c r="H118" s="128">
        <v>0</v>
      </c>
      <c r="I118" s="128">
        <v>0</v>
      </c>
      <c r="J118" s="128">
        <v>0</v>
      </c>
      <c r="K118" s="128">
        <v>0</v>
      </c>
      <c r="L118" s="128">
        <v>0</v>
      </c>
      <c r="M118" s="128">
        <v>0</v>
      </c>
      <c r="N118" s="128">
        <v>0</v>
      </c>
      <c r="O118" s="128">
        <v>0</v>
      </c>
      <c r="P118" s="128">
        <v>0</v>
      </c>
      <c r="Q118" s="128">
        <v>0</v>
      </c>
      <c r="R118" s="128">
        <v>0</v>
      </c>
      <c r="S118" s="128">
        <v>0</v>
      </c>
      <c r="T118" s="54">
        <v>0</v>
      </c>
      <c r="U118" s="54">
        <v>0</v>
      </c>
      <c r="V118" s="54">
        <v>0</v>
      </c>
      <c r="W118" s="54">
        <v>0</v>
      </c>
      <c r="X118" s="54">
        <v>0</v>
      </c>
      <c r="Y118" s="54">
        <v>0</v>
      </c>
      <c r="Z118" s="54">
        <v>0</v>
      </c>
      <c r="AA118" s="54">
        <v>0</v>
      </c>
      <c r="AC118" s="54">
        <f t="shared" si="234"/>
        <v>0</v>
      </c>
      <c r="AD118" s="54">
        <f t="shared" si="235"/>
        <v>0</v>
      </c>
      <c r="AE118" s="54">
        <f t="shared" si="236"/>
        <v>0</v>
      </c>
      <c r="AF118" s="54">
        <f t="shared" si="237"/>
        <v>0</v>
      </c>
      <c r="AG118" s="54">
        <f t="shared" si="211"/>
        <v>0</v>
      </c>
      <c r="AH118" s="54">
        <f t="shared" si="213"/>
        <v>0</v>
      </c>
      <c r="AI118" s="54">
        <f t="shared" ca="1" si="212"/>
        <v>0</v>
      </c>
      <c r="AJ118" s="45" t="s">
        <v>9</v>
      </c>
    </row>
    <row r="119" spans="1:36" ht="15.95" hidden="1" customHeight="1" outlineLevel="1" x14ac:dyDescent="0.2">
      <c r="A119" s="63" t="s">
        <v>146</v>
      </c>
      <c r="B119" s="128">
        <v>0</v>
      </c>
      <c r="C119" s="128">
        <v>0</v>
      </c>
      <c r="D119" s="128">
        <v>0</v>
      </c>
      <c r="E119" s="128">
        <v>0</v>
      </c>
      <c r="F119" s="128">
        <v>0</v>
      </c>
      <c r="G119" s="128">
        <v>0</v>
      </c>
      <c r="H119" s="128">
        <v>0</v>
      </c>
      <c r="I119" s="128">
        <v>0</v>
      </c>
      <c r="J119" s="128">
        <v>0</v>
      </c>
      <c r="K119" s="128">
        <v>0</v>
      </c>
      <c r="L119" s="128">
        <v>0</v>
      </c>
      <c r="M119" s="128">
        <v>0</v>
      </c>
      <c r="N119" s="128">
        <v>0</v>
      </c>
      <c r="O119" s="128">
        <v>0</v>
      </c>
      <c r="P119" s="128">
        <v>0</v>
      </c>
      <c r="Q119" s="128">
        <v>0</v>
      </c>
      <c r="R119" s="128">
        <v>0</v>
      </c>
      <c r="S119" s="128">
        <v>0</v>
      </c>
      <c r="T119" s="54">
        <v>0</v>
      </c>
      <c r="U119" s="54">
        <v>0</v>
      </c>
      <c r="V119" s="54">
        <v>0</v>
      </c>
      <c r="W119" s="54">
        <v>0</v>
      </c>
      <c r="X119" s="54">
        <v>0</v>
      </c>
      <c r="Y119" s="54">
        <v>0</v>
      </c>
      <c r="Z119" s="54">
        <v>0</v>
      </c>
      <c r="AA119" s="54">
        <v>0</v>
      </c>
      <c r="AC119" s="54">
        <f t="shared" si="234"/>
        <v>0</v>
      </c>
      <c r="AD119" s="54">
        <f t="shared" si="235"/>
        <v>0</v>
      </c>
      <c r="AE119" s="54">
        <f t="shared" si="236"/>
        <v>0</v>
      </c>
      <c r="AF119" s="54">
        <f t="shared" si="237"/>
        <v>0</v>
      </c>
      <c r="AG119" s="54">
        <f t="shared" si="211"/>
        <v>0</v>
      </c>
      <c r="AH119" s="54">
        <f t="shared" si="213"/>
        <v>0</v>
      </c>
      <c r="AI119" s="54">
        <f t="shared" ca="1" si="212"/>
        <v>0</v>
      </c>
      <c r="AJ119" s="45" t="s">
        <v>9</v>
      </c>
    </row>
    <row r="120" spans="1:36" ht="15.95" hidden="1" customHeight="1" outlineLevel="1" x14ac:dyDescent="0.2">
      <c r="A120" s="63" t="s">
        <v>161</v>
      </c>
      <c r="B120" s="128">
        <v>0</v>
      </c>
      <c r="C120" s="128">
        <v>0</v>
      </c>
      <c r="D120" s="128">
        <v>0</v>
      </c>
      <c r="E120" s="128">
        <v>0</v>
      </c>
      <c r="F120" s="128">
        <v>0</v>
      </c>
      <c r="G120" s="128">
        <v>0</v>
      </c>
      <c r="H120" s="128">
        <v>0</v>
      </c>
      <c r="I120" s="128">
        <v>0</v>
      </c>
      <c r="J120" s="128">
        <v>1575</v>
      </c>
      <c r="K120" s="128">
        <v>1618</v>
      </c>
      <c r="L120" s="128">
        <v>1675</v>
      </c>
      <c r="M120" s="128">
        <v>1751</v>
      </c>
      <c r="N120" s="128">
        <v>1678</v>
      </c>
      <c r="O120" s="128">
        <v>1678</v>
      </c>
      <c r="P120" s="128">
        <v>1797</v>
      </c>
      <c r="Q120" s="128">
        <v>1840</v>
      </c>
      <c r="R120" s="128">
        <v>1974</v>
      </c>
      <c r="S120" s="128">
        <v>2003</v>
      </c>
      <c r="T120" s="54">
        <v>2045</v>
      </c>
      <c r="U120" s="54">
        <v>2080</v>
      </c>
      <c r="V120" s="54">
        <v>2838</v>
      </c>
      <c r="W120" s="54">
        <v>2945</v>
      </c>
      <c r="X120" s="54">
        <v>3027</v>
      </c>
      <c r="Y120" s="54">
        <v>3008</v>
      </c>
      <c r="Z120" s="54">
        <v>2596</v>
      </c>
      <c r="AA120" s="54">
        <v>2690</v>
      </c>
      <c r="AC120" s="54">
        <f t="shared" si="234"/>
        <v>0</v>
      </c>
      <c r="AD120" s="54">
        <f t="shared" si="235"/>
        <v>0</v>
      </c>
      <c r="AE120" s="54">
        <f t="shared" si="236"/>
        <v>1751</v>
      </c>
      <c r="AF120" s="54">
        <f t="shared" si="237"/>
        <v>1840</v>
      </c>
      <c r="AG120" s="54">
        <f t="shared" si="211"/>
        <v>2080</v>
      </c>
      <c r="AH120" s="54">
        <f t="shared" si="213"/>
        <v>3008</v>
      </c>
      <c r="AI120" s="54">
        <f t="shared" ca="1" si="212"/>
        <v>2690</v>
      </c>
      <c r="AJ120" s="45" t="s">
        <v>9</v>
      </c>
    </row>
    <row r="121" spans="1:36" ht="15.95" hidden="1" customHeight="1" outlineLevel="1" x14ac:dyDescent="0.2">
      <c r="A121" s="63" t="s">
        <v>162</v>
      </c>
      <c r="B121" s="129">
        <v>0</v>
      </c>
      <c r="C121" s="129">
        <v>0</v>
      </c>
      <c r="D121" s="129">
        <v>0</v>
      </c>
      <c r="E121" s="129">
        <v>3619</v>
      </c>
      <c r="F121" s="129">
        <v>456</v>
      </c>
      <c r="G121" s="129">
        <v>456</v>
      </c>
      <c r="H121" s="129">
        <v>1681</v>
      </c>
      <c r="I121" s="129">
        <v>2014</v>
      </c>
      <c r="J121" s="129">
        <v>2667</v>
      </c>
      <c r="K121" s="129">
        <v>3148</v>
      </c>
      <c r="L121" s="129">
        <v>3311</v>
      </c>
      <c r="M121" s="129">
        <v>3841</v>
      </c>
      <c r="N121" s="129">
        <v>4732</v>
      </c>
      <c r="O121" s="129">
        <v>5723</v>
      </c>
      <c r="P121" s="129">
        <v>6534</v>
      </c>
      <c r="Q121" s="129">
        <v>7418</v>
      </c>
      <c r="R121" s="129">
        <v>8378</v>
      </c>
      <c r="S121" s="129">
        <v>0</v>
      </c>
      <c r="T121" s="54">
        <v>0</v>
      </c>
      <c r="U121" s="54">
        <v>0</v>
      </c>
      <c r="V121" s="54">
        <v>0</v>
      </c>
      <c r="W121" s="54">
        <v>0</v>
      </c>
      <c r="X121" s="54">
        <v>0</v>
      </c>
      <c r="Y121" s="54">
        <v>0</v>
      </c>
      <c r="Z121" s="54">
        <v>0</v>
      </c>
      <c r="AA121" s="54">
        <v>0</v>
      </c>
      <c r="AC121" s="54">
        <f t="shared" si="234"/>
        <v>3619</v>
      </c>
      <c r="AD121" s="54">
        <f t="shared" si="235"/>
        <v>2014</v>
      </c>
      <c r="AE121" s="54">
        <f t="shared" si="236"/>
        <v>3841</v>
      </c>
      <c r="AF121" s="54">
        <f t="shared" si="237"/>
        <v>7418</v>
      </c>
      <c r="AG121" s="54">
        <f t="shared" si="211"/>
        <v>0</v>
      </c>
      <c r="AH121" s="54">
        <f t="shared" si="213"/>
        <v>0</v>
      </c>
      <c r="AI121" s="54">
        <f t="shared" ca="1" si="212"/>
        <v>0</v>
      </c>
      <c r="AJ121" s="45" t="s">
        <v>9</v>
      </c>
    </row>
    <row r="122" spans="1:36" ht="15.95" hidden="1" customHeight="1" outlineLevel="1" x14ac:dyDescent="0.2">
      <c r="A122" s="63" t="s">
        <v>159</v>
      </c>
      <c r="B122" s="128">
        <v>0</v>
      </c>
      <c r="C122" s="128">
        <v>0</v>
      </c>
      <c r="D122" s="128">
        <v>0</v>
      </c>
      <c r="E122" s="128">
        <v>0</v>
      </c>
      <c r="F122" s="128">
        <v>0</v>
      </c>
      <c r="G122" s="128">
        <v>0</v>
      </c>
      <c r="H122" s="128">
        <v>0</v>
      </c>
      <c r="I122" s="128">
        <v>0</v>
      </c>
      <c r="J122" s="128">
        <v>0</v>
      </c>
      <c r="K122" s="128">
        <v>0</v>
      </c>
      <c r="L122" s="128">
        <v>0</v>
      </c>
      <c r="M122" s="128">
        <v>0</v>
      </c>
      <c r="N122" s="128">
        <v>0</v>
      </c>
      <c r="O122" s="128">
        <v>0</v>
      </c>
      <c r="P122" s="128">
        <v>0</v>
      </c>
      <c r="Q122" s="128">
        <v>0</v>
      </c>
      <c r="R122" s="128">
        <v>0</v>
      </c>
      <c r="S122" s="128">
        <v>0</v>
      </c>
      <c r="T122" s="54">
        <v>0</v>
      </c>
      <c r="U122" s="54">
        <v>0</v>
      </c>
      <c r="V122" s="54">
        <v>0</v>
      </c>
      <c r="W122" s="54">
        <v>0</v>
      </c>
      <c r="X122" s="54">
        <v>0</v>
      </c>
      <c r="Y122" s="54">
        <v>0</v>
      </c>
      <c r="Z122" s="54">
        <v>0</v>
      </c>
      <c r="AA122" s="54">
        <v>0</v>
      </c>
      <c r="AC122" s="54">
        <f t="shared" si="234"/>
        <v>0</v>
      </c>
      <c r="AD122" s="54">
        <f t="shared" si="235"/>
        <v>0</v>
      </c>
      <c r="AE122" s="54">
        <f t="shared" si="236"/>
        <v>0</v>
      </c>
      <c r="AF122" s="54">
        <f t="shared" si="237"/>
        <v>0</v>
      </c>
      <c r="AG122" s="54">
        <f t="shared" si="211"/>
        <v>0</v>
      </c>
      <c r="AH122" s="54">
        <f t="shared" si="213"/>
        <v>0</v>
      </c>
      <c r="AI122" s="54">
        <f t="shared" ca="1" si="212"/>
        <v>0</v>
      </c>
      <c r="AJ122" s="45" t="s">
        <v>9</v>
      </c>
    </row>
    <row r="123" spans="1:36" ht="15.95" hidden="1" customHeight="1" outlineLevel="1" x14ac:dyDescent="0.2">
      <c r="A123" s="63" t="s">
        <v>160</v>
      </c>
      <c r="B123" s="128">
        <v>0</v>
      </c>
      <c r="C123" s="128">
        <v>0</v>
      </c>
      <c r="D123" s="128">
        <v>0</v>
      </c>
      <c r="E123" s="128">
        <v>0</v>
      </c>
      <c r="F123" s="128">
        <v>0</v>
      </c>
      <c r="G123" s="128">
        <v>0</v>
      </c>
      <c r="H123" s="128">
        <v>0</v>
      </c>
      <c r="I123" s="128">
        <v>0</v>
      </c>
      <c r="J123" s="128">
        <v>0</v>
      </c>
      <c r="K123" s="128">
        <v>0</v>
      </c>
      <c r="L123" s="128">
        <v>0</v>
      </c>
      <c r="M123" s="128">
        <v>0</v>
      </c>
      <c r="N123" s="128">
        <v>0</v>
      </c>
      <c r="O123" s="128">
        <v>0</v>
      </c>
      <c r="P123" s="128">
        <v>0</v>
      </c>
      <c r="Q123" s="128">
        <v>0</v>
      </c>
      <c r="R123" s="128">
        <v>0</v>
      </c>
      <c r="S123" s="128">
        <v>342</v>
      </c>
      <c r="T123" s="54">
        <v>391</v>
      </c>
      <c r="U123" s="54">
        <v>446</v>
      </c>
      <c r="V123" s="54">
        <v>502</v>
      </c>
      <c r="W123" s="54">
        <v>561</v>
      </c>
      <c r="X123" s="54">
        <v>620</v>
      </c>
      <c r="Y123" s="54">
        <v>683</v>
      </c>
      <c r="Z123" s="54">
        <v>748</v>
      </c>
      <c r="AA123" s="54">
        <v>814</v>
      </c>
      <c r="AC123" s="54">
        <f t="shared" si="234"/>
        <v>0</v>
      </c>
      <c r="AD123" s="54">
        <f t="shared" si="235"/>
        <v>0</v>
      </c>
      <c r="AE123" s="54">
        <f t="shared" si="236"/>
        <v>0</v>
      </c>
      <c r="AF123" s="54">
        <f t="shared" si="237"/>
        <v>0</v>
      </c>
      <c r="AG123" s="54">
        <f t="shared" si="211"/>
        <v>446</v>
      </c>
      <c r="AH123" s="54">
        <f t="shared" si="213"/>
        <v>683</v>
      </c>
      <c r="AI123" s="54">
        <f t="shared" ca="1" si="212"/>
        <v>814</v>
      </c>
      <c r="AJ123" s="45" t="s">
        <v>9</v>
      </c>
    </row>
    <row r="124" spans="1:36" ht="15.95" hidden="1" customHeight="1" outlineLevel="1" x14ac:dyDescent="0.2">
      <c r="A124" s="63" t="s">
        <v>157</v>
      </c>
      <c r="B124" s="128">
        <v>0</v>
      </c>
      <c r="C124" s="128">
        <v>0</v>
      </c>
      <c r="D124" s="128">
        <v>0</v>
      </c>
      <c r="E124" s="128">
        <v>0</v>
      </c>
      <c r="F124" s="128">
        <v>0</v>
      </c>
      <c r="G124" s="128">
        <v>0</v>
      </c>
      <c r="H124" s="128">
        <v>0</v>
      </c>
      <c r="I124" s="128">
        <v>0</v>
      </c>
      <c r="J124" s="128">
        <v>0</v>
      </c>
      <c r="K124" s="128">
        <v>0</v>
      </c>
      <c r="L124" s="128">
        <v>0</v>
      </c>
      <c r="M124" s="128">
        <v>0</v>
      </c>
      <c r="N124" s="128">
        <v>0</v>
      </c>
      <c r="O124" s="128">
        <v>0</v>
      </c>
      <c r="P124" s="128">
        <v>0</v>
      </c>
      <c r="Q124" s="128">
        <v>0</v>
      </c>
      <c r="R124" s="128">
        <v>0</v>
      </c>
      <c r="S124" s="128">
        <v>0</v>
      </c>
      <c r="T124" s="54">
        <v>0</v>
      </c>
      <c r="U124" s="54">
        <v>0</v>
      </c>
      <c r="V124" s="54">
        <v>0</v>
      </c>
      <c r="W124" s="54">
        <v>0</v>
      </c>
      <c r="X124" s="54">
        <v>0</v>
      </c>
      <c r="Y124" s="54">
        <v>0</v>
      </c>
      <c r="Z124" s="54">
        <v>0</v>
      </c>
      <c r="AA124" s="54">
        <v>0</v>
      </c>
      <c r="AC124" s="54">
        <f t="shared" si="234"/>
        <v>0</v>
      </c>
      <c r="AD124" s="54">
        <f t="shared" si="235"/>
        <v>0</v>
      </c>
      <c r="AE124" s="54">
        <f t="shared" si="236"/>
        <v>0</v>
      </c>
      <c r="AF124" s="54">
        <f t="shared" si="237"/>
        <v>0</v>
      </c>
      <c r="AG124" s="54">
        <f t="shared" si="211"/>
        <v>0</v>
      </c>
      <c r="AH124" s="54">
        <f t="shared" si="213"/>
        <v>0</v>
      </c>
      <c r="AI124" s="54">
        <f t="shared" ca="1" si="212"/>
        <v>0</v>
      </c>
      <c r="AJ124" s="45" t="s">
        <v>9</v>
      </c>
    </row>
    <row r="125" spans="1:36" ht="15.95" hidden="1" customHeight="1" outlineLevel="1" x14ac:dyDescent="0.2">
      <c r="A125" s="63" t="s">
        <v>163</v>
      </c>
      <c r="B125" s="54">
        <v>2607</v>
      </c>
      <c r="C125" s="54">
        <v>2607</v>
      </c>
      <c r="D125" s="54">
        <v>2607</v>
      </c>
      <c r="E125" s="54">
        <v>75</v>
      </c>
      <c r="F125" s="54">
        <v>75</v>
      </c>
      <c r="G125" s="54">
        <v>75</v>
      </c>
      <c r="H125" s="54">
        <v>75</v>
      </c>
      <c r="I125" s="54">
        <v>75</v>
      </c>
      <c r="J125" s="54">
        <v>75</v>
      </c>
      <c r="K125" s="54">
        <v>75</v>
      </c>
      <c r="L125" s="54">
        <v>75</v>
      </c>
      <c r="M125" s="54">
        <v>75</v>
      </c>
      <c r="N125" s="54">
        <v>75</v>
      </c>
      <c r="O125" s="54">
        <v>75</v>
      </c>
      <c r="P125" s="54">
        <v>75</v>
      </c>
      <c r="Q125" s="54">
        <v>336</v>
      </c>
      <c r="R125" s="54">
        <v>365</v>
      </c>
      <c r="S125" s="54">
        <v>75</v>
      </c>
      <c r="T125" s="54">
        <v>75</v>
      </c>
      <c r="U125" s="54">
        <v>75</v>
      </c>
      <c r="V125" s="54">
        <v>75</v>
      </c>
      <c r="W125" s="54">
        <v>75</v>
      </c>
      <c r="X125" s="54">
        <v>75</v>
      </c>
      <c r="Y125" s="54">
        <v>75</v>
      </c>
      <c r="Z125" s="54">
        <v>75</v>
      </c>
      <c r="AA125" s="54">
        <v>75</v>
      </c>
      <c r="AC125" s="54">
        <f t="shared" si="234"/>
        <v>75</v>
      </c>
      <c r="AD125" s="54">
        <f t="shared" si="235"/>
        <v>75</v>
      </c>
      <c r="AE125" s="54">
        <f t="shared" si="236"/>
        <v>75</v>
      </c>
      <c r="AF125" s="54">
        <f t="shared" si="237"/>
        <v>336</v>
      </c>
      <c r="AG125" s="54">
        <f t="shared" si="211"/>
        <v>75</v>
      </c>
      <c r="AH125" s="54">
        <f t="shared" si="213"/>
        <v>75</v>
      </c>
      <c r="AI125" s="54">
        <f t="shared" ca="1" si="212"/>
        <v>75</v>
      </c>
      <c r="AJ125" s="45" t="s">
        <v>9</v>
      </c>
    </row>
    <row r="126" spans="1:36" ht="15.95" hidden="1" customHeight="1" outlineLevel="1" x14ac:dyDescent="0.2">
      <c r="A126" s="61" t="s">
        <v>165</v>
      </c>
      <c r="B126" s="62">
        <v>135472</v>
      </c>
      <c r="C126" s="62">
        <v>141533</v>
      </c>
      <c r="D126" s="62">
        <v>148526</v>
      </c>
      <c r="E126" s="62">
        <v>151374</v>
      </c>
      <c r="F126" s="62">
        <v>156812</v>
      </c>
      <c r="G126" s="62">
        <v>162839</v>
      </c>
      <c r="H126" s="62">
        <v>43737</v>
      </c>
      <c r="I126" s="62">
        <f t="shared" ref="I126:N126" si="244">SUM(I127:I133)</f>
        <v>42449</v>
      </c>
      <c r="J126" s="62">
        <f t="shared" si="244"/>
        <v>28277</v>
      </c>
      <c r="K126" s="62">
        <f t="shared" si="244"/>
        <v>34406</v>
      </c>
      <c r="L126" s="62">
        <f t="shared" si="244"/>
        <v>23880</v>
      </c>
      <c r="M126" s="62">
        <f t="shared" si="244"/>
        <v>14307</v>
      </c>
      <c r="N126" s="62">
        <f t="shared" si="244"/>
        <v>16863</v>
      </c>
      <c r="O126" s="62">
        <f t="shared" ref="O126:P126" si="245">SUM(O127:O133)</f>
        <v>17684</v>
      </c>
      <c r="P126" s="62">
        <f t="shared" si="245"/>
        <v>-8580</v>
      </c>
      <c r="Q126" s="62">
        <f t="shared" ref="Q126:R126" si="246">SUM(Q127:Q133)</f>
        <v>-11221</v>
      </c>
      <c r="R126" s="62">
        <f t="shared" si="246"/>
        <v>-9308</v>
      </c>
      <c r="S126" s="62">
        <f t="shared" ref="S126:T126" si="247">SUM(S127:S133)</f>
        <v>-10689</v>
      </c>
      <c r="T126" s="62">
        <f t="shared" si="247"/>
        <v>-7385</v>
      </c>
      <c r="U126" s="62">
        <f t="shared" ref="U126:V126" si="248">SUM(U127:U133)</f>
        <v>-10113</v>
      </c>
      <c r="V126" s="62">
        <f t="shared" si="248"/>
        <v>-6491</v>
      </c>
      <c r="W126" s="62">
        <f t="shared" ref="W126:X126" si="249">SUM(W127:W133)</f>
        <v>-1790</v>
      </c>
      <c r="X126" s="62">
        <f t="shared" si="249"/>
        <v>-11810</v>
      </c>
      <c r="Y126" s="62">
        <f>SUM(Y127:Y133)</f>
        <v>-31197</v>
      </c>
      <c r="Z126" s="62">
        <f>SUM(Z127:Z133)</f>
        <v>-27193</v>
      </c>
      <c r="AA126" s="62">
        <f>SUM(AA127:AA133)</f>
        <v>-24352</v>
      </c>
      <c r="AC126" s="62">
        <f t="shared" si="234"/>
        <v>151374</v>
      </c>
      <c r="AD126" s="62">
        <f t="shared" si="235"/>
        <v>42449</v>
      </c>
      <c r="AE126" s="62">
        <f t="shared" si="236"/>
        <v>14307</v>
      </c>
      <c r="AF126" s="62">
        <f t="shared" si="237"/>
        <v>-11221</v>
      </c>
      <c r="AG126" s="62">
        <f t="shared" si="211"/>
        <v>-10113</v>
      </c>
      <c r="AH126" s="62">
        <f t="shared" si="213"/>
        <v>-31197</v>
      </c>
      <c r="AI126" s="62">
        <f t="shared" ca="1" si="212"/>
        <v>-24352</v>
      </c>
      <c r="AJ126" s="45" t="s">
        <v>9</v>
      </c>
    </row>
    <row r="127" spans="1:36" ht="15.95" hidden="1" customHeight="1" outlineLevel="1" x14ac:dyDescent="0.2">
      <c r="A127" s="63" t="s">
        <v>166</v>
      </c>
      <c r="B127" s="54">
        <v>109194</v>
      </c>
      <c r="C127" s="54">
        <v>109194</v>
      </c>
      <c r="D127" s="54">
        <v>109194</v>
      </c>
      <c r="E127" s="54">
        <v>125686</v>
      </c>
      <c r="F127" s="54">
        <v>125686</v>
      </c>
      <c r="G127" s="54">
        <v>125686</v>
      </c>
      <c r="H127" s="54">
        <v>125686</v>
      </c>
      <c r="I127" s="54">
        <v>126286</v>
      </c>
      <c r="J127" s="54">
        <v>126286</v>
      </c>
      <c r="K127" s="54">
        <v>126286</v>
      </c>
      <c r="L127" s="54">
        <v>126286</v>
      </c>
      <c r="M127" s="54">
        <v>126286</v>
      </c>
      <c r="N127" s="54">
        <v>126286</v>
      </c>
      <c r="O127" s="54">
        <v>126286</v>
      </c>
      <c r="P127" s="54">
        <v>126286</v>
      </c>
      <c r="Q127" s="54">
        <v>126286</v>
      </c>
      <c r="R127" s="54">
        <v>126286</v>
      </c>
      <c r="S127" s="54">
        <v>126286</v>
      </c>
      <c r="T127" s="54">
        <v>126286</v>
      </c>
      <c r="U127" s="54">
        <v>126286</v>
      </c>
      <c r="V127" s="54">
        <v>126286</v>
      </c>
      <c r="W127" s="54">
        <v>126286</v>
      </c>
      <c r="X127" s="54">
        <v>126286</v>
      </c>
      <c r="Y127" s="54">
        <v>126286</v>
      </c>
      <c r="Z127" s="54">
        <v>126286</v>
      </c>
      <c r="AA127" s="54">
        <v>126286</v>
      </c>
      <c r="AC127" s="54">
        <f t="shared" si="234"/>
        <v>125686</v>
      </c>
      <c r="AD127" s="54">
        <f t="shared" si="235"/>
        <v>126286</v>
      </c>
      <c r="AE127" s="54">
        <f t="shared" si="236"/>
        <v>126286</v>
      </c>
      <c r="AF127" s="54">
        <f t="shared" si="237"/>
        <v>126286</v>
      </c>
      <c r="AG127" s="54">
        <f t="shared" si="211"/>
        <v>126286</v>
      </c>
      <c r="AH127" s="54">
        <f t="shared" si="213"/>
        <v>126286</v>
      </c>
      <c r="AI127" s="54">
        <f t="shared" ca="1" si="212"/>
        <v>126286</v>
      </c>
      <c r="AJ127" s="45" t="s">
        <v>9</v>
      </c>
    </row>
    <row r="128" spans="1:36" ht="15.95" hidden="1" customHeight="1" outlineLevel="1" x14ac:dyDescent="0.25">
      <c r="A128" s="63" t="s">
        <v>167</v>
      </c>
      <c r="B128" s="127">
        <v>0</v>
      </c>
      <c r="C128" s="127">
        <v>0</v>
      </c>
      <c r="D128" s="127">
        <v>0</v>
      </c>
      <c r="E128" s="127">
        <v>0</v>
      </c>
      <c r="F128" s="127">
        <v>0</v>
      </c>
      <c r="G128" s="127">
        <v>0</v>
      </c>
      <c r="H128" s="127">
        <v>0</v>
      </c>
      <c r="I128" s="127">
        <v>0</v>
      </c>
      <c r="J128" s="127">
        <v>0</v>
      </c>
      <c r="K128" s="127">
        <v>0</v>
      </c>
      <c r="L128" s="127">
        <v>0</v>
      </c>
      <c r="M128" s="127">
        <v>0</v>
      </c>
      <c r="N128" s="127">
        <v>0</v>
      </c>
      <c r="O128" s="127">
        <v>0</v>
      </c>
      <c r="P128" s="127">
        <v>0</v>
      </c>
      <c r="Q128" s="127">
        <v>0</v>
      </c>
      <c r="R128" s="127">
        <v>0</v>
      </c>
      <c r="S128" s="127">
        <v>0</v>
      </c>
      <c r="T128" s="54">
        <v>0</v>
      </c>
      <c r="U128" s="54">
        <v>0</v>
      </c>
      <c r="V128" s="54">
        <v>0</v>
      </c>
      <c r="W128" s="54">
        <v>0</v>
      </c>
      <c r="X128" s="54">
        <v>0</v>
      </c>
      <c r="Y128" s="54">
        <v>0</v>
      </c>
      <c r="Z128" s="54">
        <v>0</v>
      </c>
      <c r="AA128" s="54">
        <v>0</v>
      </c>
      <c r="AC128" s="54">
        <f t="shared" si="234"/>
        <v>0</v>
      </c>
      <c r="AD128" s="54">
        <f t="shared" si="235"/>
        <v>0</v>
      </c>
      <c r="AE128" s="54">
        <f t="shared" si="236"/>
        <v>0</v>
      </c>
      <c r="AF128" s="54">
        <f t="shared" si="237"/>
        <v>0</v>
      </c>
      <c r="AG128" s="54">
        <f t="shared" si="211"/>
        <v>0</v>
      </c>
      <c r="AH128" s="54">
        <f t="shared" si="213"/>
        <v>0</v>
      </c>
      <c r="AI128" s="54">
        <f t="shared" ca="1" si="212"/>
        <v>0</v>
      </c>
      <c r="AJ128" s="45" t="s">
        <v>9</v>
      </c>
    </row>
    <row r="129" spans="1:36" ht="15.95" hidden="1" customHeight="1" outlineLevel="1" x14ac:dyDescent="0.25">
      <c r="A129" s="63" t="s">
        <v>145</v>
      </c>
      <c r="B129" s="127">
        <v>0</v>
      </c>
      <c r="C129" s="127">
        <v>0</v>
      </c>
      <c r="D129" s="127">
        <v>0</v>
      </c>
      <c r="E129" s="127">
        <v>0</v>
      </c>
      <c r="F129" s="127">
        <v>0</v>
      </c>
      <c r="G129" s="127">
        <v>0</v>
      </c>
      <c r="H129" s="127">
        <v>0</v>
      </c>
      <c r="I129" s="127">
        <v>0</v>
      </c>
      <c r="J129" s="127">
        <v>0</v>
      </c>
      <c r="K129" s="127">
        <v>0</v>
      </c>
      <c r="L129" s="127">
        <v>0</v>
      </c>
      <c r="M129" s="127">
        <v>0</v>
      </c>
      <c r="N129" s="127">
        <v>0</v>
      </c>
      <c r="O129" s="127">
        <v>0</v>
      </c>
      <c r="P129" s="127">
        <v>0</v>
      </c>
      <c r="Q129" s="127">
        <v>0</v>
      </c>
      <c r="R129" s="127">
        <v>0</v>
      </c>
      <c r="S129" s="127">
        <v>0</v>
      </c>
      <c r="T129" s="54">
        <v>0</v>
      </c>
      <c r="U129" s="54">
        <v>0</v>
      </c>
      <c r="V129" s="54">
        <v>0</v>
      </c>
      <c r="W129" s="54">
        <v>0</v>
      </c>
      <c r="X129" s="54">
        <v>0</v>
      </c>
      <c r="Y129" s="54">
        <v>0</v>
      </c>
      <c r="Z129" s="54">
        <v>0</v>
      </c>
      <c r="AA129" s="54">
        <v>0</v>
      </c>
      <c r="AC129" s="54">
        <f t="shared" si="234"/>
        <v>0</v>
      </c>
      <c r="AD129" s="54">
        <f t="shared" si="235"/>
        <v>0</v>
      </c>
      <c r="AE129" s="54">
        <f t="shared" si="236"/>
        <v>0</v>
      </c>
      <c r="AF129" s="54">
        <f t="shared" si="237"/>
        <v>0</v>
      </c>
      <c r="AG129" s="54">
        <f t="shared" si="211"/>
        <v>0</v>
      </c>
      <c r="AH129" s="54">
        <f t="shared" si="213"/>
        <v>0</v>
      </c>
      <c r="AI129" s="54">
        <f t="shared" ca="1" si="212"/>
        <v>0</v>
      </c>
      <c r="AJ129" s="45" t="s">
        <v>9</v>
      </c>
    </row>
    <row r="130" spans="1:36" ht="15.95" hidden="1" customHeight="1" outlineLevel="1" x14ac:dyDescent="0.25">
      <c r="A130" s="63" t="s">
        <v>168</v>
      </c>
      <c r="B130" s="127">
        <v>0</v>
      </c>
      <c r="C130" s="127">
        <v>0</v>
      </c>
      <c r="D130" s="127">
        <v>0</v>
      </c>
      <c r="E130" s="127">
        <v>0</v>
      </c>
      <c r="F130" s="127">
        <v>0</v>
      </c>
      <c r="G130" s="127">
        <v>0</v>
      </c>
      <c r="H130" s="127">
        <v>0</v>
      </c>
      <c r="I130" s="127">
        <v>0</v>
      </c>
      <c r="J130" s="127">
        <v>0</v>
      </c>
      <c r="K130" s="127">
        <v>0</v>
      </c>
      <c r="L130" s="127">
        <v>0</v>
      </c>
      <c r="M130" s="127">
        <v>0</v>
      </c>
      <c r="N130" s="127">
        <v>0</v>
      </c>
      <c r="O130" s="127">
        <v>0</v>
      </c>
      <c r="P130" s="127">
        <v>0</v>
      </c>
      <c r="Q130" s="127">
        <v>0</v>
      </c>
      <c r="R130" s="127">
        <v>0</v>
      </c>
      <c r="S130" s="127">
        <v>0</v>
      </c>
      <c r="T130" s="54">
        <v>0</v>
      </c>
      <c r="U130" s="54">
        <v>0</v>
      </c>
      <c r="V130" s="54">
        <v>0</v>
      </c>
      <c r="W130" s="54">
        <v>0</v>
      </c>
      <c r="X130" s="54">
        <v>0</v>
      </c>
      <c r="Y130" s="54">
        <v>0</v>
      </c>
      <c r="Z130" s="54">
        <v>0</v>
      </c>
      <c r="AA130" s="54">
        <v>0</v>
      </c>
      <c r="AC130" s="54">
        <f t="shared" si="234"/>
        <v>0</v>
      </c>
      <c r="AD130" s="54">
        <f t="shared" si="235"/>
        <v>0</v>
      </c>
      <c r="AE130" s="54">
        <f t="shared" si="236"/>
        <v>0</v>
      </c>
      <c r="AF130" s="54">
        <f t="shared" si="237"/>
        <v>0</v>
      </c>
      <c r="AG130" s="54">
        <f t="shared" si="211"/>
        <v>0</v>
      </c>
      <c r="AH130" s="54">
        <f t="shared" si="213"/>
        <v>0</v>
      </c>
      <c r="AI130" s="54">
        <f t="shared" ca="1" si="212"/>
        <v>0</v>
      </c>
      <c r="AJ130" s="45" t="s">
        <v>9</v>
      </c>
    </row>
    <row r="131" spans="1:36" ht="15.95" hidden="1" customHeight="1" outlineLevel="1" x14ac:dyDescent="0.2">
      <c r="A131" s="63" t="s">
        <v>169</v>
      </c>
      <c r="B131" s="54">
        <v>20191</v>
      </c>
      <c r="C131" s="54">
        <v>20191</v>
      </c>
      <c r="D131" s="54">
        <v>20191</v>
      </c>
      <c r="E131" s="54">
        <v>25691</v>
      </c>
      <c r="F131" s="54">
        <v>25691</v>
      </c>
      <c r="G131" s="54">
        <v>25691</v>
      </c>
      <c r="H131" s="54">
        <v>-100011</v>
      </c>
      <c r="I131" s="54">
        <v>-83837</v>
      </c>
      <c r="J131" s="54">
        <v>-103837</v>
      </c>
      <c r="K131" s="54">
        <v>-103837</v>
      </c>
      <c r="L131" s="54">
        <v>-117837</v>
      </c>
      <c r="M131" s="54">
        <v>-111980</v>
      </c>
      <c r="N131" s="54">
        <v>-111980</v>
      </c>
      <c r="O131" s="54">
        <v>-111980</v>
      </c>
      <c r="P131" s="54">
        <v>-140526</v>
      </c>
      <c r="Q131" s="54">
        <v>-143547</v>
      </c>
      <c r="R131" s="54">
        <v>-143547</v>
      </c>
      <c r="S131" s="54">
        <v>-143547</v>
      </c>
      <c r="T131" s="54">
        <v>-143547</v>
      </c>
      <c r="U131" s="54">
        <v>-142188</v>
      </c>
      <c r="V131" s="54">
        <v>-142188</v>
      </c>
      <c r="W131" s="54">
        <v>-142188</v>
      </c>
      <c r="X131" s="54">
        <v>-154032</v>
      </c>
      <c r="Y131" s="54">
        <v>-163024</v>
      </c>
      <c r="Z131" s="54">
        <v>-163024</v>
      </c>
      <c r="AA131" s="54">
        <v>-163024</v>
      </c>
      <c r="AC131" s="54">
        <f t="shared" si="234"/>
        <v>25691</v>
      </c>
      <c r="AD131" s="54">
        <f t="shared" si="235"/>
        <v>-83837</v>
      </c>
      <c r="AE131" s="54">
        <f t="shared" si="236"/>
        <v>-111980</v>
      </c>
      <c r="AF131" s="54">
        <f t="shared" si="237"/>
        <v>-143547</v>
      </c>
      <c r="AG131" s="54">
        <f t="shared" si="211"/>
        <v>-142188</v>
      </c>
      <c r="AH131" s="54">
        <f t="shared" si="213"/>
        <v>-163024</v>
      </c>
      <c r="AI131" s="54">
        <f t="shared" ca="1" si="212"/>
        <v>-163024</v>
      </c>
      <c r="AJ131" s="45" t="s">
        <v>9</v>
      </c>
    </row>
    <row r="132" spans="1:36" ht="15.95" hidden="1" customHeight="1" outlineLevel="1" x14ac:dyDescent="0.2">
      <c r="A132" s="63" t="s">
        <v>170</v>
      </c>
      <c r="B132" s="54">
        <v>6087</v>
      </c>
      <c r="C132" s="54">
        <v>12148</v>
      </c>
      <c r="D132" s="54">
        <v>19141</v>
      </c>
      <c r="E132" s="54">
        <v>-3</v>
      </c>
      <c r="F132" s="54">
        <v>5435</v>
      </c>
      <c r="G132" s="54">
        <v>11462</v>
      </c>
      <c r="H132" s="54">
        <v>18062</v>
      </c>
      <c r="I132" s="54">
        <v>0</v>
      </c>
      <c r="J132" s="54">
        <v>5828</v>
      </c>
      <c r="K132" s="54">
        <v>11957</v>
      </c>
      <c r="L132" s="54">
        <v>15431</v>
      </c>
      <c r="M132" s="54">
        <v>1</v>
      </c>
      <c r="N132" s="54">
        <v>2557</v>
      </c>
      <c r="O132" s="54">
        <v>3378</v>
      </c>
      <c r="P132" s="54">
        <v>5660</v>
      </c>
      <c r="Q132" s="54">
        <v>1</v>
      </c>
      <c r="R132" s="54">
        <v>1914</v>
      </c>
      <c r="S132" s="54">
        <v>533</v>
      </c>
      <c r="T132" s="54">
        <v>3837</v>
      </c>
      <c r="U132" s="54">
        <v>0</v>
      </c>
      <c r="V132" s="54">
        <v>3622</v>
      </c>
      <c r="W132" s="54">
        <v>8323</v>
      </c>
      <c r="X132" s="54">
        <v>10147</v>
      </c>
      <c r="Y132" s="54">
        <v>1</v>
      </c>
      <c r="Z132" s="54">
        <v>4005</v>
      </c>
      <c r="AA132" s="54">
        <v>6846</v>
      </c>
      <c r="AC132" s="54">
        <f t="shared" si="234"/>
        <v>-3</v>
      </c>
      <c r="AD132" s="54">
        <f t="shared" si="235"/>
        <v>0</v>
      </c>
      <c r="AE132" s="54">
        <f t="shared" si="236"/>
        <v>1</v>
      </c>
      <c r="AF132" s="54">
        <f t="shared" si="237"/>
        <v>1</v>
      </c>
      <c r="AG132" s="54">
        <f t="shared" si="211"/>
        <v>0</v>
      </c>
      <c r="AH132" s="54">
        <f t="shared" si="213"/>
        <v>1</v>
      </c>
      <c r="AI132" s="54">
        <f t="shared" ca="1" si="212"/>
        <v>6846</v>
      </c>
      <c r="AJ132" s="45" t="s">
        <v>9</v>
      </c>
    </row>
    <row r="133" spans="1:36" ht="15.95" hidden="1" customHeight="1" outlineLevel="1" x14ac:dyDescent="0.25">
      <c r="A133" s="63" t="s">
        <v>171</v>
      </c>
      <c r="B133" s="130">
        <v>0</v>
      </c>
      <c r="C133" s="130">
        <v>0</v>
      </c>
      <c r="D133" s="130">
        <v>0</v>
      </c>
      <c r="E133" s="130">
        <v>0</v>
      </c>
      <c r="F133" s="130">
        <v>0</v>
      </c>
      <c r="G133" s="130">
        <v>0</v>
      </c>
      <c r="H133" s="130">
        <v>0</v>
      </c>
      <c r="I133" s="130">
        <v>0</v>
      </c>
      <c r="J133" s="130">
        <v>0</v>
      </c>
      <c r="K133" s="54">
        <v>0</v>
      </c>
      <c r="L133" s="54">
        <v>0</v>
      </c>
      <c r="M133" s="54"/>
      <c r="N133" s="54">
        <v>0</v>
      </c>
      <c r="O133" s="54">
        <v>0</v>
      </c>
      <c r="P133" s="54">
        <v>0</v>
      </c>
      <c r="Q133" s="54">
        <v>6039</v>
      </c>
      <c r="R133" s="54">
        <v>6039</v>
      </c>
      <c r="S133" s="54">
        <v>6039</v>
      </c>
      <c r="T133" s="54">
        <v>6039</v>
      </c>
      <c r="U133" s="54">
        <v>5789</v>
      </c>
      <c r="V133" s="54">
        <v>5789</v>
      </c>
      <c r="W133" s="54">
        <v>5789</v>
      </c>
      <c r="X133" s="54">
        <v>5789</v>
      </c>
      <c r="Y133" s="54">
        <v>5540</v>
      </c>
      <c r="Z133" s="54">
        <v>5540</v>
      </c>
      <c r="AA133" s="54">
        <v>5540</v>
      </c>
      <c r="AC133" s="54">
        <f t="shared" si="234"/>
        <v>0</v>
      </c>
      <c r="AD133" s="54">
        <f t="shared" si="235"/>
        <v>0</v>
      </c>
      <c r="AE133" s="54">
        <f t="shared" si="236"/>
        <v>0</v>
      </c>
      <c r="AF133" s="54">
        <f t="shared" si="237"/>
        <v>6039</v>
      </c>
      <c r="AG133" s="54">
        <f t="shared" si="211"/>
        <v>5789</v>
      </c>
      <c r="AH133" s="54">
        <f t="shared" si="213"/>
        <v>5540</v>
      </c>
      <c r="AI133" s="54">
        <f t="shared" ca="1" si="212"/>
        <v>5540</v>
      </c>
      <c r="AJ133" s="45" t="s">
        <v>9</v>
      </c>
    </row>
    <row r="134" spans="1:36" ht="15.95" customHeight="1" collapsed="1" x14ac:dyDescent="0.2">
      <c r="P134" s="219">
        <f t="shared" ref="P134:U134" si="250">P70-P99</f>
        <v>0</v>
      </c>
      <c r="Q134" s="219">
        <f t="shared" si="250"/>
        <v>0</v>
      </c>
      <c r="R134" s="219">
        <f t="shared" si="250"/>
        <v>0</v>
      </c>
      <c r="S134" s="219">
        <f t="shared" si="250"/>
        <v>0</v>
      </c>
      <c r="T134" s="219">
        <f t="shared" si="250"/>
        <v>0</v>
      </c>
      <c r="U134" s="219">
        <f t="shared" si="250"/>
        <v>0</v>
      </c>
      <c r="V134" s="219">
        <f t="shared" ref="V134:W134" si="251">V70-V99</f>
        <v>0</v>
      </c>
      <c r="W134" s="219">
        <f t="shared" si="251"/>
        <v>0</v>
      </c>
      <c r="X134" s="219">
        <f t="shared" ref="X134" si="252">X70-X99</f>
        <v>0</v>
      </c>
      <c r="Y134" s="219">
        <f>Y70-Y99</f>
        <v>0</v>
      </c>
      <c r="Z134" s="219">
        <f>Z70-Z99</f>
        <v>0</v>
      </c>
      <c r="AA134" s="219">
        <f>AA70-AA99</f>
        <v>0</v>
      </c>
      <c r="AJ134" s="45" t="s">
        <v>9</v>
      </c>
    </row>
    <row r="135" spans="1:36" s="42" customFormat="1" ht="15.95" customHeight="1" collapsed="1" x14ac:dyDescent="0.2">
      <c r="A135" s="39" t="s">
        <v>172</v>
      </c>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C135" s="40"/>
      <c r="AD135" s="40"/>
      <c r="AE135" s="40"/>
      <c r="AF135" s="40"/>
      <c r="AG135" s="40"/>
      <c r="AH135" s="40"/>
      <c r="AI135" s="40"/>
      <c r="AJ135" s="41" t="s">
        <v>9</v>
      </c>
    </row>
    <row r="136" spans="1:36" ht="15.95" hidden="1" customHeight="1" outlineLevel="1" x14ac:dyDescent="0.2">
      <c r="A136" s="55" t="s">
        <v>85</v>
      </c>
      <c r="B136" s="56">
        <v>-6410</v>
      </c>
      <c r="C136" s="56">
        <v>19519</v>
      </c>
      <c r="D136" s="56">
        <v>13576</v>
      </c>
      <c r="E136" s="56">
        <v>17798</v>
      </c>
      <c r="F136" s="56">
        <v>20313</v>
      </c>
      <c r="G136" s="56">
        <v>7265</v>
      </c>
      <c r="H136" s="56">
        <v>16689</v>
      </c>
      <c r="I136" s="56">
        <f t="shared" ref="I136:N136" si="253">SUM(I137:I144)</f>
        <v>22651</v>
      </c>
      <c r="J136" s="56">
        <f t="shared" si="253"/>
        <v>25252</v>
      </c>
      <c r="K136" s="56">
        <f t="shared" si="253"/>
        <v>24418</v>
      </c>
      <c r="L136" s="56">
        <f t="shared" si="253"/>
        <v>17319</v>
      </c>
      <c r="M136" s="56">
        <f t="shared" si="253"/>
        <v>30387</v>
      </c>
      <c r="N136" s="56">
        <f t="shared" si="253"/>
        <v>25512</v>
      </c>
      <c r="O136" s="56">
        <f t="shared" ref="O136:P136" si="254">SUM(O137:O144)</f>
        <v>31202</v>
      </c>
      <c r="P136" s="56">
        <f t="shared" si="254"/>
        <v>11701</v>
      </c>
      <c r="Q136" s="56">
        <f t="shared" ref="Q136:R136" si="255">SUM(Q137:Q144)</f>
        <v>17554</v>
      </c>
      <c r="R136" s="56">
        <f t="shared" si="255"/>
        <v>24916</v>
      </c>
      <c r="S136" s="56">
        <f t="shared" ref="S136:T136" si="256">SUM(S137:S144)</f>
        <v>22849</v>
      </c>
      <c r="T136" s="56">
        <f t="shared" si="256"/>
        <v>15646</v>
      </c>
      <c r="U136" s="56">
        <f t="shared" ref="U136:V136" si="257">SUM(U137:U144)</f>
        <v>18265</v>
      </c>
      <c r="V136" s="56">
        <f t="shared" si="257"/>
        <v>24282</v>
      </c>
      <c r="W136" s="56">
        <f t="shared" ref="W136:X136" si="258">SUM(W137:W144)</f>
        <v>19920</v>
      </c>
      <c r="X136" s="56">
        <f t="shared" si="258"/>
        <v>17303</v>
      </c>
      <c r="Y136" s="56">
        <f t="shared" ref="Y136:Z136" si="259">SUM(Y137:Y144)</f>
        <v>21972</v>
      </c>
      <c r="Z136" s="56">
        <f t="shared" si="259"/>
        <v>25730</v>
      </c>
      <c r="AA136" s="56">
        <f t="shared" ref="AA136" si="260">SUM(AA137:AA144)</f>
        <v>21767</v>
      </c>
      <c r="AB136" s="276"/>
      <c r="AC136" s="56">
        <f t="shared" ref="AC136:AC167" si="261">SUM(B136:E136)</f>
        <v>44483</v>
      </c>
      <c r="AD136" s="56">
        <f t="shared" ref="AD136:AD167" si="262">SUM(F136:I136)</f>
        <v>66918</v>
      </c>
      <c r="AE136" s="56">
        <f t="shared" ref="AE136:AE167" si="263">SUM(J136:M136)</f>
        <v>97376</v>
      </c>
      <c r="AF136" s="56">
        <f>SUM(N136:Q136)</f>
        <v>85969</v>
      </c>
      <c r="AG136" s="56">
        <f t="shared" ref="AG136:AG167" si="264">SUM(R136:U136)</f>
        <v>81676</v>
      </c>
      <c r="AH136" s="56">
        <f>SUM(V136:Y136)</f>
        <v>83477</v>
      </c>
      <c r="AI136" s="56">
        <f>SUM(Z136:AB136)</f>
        <v>47497</v>
      </c>
      <c r="AJ136" s="45" t="s">
        <v>9</v>
      </c>
    </row>
    <row r="137" spans="1:36" ht="15.95" hidden="1" customHeight="1" outlineLevel="1" x14ac:dyDescent="0.2">
      <c r="A137" s="57" t="s">
        <v>86</v>
      </c>
      <c r="B137" s="58">
        <v>4115</v>
      </c>
      <c r="C137" s="58">
        <v>2932</v>
      </c>
      <c r="D137" s="58">
        <v>3014</v>
      </c>
      <c r="E137" s="58">
        <v>1144</v>
      </c>
      <c r="F137" s="58">
        <v>2878</v>
      </c>
      <c r="G137" s="58">
        <v>1437</v>
      </c>
      <c r="H137" s="58">
        <v>3389</v>
      </c>
      <c r="I137" s="58">
        <v>5041</v>
      </c>
      <c r="J137" s="58">
        <v>3100</v>
      </c>
      <c r="K137" s="58">
        <v>3049</v>
      </c>
      <c r="L137" s="58">
        <v>1318</v>
      </c>
      <c r="M137" s="58">
        <v>3385</v>
      </c>
      <c r="N137" s="58">
        <v>3388</v>
      </c>
      <c r="O137" s="58">
        <v>3396</v>
      </c>
      <c r="P137" s="58">
        <v>3761</v>
      </c>
      <c r="Q137" s="58">
        <v>3785</v>
      </c>
      <c r="R137" s="58">
        <v>3788</v>
      </c>
      <c r="S137" s="58">
        <v>3782</v>
      </c>
      <c r="T137" s="58">
        <v>4064</v>
      </c>
      <c r="U137" s="58">
        <v>3885</v>
      </c>
      <c r="V137" s="58">
        <v>3889</v>
      </c>
      <c r="W137" s="58">
        <v>3877</v>
      </c>
      <c r="X137" s="58">
        <v>4039</v>
      </c>
      <c r="Y137" s="58">
        <v>4044</v>
      </c>
      <c r="Z137" s="58">
        <v>4044</v>
      </c>
      <c r="AA137" s="58">
        <v>3983</v>
      </c>
      <c r="AC137" s="58">
        <f t="shared" si="261"/>
        <v>11205</v>
      </c>
      <c r="AD137" s="58">
        <f t="shared" si="262"/>
        <v>12745</v>
      </c>
      <c r="AE137" s="58">
        <f t="shared" si="263"/>
        <v>10852</v>
      </c>
      <c r="AF137" s="58">
        <f t="shared" ref="AF137:AF187" si="265">SUM(N137:Q137)</f>
        <v>14330</v>
      </c>
      <c r="AG137" s="58">
        <f t="shared" si="264"/>
        <v>15519</v>
      </c>
      <c r="AH137" s="58">
        <f t="shared" ref="AH137:AH187" si="266">SUM(V137:Y137)</f>
        <v>15849</v>
      </c>
      <c r="AI137" s="58">
        <f t="shared" ref="AI137:AI187" si="267">SUM(Z137:AB137)</f>
        <v>8027</v>
      </c>
      <c r="AJ137" s="45" t="s">
        <v>9</v>
      </c>
    </row>
    <row r="138" spans="1:36" ht="15.95" hidden="1" customHeight="1" outlineLevel="1" x14ac:dyDescent="0.2">
      <c r="A138" s="57" t="s">
        <v>87</v>
      </c>
      <c r="B138" s="58">
        <v>0</v>
      </c>
      <c r="C138" s="58">
        <v>0</v>
      </c>
      <c r="D138" s="58">
        <v>0</v>
      </c>
      <c r="E138" s="58">
        <v>0</v>
      </c>
      <c r="F138" s="58">
        <v>0</v>
      </c>
      <c r="G138" s="58">
        <v>0</v>
      </c>
      <c r="H138" s="58">
        <v>0</v>
      </c>
      <c r="I138" s="58">
        <v>0</v>
      </c>
      <c r="J138" s="58">
        <v>0</v>
      </c>
      <c r="K138" s="58">
        <v>0</v>
      </c>
      <c r="L138" s="58">
        <v>0</v>
      </c>
      <c r="M138" s="58">
        <v>0</v>
      </c>
      <c r="N138" s="58">
        <v>0</v>
      </c>
      <c r="O138" s="58">
        <v>0</v>
      </c>
      <c r="P138" s="58">
        <v>0</v>
      </c>
      <c r="Q138" s="58">
        <v>0</v>
      </c>
      <c r="R138" s="58">
        <v>0</v>
      </c>
      <c r="S138" s="58">
        <v>0</v>
      </c>
      <c r="T138" s="58">
        <v>0</v>
      </c>
      <c r="U138" s="58">
        <v>0</v>
      </c>
      <c r="V138" s="58">
        <v>0</v>
      </c>
      <c r="W138" s="58">
        <v>0</v>
      </c>
      <c r="X138" s="58">
        <v>0</v>
      </c>
      <c r="Y138" s="58">
        <v>0</v>
      </c>
      <c r="Z138" s="58">
        <v>0</v>
      </c>
      <c r="AA138" s="58">
        <v>0</v>
      </c>
      <c r="AC138" s="58">
        <f t="shared" si="261"/>
        <v>0</v>
      </c>
      <c r="AD138" s="58">
        <f t="shared" si="262"/>
        <v>0</v>
      </c>
      <c r="AE138" s="58">
        <f t="shared" si="263"/>
        <v>0</v>
      </c>
      <c r="AF138" s="58">
        <f t="shared" si="265"/>
        <v>0</v>
      </c>
      <c r="AG138" s="58">
        <f t="shared" si="264"/>
        <v>0</v>
      </c>
      <c r="AH138" s="58">
        <f t="shared" si="266"/>
        <v>0</v>
      </c>
      <c r="AI138" s="58">
        <f t="shared" si="267"/>
        <v>0</v>
      </c>
      <c r="AJ138" s="45" t="s">
        <v>9</v>
      </c>
    </row>
    <row r="139" spans="1:36" s="21" customFormat="1" ht="15.95" hidden="1" customHeight="1" outlineLevel="1" x14ac:dyDescent="0.2">
      <c r="A139" s="132" t="s">
        <v>88</v>
      </c>
      <c r="B139" s="133">
        <v>-91210</v>
      </c>
      <c r="C139" s="133">
        <v>16587</v>
      </c>
      <c r="D139" s="133">
        <v>10562</v>
      </c>
      <c r="E139" s="133">
        <v>25781</v>
      </c>
      <c r="F139" s="133">
        <v>17435</v>
      </c>
      <c r="G139" s="133">
        <v>5828</v>
      </c>
      <c r="H139" s="133">
        <v>13300</v>
      </c>
      <c r="I139" s="133">
        <v>34486</v>
      </c>
      <c r="J139" s="133">
        <v>22152</v>
      </c>
      <c r="K139" s="133">
        <v>21369</v>
      </c>
      <c r="L139" s="133">
        <v>16001</v>
      </c>
      <c r="M139" s="133">
        <v>27002</v>
      </c>
      <c r="N139" s="133">
        <v>22124</v>
      </c>
      <c r="O139" s="133">
        <v>9953</v>
      </c>
      <c r="P139" s="133">
        <v>9977</v>
      </c>
      <c r="Q139" s="133">
        <v>9896</v>
      </c>
      <c r="R139" s="133">
        <v>9989</v>
      </c>
      <c r="S139" s="58">
        <v>10109</v>
      </c>
      <c r="T139" s="58">
        <v>10088</v>
      </c>
      <c r="U139" s="58">
        <v>10083</v>
      </c>
      <c r="V139" s="58">
        <v>10141</v>
      </c>
      <c r="W139" s="58">
        <v>10193</v>
      </c>
      <c r="X139" s="58">
        <v>10205</v>
      </c>
      <c r="Y139" s="58">
        <v>10225</v>
      </c>
      <c r="Z139" s="58">
        <v>10289</v>
      </c>
      <c r="AA139" s="58">
        <v>10394</v>
      </c>
      <c r="AC139" s="133">
        <f t="shared" si="261"/>
        <v>-38280</v>
      </c>
      <c r="AD139" s="58">
        <f t="shared" si="262"/>
        <v>71049</v>
      </c>
      <c r="AE139" s="58">
        <f t="shared" si="263"/>
        <v>86524</v>
      </c>
      <c r="AF139" s="58">
        <f t="shared" si="265"/>
        <v>51950</v>
      </c>
      <c r="AG139" s="58">
        <f t="shared" si="264"/>
        <v>40269</v>
      </c>
      <c r="AH139" s="58">
        <f t="shared" si="266"/>
        <v>40764</v>
      </c>
      <c r="AI139" s="58">
        <f t="shared" si="267"/>
        <v>20683</v>
      </c>
      <c r="AJ139" s="89" t="s">
        <v>9</v>
      </c>
    </row>
    <row r="140" spans="1:36" ht="15.95" hidden="1" customHeight="1" outlineLevel="1" x14ac:dyDescent="0.2">
      <c r="A140" s="57" t="s">
        <v>89</v>
      </c>
      <c r="B140" s="131">
        <v>0</v>
      </c>
      <c r="C140" s="131">
        <v>0</v>
      </c>
      <c r="D140" s="131">
        <v>0</v>
      </c>
      <c r="E140" s="131">
        <v>0</v>
      </c>
      <c r="F140" s="131">
        <v>0</v>
      </c>
      <c r="G140" s="131">
        <v>0</v>
      </c>
      <c r="H140" s="131">
        <v>0</v>
      </c>
      <c r="I140" s="131">
        <v>0</v>
      </c>
      <c r="J140" s="131">
        <v>0</v>
      </c>
      <c r="K140" s="131">
        <v>0</v>
      </c>
      <c r="L140" s="131">
        <v>0</v>
      </c>
      <c r="M140" s="131">
        <v>0</v>
      </c>
      <c r="N140" s="131">
        <v>0</v>
      </c>
      <c r="O140" s="131">
        <v>0</v>
      </c>
      <c r="P140" s="131">
        <v>0</v>
      </c>
      <c r="Q140" s="131">
        <v>0</v>
      </c>
      <c r="R140" s="131">
        <v>0</v>
      </c>
      <c r="S140" s="58">
        <v>0</v>
      </c>
      <c r="T140" s="58">
        <v>0</v>
      </c>
      <c r="U140" s="58">
        <v>0</v>
      </c>
      <c r="V140" s="58">
        <v>0</v>
      </c>
      <c r="W140" s="58">
        <v>0</v>
      </c>
      <c r="X140" s="58">
        <v>0</v>
      </c>
      <c r="Y140" s="58">
        <v>0</v>
      </c>
      <c r="Z140" s="58">
        <v>0</v>
      </c>
      <c r="AA140" s="58">
        <v>0</v>
      </c>
      <c r="AC140" s="58">
        <f t="shared" si="261"/>
        <v>0</v>
      </c>
      <c r="AD140" s="58">
        <f t="shared" si="262"/>
        <v>0</v>
      </c>
      <c r="AE140" s="58">
        <f t="shared" si="263"/>
        <v>0</v>
      </c>
      <c r="AF140" s="58">
        <f t="shared" si="265"/>
        <v>0</v>
      </c>
      <c r="AG140" s="58">
        <f t="shared" si="264"/>
        <v>0</v>
      </c>
      <c r="AH140" s="58">
        <f t="shared" si="266"/>
        <v>0</v>
      </c>
      <c r="AI140" s="58">
        <f t="shared" si="267"/>
        <v>0</v>
      </c>
      <c r="AJ140" s="45" t="s">
        <v>9</v>
      </c>
    </row>
    <row r="141" spans="1:36" ht="15.95" hidden="1" customHeight="1" outlineLevel="1" x14ac:dyDescent="0.2">
      <c r="A141" s="57" t="s">
        <v>90</v>
      </c>
      <c r="B141" s="131">
        <v>0</v>
      </c>
      <c r="C141" s="131">
        <v>0</v>
      </c>
      <c r="D141" s="131">
        <v>0</v>
      </c>
      <c r="E141" s="131">
        <v>0</v>
      </c>
      <c r="F141" s="131">
        <v>0</v>
      </c>
      <c r="G141" s="131">
        <v>0</v>
      </c>
      <c r="H141" s="131">
        <v>0</v>
      </c>
      <c r="I141" s="131">
        <v>0</v>
      </c>
      <c r="J141" s="131">
        <v>0</v>
      </c>
      <c r="K141" s="131">
        <v>0</v>
      </c>
      <c r="L141" s="131">
        <v>0</v>
      </c>
      <c r="M141" s="131">
        <v>0</v>
      </c>
      <c r="N141" s="131">
        <v>0</v>
      </c>
      <c r="O141" s="131">
        <v>17853</v>
      </c>
      <c r="P141" s="131">
        <v>-2037</v>
      </c>
      <c r="Q141" s="131">
        <v>3873</v>
      </c>
      <c r="R141" s="131">
        <v>11139</v>
      </c>
      <c r="S141" s="58">
        <v>8958</v>
      </c>
      <c r="T141" s="58">
        <v>1494</v>
      </c>
      <c r="U141" s="58">
        <v>4297</v>
      </c>
      <c r="V141" s="58">
        <v>10252</v>
      </c>
      <c r="W141" s="58">
        <v>5850</v>
      </c>
      <c r="X141" s="58">
        <v>3059</v>
      </c>
      <c r="Y141" s="58">
        <v>7703</v>
      </c>
      <c r="Z141" s="58">
        <v>11397</v>
      </c>
      <c r="AA141" s="58">
        <v>7390</v>
      </c>
      <c r="AC141" s="58">
        <f t="shared" si="261"/>
        <v>0</v>
      </c>
      <c r="AD141" s="58">
        <f t="shared" si="262"/>
        <v>0</v>
      </c>
      <c r="AE141" s="58">
        <f t="shared" si="263"/>
        <v>0</v>
      </c>
      <c r="AF141" s="58">
        <f t="shared" si="265"/>
        <v>19689</v>
      </c>
      <c r="AG141" s="58">
        <f t="shared" si="264"/>
        <v>25888</v>
      </c>
      <c r="AH141" s="58">
        <f t="shared" si="266"/>
        <v>26864</v>
      </c>
      <c r="AI141" s="58">
        <f t="shared" si="267"/>
        <v>18787</v>
      </c>
      <c r="AJ141" s="45" t="s">
        <v>9</v>
      </c>
    </row>
    <row r="142" spans="1:36" ht="15.95" hidden="1" customHeight="1" outlineLevel="1" x14ac:dyDescent="0.2">
      <c r="A142" s="57" t="s">
        <v>91</v>
      </c>
      <c r="B142" s="58">
        <v>80709</v>
      </c>
      <c r="C142" s="58"/>
      <c r="D142" s="58"/>
      <c r="E142" s="58">
        <v>-9127</v>
      </c>
      <c r="F142" s="58">
        <v>0</v>
      </c>
      <c r="G142" s="58">
        <v>0</v>
      </c>
      <c r="H142" s="58">
        <v>0</v>
      </c>
      <c r="I142" s="58">
        <v>-16876</v>
      </c>
      <c r="J142" s="58">
        <v>0</v>
      </c>
      <c r="K142" s="58">
        <v>0</v>
      </c>
      <c r="L142" s="58">
        <v>0</v>
      </c>
      <c r="M142" s="58">
        <v>0</v>
      </c>
      <c r="N142" s="58">
        <v>0</v>
      </c>
      <c r="O142" s="58">
        <v>0</v>
      </c>
      <c r="P142" s="58">
        <v>0</v>
      </c>
      <c r="Q142" s="58">
        <v>0</v>
      </c>
      <c r="R142" s="58">
        <v>0</v>
      </c>
      <c r="S142" s="58">
        <v>0</v>
      </c>
      <c r="T142" s="58">
        <v>0</v>
      </c>
      <c r="U142" s="58">
        <v>0</v>
      </c>
      <c r="V142" s="58">
        <v>0</v>
      </c>
      <c r="W142" s="58">
        <v>0</v>
      </c>
      <c r="X142" s="58">
        <v>0</v>
      </c>
      <c r="Y142" s="58">
        <v>0</v>
      </c>
      <c r="Z142" s="58">
        <v>0</v>
      </c>
      <c r="AA142" s="58">
        <v>0</v>
      </c>
      <c r="AC142" s="58">
        <f t="shared" si="261"/>
        <v>71582</v>
      </c>
      <c r="AD142" s="58">
        <f t="shared" si="262"/>
        <v>-16876</v>
      </c>
      <c r="AE142" s="58">
        <f t="shared" si="263"/>
        <v>0</v>
      </c>
      <c r="AF142" s="58">
        <f t="shared" si="265"/>
        <v>0</v>
      </c>
      <c r="AG142" s="58">
        <f t="shared" si="264"/>
        <v>0</v>
      </c>
      <c r="AH142" s="58">
        <f t="shared" si="266"/>
        <v>0</v>
      </c>
      <c r="AI142" s="58">
        <f t="shared" si="267"/>
        <v>0</v>
      </c>
      <c r="AJ142" s="45" t="s">
        <v>9</v>
      </c>
    </row>
    <row r="143" spans="1:36" ht="15.95" hidden="1" customHeight="1" outlineLevel="1" x14ac:dyDescent="0.2">
      <c r="A143" s="57" t="s">
        <v>173</v>
      </c>
      <c r="B143" s="131">
        <v>0</v>
      </c>
      <c r="C143" s="131">
        <v>0</v>
      </c>
      <c r="D143" s="131">
        <v>0</v>
      </c>
      <c r="E143" s="131">
        <v>0</v>
      </c>
      <c r="F143" s="131">
        <v>0</v>
      </c>
      <c r="G143" s="131">
        <v>0</v>
      </c>
      <c r="H143" s="131">
        <v>0</v>
      </c>
      <c r="I143" s="131">
        <v>0</v>
      </c>
      <c r="J143" s="131">
        <v>0</v>
      </c>
      <c r="K143" s="131">
        <v>0</v>
      </c>
      <c r="L143" s="131">
        <v>0</v>
      </c>
      <c r="M143" s="131">
        <v>0</v>
      </c>
      <c r="N143" s="131">
        <v>0</v>
      </c>
      <c r="O143" s="131">
        <v>0</v>
      </c>
      <c r="P143" s="131">
        <v>0</v>
      </c>
      <c r="Q143" s="131">
        <v>0</v>
      </c>
      <c r="R143" s="131">
        <v>0</v>
      </c>
      <c r="S143" s="58">
        <v>0</v>
      </c>
      <c r="T143" s="58">
        <v>0</v>
      </c>
      <c r="U143" s="58">
        <v>0</v>
      </c>
      <c r="V143" s="58">
        <v>0</v>
      </c>
      <c r="W143" s="58">
        <v>0</v>
      </c>
      <c r="X143" s="58">
        <v>0</v>
      </c>
      <c r="Y143" s="58">
        <v>0</v>
      </c>
      <c r="Z143" s="58">
        <v>0</v>
      </c>
      <c r="AA143" s="58">
        <v>0</v>
      </c>
      <c r="AC143" s="58">
        <f t="shared" si="261"/>
        <v>0</v>
      </c>
      <c r="AD143" s="58">
        <f t="shared" si="262"/>
        <v>0</v>
      </c>
      <c r="AE143" s="58">
        <f t="shared" si="263"/>
        <v>0</v>
      </c>
      <c r="AF143" s="58">
        <f t="shared" si="265"/>
        <v>0</v>
      </c>
      <c r="AG143" s="58">
        <f t="shared" si="264"/>
        <v>0</v>
      </c>
      <c r="AH143" s="58">
        <f t="shared" si="266"/>
        <v>0</v>
      </c>
      <c r="AI143" s="58">
        <f t="shared" si="267"/>
        <v>0</v>
      </c>
      <c r="AJ143" s="45" t="s">
        <v>9</v>
      </c>
    </row>
    <row r="144" spans="1:36" ht="15.95" hidden="1" customHeight="1" outlineLevel="1" x14ac:dyDescent="0.2">
      <c r="A144" s="57" t="s">
        <v>174</v>
      </c>
      <c r="B144" s="131">
        <v>0</v>
      </c>
      <c r="C144" s="131">
        <v>0</v>
      </c>
      <c r="D144" s="131">
        <v>0</v>
      </c>
      <c r="E144" s="131">
        <v>0</v>
      </c>
      <c r="F144" s="131">
        <v>0</v>
      </c>
      <c r="G144" s="131">
        <v>0</v>
      </c>
      <c r="H144" s="131">
        <v>0</v>
      </c>
      <c r="I144" s="131">
        <v>0</v>
      </c>
      <c r="J144" s="131">
        <v>0</v>
      </c>
      <c r="K144" s="131">
        <v>0</v>
      </c>
      <c r="L144" s="131">
        <v>0</v>
      </c>
      <c r="M144" s="131">
        <v>0</v>
      </c>
      <c r="N144" s="131">
        <v>0</v>
      </c>
      <c r="O144" s="131">
        <v>0</v>
      </c>
      <c r="P144" s="131">
        <v>0</v>
      </c>
      <c r="Q144" s="131">
        <v>0</v>
      </c>
      <c r="R144" s="131">
        <v>0</v>
      </c>
      <c r="S144" s="58">
        <v>0</v>
      </c>
      <c r="T144" s="58">
        <v>0</v>
      </c>
      <c r="U144" s="58">
        <v>0</v>
      </c>
      <c r="V144" s="58">
        <v>0</v>
      </c>
      <c r="W144" s="58">
        <v>0</v>
      </c>
      <c r="X144" s="58">
        <v>0</v>
      </c>
      <c r="Y144" s="58">
        <v>0</v>
      </c>
      <c r="Z144" s="58">
        <v>0</v>
      </c>
      <c r="AA144" s="58">
        <v>0</v>
      </c>
      <c r="AC144" s="58">
        <f t="shared" si="261"/>
        <v>0</v>
      </c>
      <c r="AD144" s="58">
        <f t="shared" si="262"/>
        <v>0</v>
      </c>
      <c r="AE144" s="58">
        <f t="shared" si="263"/>
        <v>0</v>
      </c>
      <c r="AF144" s="58">
        <f t="shared" si="265"/>
        <v>0</v>
      </c>
      <c r="AG144" s="58">
        <f t="shared" si="264"/>
        <v>0</v>
      </c>
      <c r="AH144" s="58">
        <f t="shared" si="266"/>
        <v>0</v>
      </c>
      <c r="AI144" s="58">
        <f t="shared" si="267"/>
        <v>0</v>
      </c>
      <c r="AJ144" s="45" t="s">
        <v>9</v>
      </c>
    </row>
    <row r="145" spans="1:36" ht="15.95" hidden="1" customHeight="1" outlineLevel="1" x14ac:dyDescent="0.2">
      <c r="A145" s="55" t="s">
        <v>92</v>
      </c>
      <c r="B145" s="56">
        <v>622</v>
      </c>
      <c r="C145" s="56">
        <v>-2452</v>
      </c>
      <c r="D145" s="56">
        <v>-1818</v>
      </c>
      <c r="E145" s="56">
        <v>-2309</v>
      </c>
      <c r="F145" s="56">
        <v>-2619</v>
      </c>
      <c r="G145" s="56">
        <v>-1005</v>
      </c>
      <c r="H145" s="56">
        <v>-2153</v>
      </c>
      <c r="I145" s="56">
        <f t="shared" ref="I145:N145" si="268">SUM(I146:I159)</f>
        <v>-2909</v>
      </c>
      <c r="J145" s="56">
        <f t="shared" si="268"/>
        <v>-3426</v>
      </c>
      <c r="K145" s="56">
        <f t="shared" si="268"/>
        <v>-2922</v>
      </c>
      <c r="L145" s="56">
        <f t="shared" si="268"/>
        <v>-2241</v>
      </c>
      <c r="M145" s="56">
        <f t="shared" si="268"/>
        <v>-3992</v>
      </c>
      <c r="N145" s="56">
        <f t="shared" si="268"/>
        <v>-3262</v>
      </c>
      <c r="O145" s="56">
        <f t="shared" ref="O145:P145" si="269">SUM(O146:O159)</f>
        <v>-3960</v>
      </c>
      <c r="P145" s="56">
        <f t="shared" si="269"/>
        <v>-1586</v>
      </c>
      <c r="Q145" s="56">
        <f t="shared" ref="Q145:R145" si="270">SUM(Q146:Q159)</f>
        <v>-2303</v>
      </c>
      <c r="R145" s="56">
        <f t="shared" si="270"/>
        <v>-3204</v>
      </c>
      <c r="S145" s="56">
        <f t="shared" ref="S145:T145" si="271">SUM(S146:S159)</f>
        <v>-2952</v>
      </c>
      <c r="T145" s="56">
        <f t="shared" si="271"/>
        <v>-2079</v>
      </c>
      <c r="U145" s="56">
        <f t="shared" ref="U145:V145" si="272">SUM(U146:U159)</f>
        <v>-2395</v>
      </c>
      <c r="V145" s="56">
        <f t="shared" si="272"/>
        <v>-3135</v>
      </c>
      <c r="W145" s="56">
        <f t="shared" ref="W145:X145" si="273">SUM(W146:W159)</f>
        <v>-2598</v>
      </c>
      <c r="X145" s="56">
        <f t="shared" si="273"/>
        <v>-2283</v>
      </c>
      <c r="Y145" s="56">
        <f>SUM(Y146:Y159)</f>
        <v>-2857</v>
      </c>
      <c r="Z145" s="56">
        <f>SUM(Z146:Z159)</f>
        <v>-3316</v>
      </c>
      <c r="AA145" s="56">
        <f>SUM(AA146:AA159)</f>
        <v>-2833</v>
      </c>
      <c r="AB145" s="276"/>
      <c r="AC145" s="56">
        <f t="shared" si="261"/>
        <v>-5957</v>
      </c>
      <c r="AD145" s="56">
        <f t="shared" si="262"/>
        <v>-8686</v>
      </c>
      <c r="AE145" s="56">
        <f t="shared" si="263"/>
        <v>-12581</v>
      </c>
      <c r="AF145" s="56">
        <f t="shared" si="265"/>
        <v>-11111</v>
      </c>
      <c r="AG145" s="56">
        <f t="shared" si="264"/>
        <v>-10630</v>
      </c>
      <c r="AH145" s="56">
        <f t="shared" si="266"/>
        <v>-10873</v>
      </c>
      <c r="AI145" s="56">
        <f t="shared" si="267"/>
        <v>-6149</v>
      </c>
      <c r="AJ145" s="45" t="s">
        <v>9</v>
      </c>
    </row>
    <row r="146" spans="1:36" ht="15.95" hidden="1" customHeight="1" outlineLevel="1" x14ac:dyDescent="0.2">
      <c r="A146" s="57" t="s">
        <v>93</v>
      </c>
      <c r="B146" s="58">
        <v>-242</v>
      </c>
      <c r="C146" s="58">
        <v>-224</v>
      </c>
      <c r="D146" s="58">
        <v>-250</v>
      </c>
      <c r="E146" s="58">
        <v>-244</v>
      </c>
      <c r="F146" s="58">
        <v>-244</v>
      </c>
      <c r="G146" s="58">
        <v>-221</v>
      </c>
      <c r="H146" s="58">
        <v>-257</v>
      </c>
      <c r="I146" s="58">
        <v>-247</v>
      </c>
      <c r="J146" s="58">
        <v>-250</v>
      </c>
      <c r="K146" s="58">
        <v>-250</v>
      </c>
      <c r="L146" s="58">
        <v>-226</v>
      </c>
      <c r="M146" s="58">
        <v>-283</v>
      </c>
      <c r="N146" s="58">
        <v>-260</v>
      </c>
      <c r="O146" s="58">
        <v>-261</v>
      </c>
      <c r="P146" s="58">
        <v>-290</v>
      </c>
      <c r="Q146" s="58">
        <v>-291</v>
      </c>
      <c r="R146" s="58">
        <v>-291</v>
      </c>
      <c r="S146" s="58">
        <v>-290</v>
      </c>
      <c r="T146" s="58">
        <v>-305</v>
      </c>
      <c r="U146" s="58">
        <v>-301</v>
      </c>
      <c r="V146" s="58">
        <v>-302</v>
      </c>
      <c r="W146" s="58">
        <v>-301</v>
      </c>
      <c r="X146" s="58">
        <v>-313</v>
      </c>
      <c r="Y146" s="58">
        <v>-313</v>
      </c>
      <c r="Z146" s="58">
        <v>-313</v>
      </c>
      <c r="AA146" s="58">
        <v>-313</v>
      </c>
      <c r="AC146" s="58">
        <f t="shared" si="261"/>
        <v>-960</v>
      </c>
      <c r="AD146" s="58">
        <f t="shared" si="262"/>
        <v>-969</v>
      </c>
      <c r="AE146" s="58">
        <f t="shared" si="263"/>
        <v>-1009</v>
      </c>
      <c r="AF146" s="58">
        <f t="shared" si="265"/>
        <v>-1102</v>
      </c>
      <c r="AG146" s="58">
        <f t="shared" si="264"/>
        <v>-1187</v>
      </c>
      <c r="AH146" s="58">
        <f t="shared" si="266"/>
        <v>-1229</v>
      </c>
      <c r="AI146" s="58">
        <f t="shared" si="267"/>
        <v>-626</v>
      </c>
      <c r="AJ146" s="45" t="s">
        <v>9</v>
      </c>
    </row>
    <row r="147" spans="1:36" ht="15.95" hidden="1" customHeight="1" outlineLevel="1" x14ac:dyDescent="0.2">
      <c r="A147" s="57" t="s">
        <v>94</v>
      </c>
      <c r="B147" s="58">
        <v>-1114</v>
      </c>
      <c r="C147" s="58">
        <v>-1031</v>
      </c>
      <c r="D147" s="58">
        <v>-1152</v>
      </c>
      <c r="E147" s="58">
        <v>-1123</v>
      </c>
      <c r="F147" s="58">
        <v>-1126</v>
      </c>
      <c r="G147" s="58">
        <v>-1016</v>
      </c>
      <c r="H147" s="58">
        <v>-1181</v>
      </c>
      <c r="I147" s="58">
        <v>-1141</v>
      </c>
      <c r="J147" s="58">
        <v>-1154</v>
      </c>
      <c r="K147" s="58">
        <v>-1149</v>
      </c>
      <c r="L147" s="58">
        <v>-1042</v>
      </c>
      <c r="M147" s="58">
        <v>-1306</v>
      </c>
      <c r="N147" s="58">
        <v>-1199</v>
      </c>
      <c r="O147" s="58">
        <v>-1199</v>
      </c>
      <c r="P147" s="58">
        <v>-1337</v>
      </c>
      <c r="Q147" s="58">
        <v>-1339</v>
      </c>
      <c r="R147" s="58">
        <v>-1339</v>
      </c>
      <c r="S147" s="58">
        <v>-1339</v>
      </c>
      <c r="T147" s="58">
        <v>-1402</v>
      </c>
      <c r="U147" s="58">
        <v>-1389</v>
      </c>
      <c r="V147" s="58">
        <v>-1389</v>
      </c>
      <c r="W147" s="58">
        <v>-1388</v>
      </c>
      <c r="X147" s="58">
        <v>-1442</v>
      </c>
      <c r="Y147" s="58">
        <v>-1444</v>
      </c>
      <c r="Z147" s="58">
        <v>-1443</v>
      </c>
      <c r="AA147" s="58">
        <v>-1439</v>
      </c>
      <c r="AC147" s="58">
        <f t="shared" si="261"/>
        <v>-4420</v>
      </c>
      <c r="AD147" s="58">
        <f t="shared" si="262"/>
        <v>-4464</v>
      </c>
      <c r="AE147" s="58">
        <f t="shared" si="263"/>
        <v>-4651</v>
      </c>
      <c r="AF147" s="58">
        <f t="shared" si="265"/>
        <v>-5074</v>
      </c>
      <c r="AG147" s="58">
        <f t="shared" si="264"/>
        <v>-5469</v>
      </c>
      <c r="AH147" s="58">
        <f t="shared" si="266"/>
        <v>-5663</v>
      </c>
      <c r="AI147" s="58">
        <f t="shared" si="267"/>
        <v>-2882</v>
      </c>
      <c r="AJ147" s="45" t="s">
        <v>9</v>
      </c>
    </row>
    <row r="148" spans="1:36" ht="15.95" hidden="1" customHeight="1" outlineLevel="1" x14ac:dyDescent="0.2">
      <c r="A148" s="57" t="s">
        <v>175</v>
      </c>
      <c r="B148" s="58">
        <v>0</v>
      </c>
      <c r="C148" s="58">
        <v>0</v>
      </c>
      <c r="D148" s="58">
        <v>22</v>
      </c>
      <c r="E148" s="58">
        <v>-50</v>
      </c>
      <c r="F148" s="58">
        <v>-91</v>
      </c>
      <c r="G148" s="58">
        <v>101</v>
      </c>
      <c r="H148" s="58">
        <v>-19</v>
      </c>
      <c r="I148" s="58">
        <v>-127</v>
      </c>
      <c r="J148" s="58">
        <v>-166</v>
      </c>
      <c r="K148" s="58">
        <v>-153</v>
      </c>
      <c r="L148" s="58">
        <v>-60</v>
      </c>
      <c r="M148" s="58">
        <v>-241</v>
      </c>
      <c r="N148" s="58">
        <v>-161</v>
      </c>
      <c r="O148" s="58">
        <v>-254</v>
      </c>
      <c r="P148" s="58">
        <v>97</v>
      </c>
      <c r="Q148" s="58">
        <v>1</v>
      </c>
      <c r="R148" s="58">
        <v>-120</v>
      </c>
      <c r="S148" s="58">
        <v>-87</v>
      </c>
      <c r="T148" s="58">
        <v>47</v>
      </c>
      <c r="U148" s="58">
        <v>0</v>
      </c>
      <c r="V148" s="58">
        <v>-99</v>
      </c>
      <c r="W148" s="58">
        <v>-28</v>
      </c>
      <c r="X148" s="58">
        <v>28</v>
      </c>
      <c r="Y148" s="58">
        <v>-49</v>
      </c>
      <c r="Z148" s="58">
        <v>-111</v>
      </c>
      <c r="AA148" s="58">
        <v>-47</v>
      </c>
      <c r="AC148" s="58">
        <f t="shared" si="261"/>
        <v>-28</v>
      </c>
      <c r="AD148" s="58">
        <f t="shared" si="262"/>
        <v>-136</v>
      </c>
      <c r="AE148" s="58">
        <f t="shared" si="263"/>
        <v>-620</v>
      </c>
      <c r="AF148" s="58">
        <f t="shared" si="265"/>
        <v>-317</v>
      </c>
      <c r="AG148" s="58">
        <f t="shared" si="264"/>
        <v>-160</v>
      </c>
      <c r="AH148" s="58">
        <f t="shared" si="266"/>
        <v>-148</v>
      </c>
      <c r="AI148" s="58">
        <f t="shared" si="267"/>
        <v>-158</v>
      </c>
      <c r="AJ148" s="45" t="s">
        <v>9</v>
      </c>
    </row>
    <row r="149" spans="1:36" ht="15.95" hidden="1" customHeight="1" outlineLevel="1" x14ac:dyDescent="0.2">
      <c r="A149" s="57" t="s">
        <v>176</v>
      </c>
      <c r="B149" s="58">
        <v>0</v>
      </c>
      <c r="C149" s="58">
        <v>0</v>
      </c>
      <c r="D149" s="58">
        <v>98</v>
      </c>
      <c r="E149" s="58">
        <v>-230</v>
      </c>
      <c r="F149" s="58">
        <v>-418</v>
      </c>
      <c r="G149" s="58">
        <v>464</v>
      </c>
      <c r="H149" s="58">
        <v>-87</v>
      </c>
      <c r="I149" s="58">
        <v>-585</v>
      </c>
      <c r="J149" s="58">
        <v>-766</v>
      </c>
      <c r="K149" s="58">
        <v>-706</v>
      </c>
      <c r="L149" s="58">
        <v>-275</v>
      </c>
      <c r="M149" s="58">
        <v>-1111</v>
      </c>
      <c r="N149" s="58">
        <v>-740</v>
      </c>
      <c r="O149" s="58">
        <v>-1172</v>
      </c>
      <c r="P149" s="58">
        <v>448</v>
      </c>
      <c r="Q149" s="58">
        <v>5</v>
      </c>
      <c r="R149" s="58">
        <v>-554</v>
      </c>
      <c r="S149" s="58">
        <v>-398</v>
      </c>
      <c r="T149" s="58">
        <v>213</v>
      </c>
      <c r="U149" s="58">
        <v>1</v>
      </c>
      <c r="V149" s="58">
        <v>-457</v>
      </c>
      <c r="W149" s="58">
        <v>-126</v>
      </c>
      <c r="X149" s="58">
        <v>128</v>
      </c>
      <c r="Y149" s="58">
        <v>-227</v>
      </c>
      <c r="Z149" s="58">
        <v>-512</v>
      </c>
      <c r="AA149" s="58">
        <v>-216</v>
      </c>
      <c r="AC149" s="58">
        <f t="shared" si="261"/>
        <v>-132</v>
      </c>
      <c r="AD149" s="58">
        <f t="shared" si="262"/>
        <v>-626</v>
      </c>
      <c r="AE149" s="58">
        <f t="shared" si="263"/>
        <v>-2858</v>
      </c>
      <c r="AF149" s="58">
        <f t="shared" si="265"/>
        <v>-1459</v>
      </c>
      <c r="AG149" s="58">
        <f t="shared" si="264"/>
        <v>-738</v>
      </c>
      <c r="AH149" s="58">
        <f t="shared" si="266"/>
        <v>-682</v>
      </c>
      <c r="AI149" s="58">
        <f t="shared" si="267"/>
        <v>-728</v>
      </c>
      <c r="AJ149" s="45" t="s">
        <v>9</v>
      </c>
    </row>
    <row r="150" spans="1:36" ht="15.95" hidden="1" customHeight="1" outlineLevel="1" x14ac:dyDescent="0.2">
      <c r="A150" s="57" t="s">
        <v>95</v>
      </c>
      <c r="B150" s="126">
        <v>0</v>
      </c>
      <c r="C150" s="126">
        <v>0</v>
      </c>
      <c r="D150" s="126">
        <v>0</v>
      </c>
      <c r="E150" s="126">
        <v>0</v>
      </c>
      <c r="F150" s="126">
        <v>0</v>
      </c>
      <c r="G150" s="126">
        <v>0</v>
      </c>
      <c r="H150" s="126">
        <v>0</v>
      </c>
      <c r="I150" s="126">
        <v>0</v>
      </c>
      <c r="J150" s="126">
        <v>0</v>
      </c>
      <c r="K150" s="126">
        <v>0</v>
      </c>
      <c r="L150" s="126">
        <v>0</v>
      </c>
      <c r="M150" s="126">
        <v>0</v>
      </c>
      <c r="N150" s="126">
        <v>0</v>
      </c>
      <c r="O150" s="126">
        <v>0</v>
      </c>
      <c r="P150" s="126">
        <v>0</v>
      </c>
      <c r="Q150" s="126">
        <v>0</v>
      </c>
      <c r="R150" s="126">
        <v>0</v>
      </c>
      <c r="S150" s="58">
        <v>0</v>
      </c>
      <c r="T150" s="58">
        <v>0</v>
      </c>
      <c r="U150" s="58">
        <v>0</v>
      </c>
      <c r="V150" s="58">
        <v>0</v>
      </c>
      <c r="W150" s="58">
        <v>0</v>
      </c>
      <c r="X150" s="58">
        <v>0</v>
      </c>
      <c r="Y150" s="58">
        <v>0</v>
      </c>
      <c r="Z150" s="58">
        <v>0</v>
      </c>
      <c r="AA150" s="58">
        <v>0</v>
      </c>
      <c r="AC150" s="58">
        <f t="shared" si="261"/>
        <v>0</v>
      </c>
      <c r="AD150" s="58">
        <f t="shared" si="262"/>
        <v>0</v>
      </c>
      <c r="AE150" s="58">
        <f t="shared" si="263"/>
        <v>0</v>
      </c>
      <c r="AF150" s="58">
        <f t="shared" si="265"/>
        <v>0</v>
      </c>
      <c r="AG150" s="58">
        <f t="shared" si="264"/>
        <v>0</v>
      </c>
      <c r="AH150" s="58">
        <f t="shared" si="266"/>
        <v>0</v>
      </c>
      <c r="AI150" s="58">
        <f t="shared" si="267"/>
        <v>0</v>
      </c>
      <c r="AJ150" s="45" t="s">
        <v>9</v>
      </c>
    </row>
    <row r="151" spans="1:36" ht="15.95" hidden="1" customHeight="1" outlineLevel="1" x14ac:dyDescent="0.2">
      <c r="A151" s="57" t="s">
        <v>96</v>
      </c>
      <c r="B151" s="126">
        <v>0</v>
      </c>
      <c r="C151" s="126">
        <v>0</v>
      </c>
      <c r="D151" s="126">
        <v>0</v>
      </c>
      <c r="E151" s="126">
        <v>0</v>
      </c>
      <c r="F151" s="126">
        <v>0</v>
      </c>
      <c r="G151" s="126">
        <v>0</v>
      </c>
      <c r="H151" s="126">
        <v>0</v>
      </c>
      <c r="I151" s="126">
        <v>0</v>
      </c>
      <c r="J151" s="126">
        <v>0</v>
      </c>
      <c r="K151" s="126">
        <v>0</v>
      </c>
      <c r="L151" s="126">
        <v>0</v>
      </c>
      <c r="M151" s="126">
        <v>0</v>
      </c>
      <c r="N151" s="126">
        <v>0</v>
      </c>
      <c r="O151" s="126">
        <v>0</v>
      </c>
      <c r="P151" s="126">
        <v>0</v>
      </c>
      <c r="Q151" s="126">
        <v>0</v>
      </c>
      <c r="R151" s="126">
        <v>0</v>
      </c>
      <c r="S151" s="58">
        <v>0</v>
      </c>
      <c r="T151" s="58">
        <v>0</v>
      </c>
      <c r="U151" s="58">
        <v>0</v>
      </c>
      <c r="V151" s="58">
        <v>0</v>
      </c>
      <c r="W151" s="58">
        <v>0</v>
      </c>
      <c r="X151" s="58">
        <v>0</v>
      </c>
      <c r="Y151" s="58">
        <v>0</v>
      </c>
      <c r="Z151" s="58">
        <v>0</v>
      </c>
      <c r="AA151" s="58">
        <v>0</v>
      </c>
      <c r="AC151" s="58">
        <f t="shared" si="261"/>
        <v>0</v>
      </c>
      <c r="AD151" s="58">
        <f t="shared" si="262"/>
        <v>0</v>
      </c>
      <c r="AE151" s="58">
        <f t="shared" si="263"/>
        <v>0</v>
      </c>
      <c r="AF151" s="58">
        <f t="shared" si="265"/>
        <v>0</v>
      </c>
      <c r="AG151" s="58">
        <f t="shared" si="264"/>
        <v>0</v>
      </c>
      <c r="AH151" s="58">
        <f t="shared" si="266"/>
        <v>0</v>
      </c>
      <c r="AI151" s="58">
        <f t="shared" si="267"/>
        <v>0</v>
      </c>
      <c r="AJ151" s="45" t="s">
        <v>9</v>
      </c>
    </row>
    <row r="152" spans="1:36" ht="15.95" hidden="1" customHeight="1" outlineLevel="1" x14ac:dyDescent="0.2">
      <c r="A152" s="57" t="s">
        <v>97</v>
      </c>
      <c r="B152" s="126">
        <v>0</v>
      </c>
      <c r="C152" s="126">
        <v>0</v>
      </c>
      <c r="D152" s="126">
        <v>0</v>
      </c>
      <c r="E152" s="126">
        <v>0</v>
      </c>
      <c r="F152" s="126">
        <v>0</v>
      </c>
      <c r="G152" s="126">
        <v>0</v>
      </c>
      <c r="H152" s="126">
        <v>0</v>
      </c>
      <c r="I152" s="126">
        <v>0</v>
      </c>
      <c r="J152" s="126">
        <v>0</v>
      </c>
      <c r="K152" s="126">
        <v>0</v>
      </c>
      <c r="L152" s="126">
        <v>0</v>
      </c>
      <c r="M152" s="126">
        <v>0</v>
      </c>
      <c r="N152" s="126">
        <v>0</v>
      </c>
      <c r="O152" s="126">
        <v>0</v>
      </c>
      <c r="P152" s="126">
        <v>0</v>
      </c>
      <c r="Q152" s="126">
        <v>0</v>
      </c>
      <c r="R152" s="126">
        <v>0</v>
      </c>
      <c r="S152" s="58">
        <v>0</v>
      </c>
      <c r="T152" s="58">
        <v>0</v>
      </c>
      <c r="U152" s="58">
        <v>0</v>
      </c>
      <c r="V152" s="58">
        <v>0</v>
      </c>
      <c r="W152" s="58">
        <v>0</v>
      </c>
      <c r="X152" s="58">
        <v>0</v>
      </c>
      <c r="Y152" s="58">
        <v>0</v>
      </c>
      <c r="Z152" s="58">
        <v>0</v>
      </c>
      <c r="AA152" s="58">
        <v>0</v>
      </c>
      <c r="AC152" s="58">
        <f t="shared" si="261"/>
        <v>0</v>
      </c>
      <c r="AD152" s="58">
        <f t="shared" si="262"/>
        <v>0</v>
      </c>
      <c r="AE152" s="58">
        <f t="shared" si="263"/>
        <v>0</v>
      </c>
      <c r="AF152" s="58">
        <f t="shared" si="265"/>
        <v>0</v>
      </c>
      <c r="AG152" s="58">
        <f t="shared" si="264"/>
        <v>0</v>
      </c>
      <c r="AH152" s="58">
        <f t="shared" si="266"/>
        <v>0</v>
      </c>
      <c r="AI152" s="58">
        <f t="shared" si="267"/>
        <v>0</v>
      </c>
      <c r="AJ152" s="45" t="s">
        <v>9</v>
      </c>
    </row>
    <row r="153" spans="1:36" ht="15.95" hidden="1" customHeight="1" outlineLevel="1" x14ac:dyDescent="0.2">
      <c r="A153" s="57" t="s">
        <v>98</v>
      </c>
      <c r="B153" s="58">
        <v>-370</v>
      </c>
      <c r="C153" s="58">
        <v>-371</v>
      </c>
      <c r="D153" s="58">
        <v>-387</v>
      </c>
      <c r="E153" s="58">
        <v>-384</v>
      </c>
      <c r="F153" s="58">
        <v>-386</v>
      </c>
      <c r="G153" s="58">
        <v>-347</v>
      </c>
      <c r="H153" s="58">
        <v>-386</v>
      </c>
      <c r="I153" s="58">
        <v>-388</v>
      </c>
      <c r="J153" s="58">
        <v>-595</v>
      </c>
      <c r="K153" s="58">
        <v>-193</v>
      </c>
      <c r="L153" s="58">
        <v>-356</v>
      </c>
      <c r="M153" s="58">
        <v>-410</v>
      </c>
      <c r="N153" s="58">
        <v>-410</v>
      </c>
      <c r="O153" s="58">
        <v>-410</v>
      </c>
      <c r="P153" s="58">
        <v>-458</v>
      </c>
      <c r="Q153" s="58">
        <v>-458</v>
      </c>
      <c r="R153" s="58">
        <v>-458</v>
      </c>
      <c r="S153" s="58">
        <v>-458</v>
      </c>
      <c r="T153" s="58">
        <v>-407</v>
      </c>
      <c r="U153" s="58">
        <v>-475</v>
      </c>
      <c r="V153" s="58">
        <v>-475</v>
      </c>
      <c r="W153" s="58">
        <v>-475</v>
      </c>
      <c r="X153" s="58">
        <v>-493</v>
      </c>
      <c r="Y153" s="58">
        <v>-494</v>
      </c>
      <c r="Z153" s="58">
        <v>-494</v>
      </c>
      <c r="AA153" s="58">
        <v>-492</v>
      </c>
      <c r="AC153" s="58">
        <f t="shared" si="261"/>
        <v>-1512</v>
      </c>
      <c r="AD153" s="58">
        <f t="shared" si="262"/>
        <v>-1507</v>
      </c>
      <c r="AE153" s="58">
        <f t="shared" si="263"/>
        <v>-1554</v>
      </c>
      <c r="AF153" s="58">
        <f t="shared" si="265"/>
        <v>-1736</v>
      </c>
      <c r="AG153" s="58">
        <f t="shared" si="264"/>
        <v>-1798</v>
      </c>
      <c r="AH153" s="58">
        <f t="shared" si="266"/>
        <v>-1937</v>
      </c>
      <c r="AI153" s="58">
        <f t="shared" si="267"/>
        <v>-986</v>
      </c>
      <c r="AJ153" s="45" t="s">
        <v>9</v>
      </c>
    </row>
    <row r="154" spans="1:36" ht="15.95" hidden="1" customHeight="1" outlineLevel="1" x14ac:dyDescent="0.2">
      <c r="A154" s="57" t="s">
        <v>177</v>
      </c>
      <c r="B154" s="58">
        <v>0</v>
      </c>
      <c r="C154" s="58">
        <v>0</v>
      </c>
      <c r="D154" s="58">
        <v>33</v>
      </c>
      <c r="E154" s="58">
        <v>-77</v>
      </c>
      <c r="F154" s="58">
        <v>-143</v>
      </c>
      <c r="G154" s="58">
        <v>159</v>
      </c>
      <c r="H154" s="58">
        <v>-30</v>
      </c>
      <c r="I154" s="58">
        <v>-200</v>
      </c>
      <c r="J154" s="58">
        <v>-262</v>
      </c>
      <c r="K154" s="58">
        <v>-241</v>
      </c>
      <c r="L154" s="58">
        <v>-94</v>
      </c>
      <c r="M154" s="58">
        <v>-381</v>
      </c>
      <c r="N154" s="58">
        <v>-253</v>
      </c>
      <c r="O154" s="58">
        <v>-401</v>
      </c>
      <c r="P154" s="58">
        <v>153</v>
      </c>
      <c r="Q154" s="58">
        <v>2</v>
      </c>
      <c r="R154" s="58">
        <v>-190</v>
      </c>
      <c r="S154" s="58">
        <v>-136</v>
      </c>
      <c r="T154" s="58">
        <v>0</v>
      </c>
      <c r="U154" s="58">
        <v>0</v>
      </c>
      <c r="V154" s="58">
        <v>-156</v>
      </c>
      <c r="W154" s="58">
        <v>-43</v>
      </c>
      <c r="X154" s="58">
        <v>43</v>
      </c>
      <c r="Y154" s="58">
        <v>-77</v>
      </c>
      <c r="Z154" s="58">
        <v>-175</v>
      </c>
      <c r="AA154" s="58">
        <v>-74</v>
      </c>
      <c r="AC154" s="58">
        <f t="shared" si="261"/>
        <v>-44</v>
      </c>
      <c r="AD154" s="58">
        <f t="shared" si="262"/>
        <v>-214</v>
      </c>
      <c r="AE154" s="58">
        <f t="shared" si="263"/>
        <v>-978</v>
      </c>
      <c r="AF154" s="58">
        <f t="shared" si="265"/>
        <v>-499</v>
      </c>
      <c r="AG154" s="58">
        <f t="shared" si="264"/>
        <v>-326</v>
      </c>
      <c r="AH154" s="58">
        <f t="shared" si="266"/>
        <v>-233</v>
      </c>
      <c r="AI154" s="58">
        <f t="shared" si="267"/>
        <v>-249</v>
      </c>
      <c r="AJ154" s="45" t="s">
        <v>9</v>
      </c>
    </row>
    <row r="155" spans="1:36" ht="15.95" hidden="1" customHeight="1" outlineLevel="1" x14ac:dyDescent="0.2">
      <c r="A155" s="57" t="s">
        <v>99</v>
      </c>
      <c r="B155" s="58">
        <v>-50</v>
      </c>
      <c r="C155" s="58">
        <v>-50</v>
      </c>
      <c r="D155" s="58">
        <v>-51</v>
      </c>
      <c r="E155" s="58">
        <v>-52</v>
      </c>
      <c r="F155" s="58">
        <v>-52</v>
      </c>
      <c r="G155" s="58">
        <v>-46</v>
      </c>
      <c r="H155" s="58">
        <v>-52</v>
      </c>
      <c r="I155" s="58">
        <v>-52</v>
      </c>
      <c r="J155" s="58">
        <v>-53</v>
      </c>
      <c r="K155" s="58">
        <v>-53</v>
      </c>
      <c r="L155" s="58">
        <v>-47</v>
      </c>
      <c r="M155" s="58">
        <v>-56</v>
      </c>
      <c r="N155" s="58">
        <v>-55</v>
      </c>
      <c r="O155" s="58">
        <v>-55</v>
      </c>
      <c r="P155" s="58">
        <v>-61</v>
      </c>
      <c r="Q155" s="58">
        <v>-61</v>
      </c>
      <c r="R155" s="58">
        <v>-61</v>
      </c>
      <c r="S155" s="58">
        <v>-61</v>
      </c>
      <c r="T155" s="58">
        <v>-65</v>
      </c>
      <c r="U155" s="58">
        <v>-63</v>
      </c>
      <c r="V155" s="58">
        <v>-64</v>
      </c>
      <c r="W155" s="58">
        <v>-63</v>
      </c>
      <c r="X155" s="58">
        <v>-66</v>
      </c>
      <c r="Y155" s="58">
        <v>-66</v>
      </c>
      <c r="Z155" s="58">
        <v>-66</v>
      </c>
      <c r="AA155" s="58">
        <v>-66</v>
      </c>
      <c r="AC155" s="58">
        <f t="shared" si="261"/>
        <v>-203</v>
      </c>
      <c r="AD155" s="58">
        <f t="shared" si="262"/>
        <v>-202</v>
      </c>
      <c r="AE155" s="58">
        <f t="shared" si="263"/>
        <v>-209</v>
      </c>
      <c r="AF155" s="58">
        <f t="shared" si="265"/>
        <v>-232</v>
      </c>
      <c r="AG155" s="58">
        <f t="shared" si="264"/>
        <v>-250</v>
      </c>
      <c r="AH155" s="58">
        <f t="shared" si="266"/>
        <v>-259</v>
      </c>
      <c r="AI155" s="58">
        <f t="shared" si="267"/>
        <v>-132</v>
      </c>
      <c r="AJ155" s="45" t="s">
        <v>9</v>
      </c>
    </row>
    <row r="156" spans="1:36" ht="15.95" hidden="1" customHeight="1" outlineLevel="1" x14ac:dyDescent="0.2">
      <c r="A156" s="57" t="s">
        <v>100</v>
      </c>
      <c r="B156" s="58">
        <v>-50</v>
      </c>
      <c r="C156" s="58">
        <v>-50</v>
      </c>
      <c r="D156" s="58">
        <v>-51</v>
      </c>
      <c r="E156" s="58">
        <v>-52</v>
      </c>
      <c r="F156" s="58">
        <v>-52</v>
      </c>
      <c r="G156" s="58">
        <v>-46</v>
      </c>
      <c r="H156" s="58">
        <v>-52</v>
      </c>
      <c r="I156" s="58">
        <v>-52</v>
      </c>
      <c r="J156" s="58">
        <v>-53</v>
      </c>
      <c r="K156" s="58">
        <v>-53</v>
      </c>
      <c r="L156" s="58">
        <v>-47</v>
      </c>
      <c r="M156" s="58">
        <v>-56</v>
      </c>
      <c r="N156" s="58">
        <v>-55</v>
      </c>
      <c r="O156" s="58">
        <v>-55</v>
      </c>
      <c r="P156" s="58">
        <v>-61</v>
      </c>
      <c r="Q156" s="58">
        <v>-61</v>
      </c>
      <c r="R156" s="58">
        <v>-61</v>
      </c>
      <c r="S156" s="58">
        <v>-61</v>
      </c>
      <c r="T156" s="58">
        <v>-65</v>
      </c>
      <c r="U156" s="58">
        <v>-63</v>
      </c>
      <c r="V156" s="58">
        <v>-64</v>
      </c>
      <c r="W156" s="58">
        <v>-63</v>
      </c>
      <c r="X156" s="58">
        <v>-66</v>
      </c>
      <c r="Y156" s="58">
        <v>-66</v>
      </c>
      <c r="Z156" s="58">
        <v>-66</v>
      </c>
      <c r="AA156" s="58">
        <v>-66</v>
      </c>
      <c r="AC156" s="58">
        <f t="shared" si="261"/>
        <v>-203</v>
      </c>
      <c r="AD156" s="58">
        <f t="shared" si="262"/>
        <v>-202</v>
      </c>
      <c r="AE156" s="58">
        <f t="shared" si="263"/>
        <v>-209</v>
      </c>
      <c r="AF156" s="58">
        <f t="shared" si="265"/>
        <v>-232</v>
      </c>
      <c r="AG156" s="58">
        <f t="shared" si="264"/>
        <v>-250</v>
      </c>
      <c r="AH156" s="58">
        <f t="shared" si="266"/>
        <v>-259</v>
      </c>
      <c r="AI156" s="58">
        <f t="shared" si="267"/>
        <v>-132</v>
      </c>
      <c r="AJ156" s="45" t="s">
        <v>9</v>
      </c>
    </row>
    <row r="157" spans="1:36" ht="15.95" hidden="1" customHeight="1" outlineLevel="1" x14ac:dyDescent="0.2">
      <c r="A157" s="57" t="s">
        <v>101</v>
      </c>
      <c r="B157" s="58">
        <v>-25</v>
      </c>
      <c r="C157" s="58">
        <v>-25</v>
      </c>
      <c r="D157" s="58">
        <v>-26</v>
      </c>
      <c r="E157" s="58">
        <v>-26</v>
      </c>
      <c r="F157" s="58">
        <v>-26</v>
      </c>
      <c r="G157" s="58">
        <v>-23</v>
      </c>
      <c r="H157" s="58">
        <v>-26</v>
      </c>
      <c r="I157" s="58">
        <v>-26</v>
      </c>
      <c r="J157" s="58">
        <v>-26</v>
      </c>
      <c r="K157" s="58">
        <v>-27</v>
      </c>
      <c r="L157" s="58">
        <v>-24</v>
      </c>
      <c r="M157" s="58">
        <v>-27</v>
      </c>
      <c r="N157" s="58">
        <v>-27</v>
      </c>
      <c r="O157" s="58">
        <v>-28</v>
      </c>
      <c r="P157" s="58">
        <v>-30</v>
      </c>
      <c r="Q157" s="58">
        <v>-31</v>
      </c>
      <c r="R157" s="58">
        <v>-31</v>
      </c>
      <c r="S157" s="58">
        <v>-30</v>
      </c>
      <c r="T157" s="58">
        <v>-32</v>
      </c>
      <c r="U157" s="58">
        <v>-32</v>
      </c>
      <c r="V157" s="58">
        <v>-32</v>
      </c>
      <c r="W157" s="58">
        <v>-31</v>
      </c>
      <c r="X157" s="58">
        <v>-33</v>
      </c>
      <c r="Y157" s="58">
        <v>-33</v>
      </c>
      <c r="Z157" s="58">
        <v>-33</v>
      </c>
      <c r="AA157" s="58">
        <v>-33</v>
      </c>
      <c r="AC157" s="58">
        <f t="shared" si="261"/>
        <v>-102</v>
      </c>
      <c r="AD157" s="58">
        <f t="shared" si="262"/>
        <v>-101</v>
      </c>
      <c r="AE157" s="58">
        <f t="shared" si="263"/>
        <v>-104</v>
      </c>
      <c r="AF157" s="58">
        <f t="shared" si="265"/>
        <v>-116</v>
      </c>
      <c r="AG157" s="58">
        <f t="shared" si="264"/>
        <v>-125</v>
      </c>
      <c r="AH157" s="58">
        <f t="shared" si="266"/>
        <v>-129</v>
      </c>
      <c r="AI157" s="58">
        <f t="shared" si="267"/>
        <v>-66</v>
      </c>
      <c r="AJ157" s="45" t="s">
        <v>9</v>
      </c>
    </row>
    <row r="158" spans="1:36" ht="15.95" hidden="1" customHeight="1" outlineLevel="1" x14ac:dyDescent="0.2">
      <c r="A158" s="57" t="s">
        <v>102</v>
      </c>
      <c r="B158" s="58">
        <v>-57</v>
      </c>
      <c r="C158" s="58">
        <v>-57</v>
      </c>
      <c r="D158" s="58">
        <v>-60</v>
      </c>
      <c r="E158" s="58">
        <v>-59</v>
      </c>
      <c r="F158" s="58">
        <v>-59</v>
      </c>
      <c r="G158" s="58">
        <v>-54</v>
      </c>
      <c r="H158" s="58">
        <v>-59</v>
      </c>
      <c r="I158" s="58">
        <v>-60</v>
      </c>
      <c r="J158" s="58">
        <v>-61</v>
      </c>
      <c r="K158" s="58">
        <v>-60</v>
      </c>
      <c r="L158" s="58">
        <v>-55</v>
      </c>
      <c r="M158" s="58">
        <v>-63</v>
      </c>
      <c r="N158" s="58">
        <v>-63</v>
      </c>
      <c r="O158" s="58">
        <v>-63</v>
      </c>
      <c r="P158" s="58">
        <v>-71</v>
      </c>
      <c r="Q158" s="58">
        <v>-70</v>
      </c>
      <c r="R158" s="58">
        <v>-70</v>
      </c>
      <c r="S158" s="58">
        <v>-71</v>
      </c>
      <c r="T158" s="58">
        <v>-63</v>
      </c>
      <c r="U158" s="58">
        <v>-73</v>
      </c>
      <c r="V158" s="58">
        <v>-73</v>
      </c>
      <c r="W158" s="58">
        <v>-73</v>
      </c>
      <c r="X158" s="58">
        <v>-76</v>
      </c>
      <c r="Y158" s="58">
        <v>-76</v>
      </c>
      <c r="Z158" s="58">
        <v>-76</v>
      </c>
      <c r="AA158" s="58">
        <v>-76</v>
      </c>
      <c r="AC158" s="58">
        <f t="shared" si="261"/>
        <v>-233</v>
      </c>
      <c r="AD158" s="58">
        <f t="shared" si="262"/>
        <v>-232</v>
      </c>
      <c r="AE158" s="58">
        <f t="shared" si="263"/>
        <v>-239</v>
      </c>
      <c r="AF158" s="58">
        <f t="shared" si="265"/>
        <v>-267</v>
      </c>
      <c r="AG158" s="58">
        <f t="shared" si="264"/>
        <v>-277</v>
      </c>
      <c r="AH158" s="58">
        <f t="shared" si="266"/>
        <v>-298</v>
      </c>
      <c r="AI158" s="58">
        <f t="shared" si="267"/>
        <v>-152</v>
      </c>
      <c r="AJ158" s="45" t="s">
        <v>9</v>
      </c>
    </row>
    <row r="159" spans="1:36" ht="15.95" hidden="1" customHeight="1" outlineLevel="1" x14ac:dyDescent="0.2">
      <c r="A159" s="57" t="s">
        <v>178</v>
      </c>
      <c r="B159" s="58">
        <v>0</v>
      </c>
      <c r="C159" s="58">
        <v>0</v>
      </c>
      <c r="D159" s="58">
        <v>6</v>
      </c>
      <c r="E159" s="58">
        <v>-12</v>
      </c>
      <c r="F159" s="58">
        <v>-22</v>
      </c>
      <c r="G159" s="58">
        <v>24</v>
      </c>
      <c r="H159" s="58">
        <v>-4</v>
      </c>
      <c r="I159" s="58">
        <v>-31</v>
      </c>
      <c r="J159" s="58">
        <v>-40</v>
      </c>
      <c r="K159" s="58">
        <v>-37</v>
      </c>
      <c r="L159" s="58">
        <v>-15</v>
      </c>
      <c r="M159" s="58">
        <v>-58</v>
      </c>
      <c r="N159" s="58">
        <v>-39</v>
      </c>
      <c r="O159" s="58">
        <v>-62</v>
      </c>
      <c r="P159" s="58">
        <v>24</v>
      </c>
      <c r="Q159" s="58">
        <v>0</v>
      </c>
      <c r="R159" s="58">
        <v>-29</v>
      </c>
      <c r="S159" s="58">
        <v>-21</v>
      </c>
      <c r="T159" s="58">
        <v>0</v>
      </c>
      <c r="U159" s="58">
        <v>0</v>
      </c>
      <c r="V159" s="58">
        <v>-24</v>
      </c>
      <c r="W159" s="58">
        <v>-7</v>
      </c>
      <c r="X159" s="58">
        <v>7</v>
      </c>
      <c r="Y159" s="58">
        <v>-12</v>
      </c>
      <c r="Z159" s="58">
        <v>-27</v>
      </c>
      <c r="AA159" s="58">
        <v>-11</v>
      </c>
      <c r="AC159" s="58">
        <f t="shared" si="261"/>
        <v>-6</v>
      </c>
      <c r="AD159" s="58">
        <f t="shared" si="262"/>
        <v>-33</v>
      </c>
      <c r="AE159" s="58">
        <f t="shared" si="263"/>
        <v>-150</v>
      </c>
      <c r="AF159" s="58">
        <f t="shared" si="265"/>
        <v>-77</v>
      </c>
      <c r="AG159" s="58">
        <f t="shared" si="264"/>
        <v>-50</v>
      </c>
      <c r="AH159" s="58">
        <f t="shared" si="266"/>
        <v>-36</v>
      </c>
      <c r="AI159" s="58">
        <f t="shared" si="267"/>
        <v>-38</v>
      </c>
      <c r="AJ159" s="45" t="s">
        <v>9</v>
      </c>
    </row>
    <row r="160" spans="1:36" ht="15.95" hidden="1" customHeight="1" outlineLevel="1" x14ac:dyDescent="0.2">
      <c r="A160" s="55" t="s">
        <v>103</v>
      </c>
      <c r="B160" s="56">
        <f t="shared" ref="B160:G160" si="274">B136+B145</f>
        <v>-5788</v>
      </c>
      <c r="C160" s="56">
        <f t="shared" si="274"/>
        <v>17067</v>
      </c>
      <c r="D160" s="56">
        <f t="shared" si="274"/>
        <v>11758</v>
      </c>
      <c r="E160" s="56">
        <f t="shared" si="274"/>
        <v>15489</v>
      </c>
      <c r="F160" s="56">
        <f t="shared" si="274"/>
        <v>17694</v>
      </c>
      <c r="G160" s="56">
        <f t="shared" si="274"/>
        <v>6260</v>
      </c>
      <c r="H160" s="56">
        <f t="shared" ref="H160:M160" si="275">H136+H145</f>
        <v>14536</v>
      </c>
      <c r="I160" s="56">
        <f t="shared" si="275"/>
        <v>19742</v>
      </c>
      <c r="J160" s="56">
        <f t="shared" si="275"/>
        <v>21826</v>
      </c>
      <c r="K160" s="56">
        <f t="shared" si="275"/>
        <v>21496</v>
      </c>
      <c r="L160" s="56">
        <f t="shared" si="275"/>
        <v>15078</v>
      </c>
      <c r="M160" s="56">
        <f t="shared" si="275"/>
        <v>26395</v>
      </c>
      <c r="N160" s="56">
        <f t="shared" ref="N160:O160" si="276">N136+N145</f>
        <v>22250</v>
      </c>
      <c r="O160" s="56">
        <f t="shared" si="276"/>
        <v>27242</v>
      </c>
      <c r="P160" s="56">
        <f t="shared" ref="P160" si="277">P136+P145</f>
        <v>10115</v>
      </c>
      <c r="Q160" s="56">
        <f t="shared" ref="Q160:R160" si="278">Q136+Q145</f>
        <v>15251</v>
      </c>
      <c r="R160" s="56">
        <f t="shared" si="278"/>
        <v>21712</v>
      </c>
      <c r="S160" s="56">
        <f t="shared" ref="S160:T160" si="279">S136+S145</f>
        <v>19897</v>
      </c>
      <c r="T160" s="56">
        <f t="shared" si="279"/>
        <v>13567</v>
      </c>
      <c r="U160" s="56">
        <f t="shared" ref="U160:V160" si="280">U136+U145</f>
        <v>15870</v>
      </c>
      <c r="V160" s="56">
        <f t="shared" si="280"/>
        <v>21147</v>
      </c>
      <c r="W160" s="56">
        <f t="shared" ref="W160:X160" si="281">W136+W145</f>
        <v>17322</v>
      </c>
      <c r="X160" s="56">
        <f t="shared" si="281"/>
        <v>15020</v>
      </c>
      <c r="Y160" s="56">
        <f t="shared" ref="Y160:Z160" si="282">Y136+Y145</f>
        <v>19115</v>
      </c>
      <c r="Z160" s="56">
        <f t="shared" si="282"/>
        <v>22414</v>
      </c>
      <c r="AA160" s="56">
        <f t="shared" ref="AA160" si="283">AA136+AA145</f>
        <v>18934</v>
      </c>
      <c r="AB160" s="276"/>
      <c r="AC160" s="56">
        <f t="shared" si="261"/>
        <v>38526</v>
      </c>
      <c r="AD160" s="56">
        <f t="shared" si="262"/>
        <v>58232</v>
      </c>
      <c r="AE160" s="56">
        <f t="shared" si="263"/>
        <v>84795</v>
      </c>
      <c r="AF160" s="56">
        <f t="shared" si="265"/>
        <v>74858</v>
      </c>
      <c r="AG160" s="56">
        <f t="shared" si="264"/>
        <v>71046</v>
      </c>
      <c r="AH160" s="56">
        <f t="shared" si="266"/>
        <v>72604</v>
      </c>
      <c r="AI160" s="56">
        <f t="shared" si="267"/>
        <v>41348</v>
      </c>
      <c r="AJ160" s="45" t="s">
        <v>9</v>
      </c>
    </row>
    <row r="161" spans="1:36" ht="15.95" hidden="1" customHeight="1" outlineLevel="1" x14ac:dyDescent="0.2">
      <c r="A161" s="55" t="s">
        <v>104</v>
      </c>
      <c r="B161" s="56">
        <v>-1167</v>
      </c>
      <c r="C161" s="56">
        <v>-1313</v>
      </c>
      <c r="D161" s="56">
        <v>-1247</v>
      </c>
      <c r="E161" s="56">
        <v>-1859</v>
      </c>
      <c r="F161" s="56">
        <v>-2072</v>
      </c>
      <c r="G161" s="56">
        <v>-386</v>
      </c>
      <c r="H161" s="56">
        <v>-1425</v>
      </c>
      <c r="I161" s="56">
        <f t="shared" ref="I161:N161" si="284">SUM(I162:I165)</f>
        <v>-3390</v>
      </c>
      <c r="J161" s="56">
        <f t="shared" si="284"/>
        <v>-1658</v>
      </c>
      <c r="K161" s="56">
        <f t="shared" si="284"/>
        <v>-2012</v>
      </c>
      <c r="L161" s="56">
        <f t="shared" si="284"/>
        <v>-1972</v>
      </c>
      <c r="M161" s="56">
        <f t="shared" si="284"/>
        <v>-2026</v>
      </c>
      <c r="N161" s="56">
        <f t="shared" si="284"/>
        <v>-1580</v>
      </c>
      <c r="O161" s="56">
        <f t="shared" ref="O161:P161" si="285">SUM(O162:O165)</f>
        <v>-1751</v>
      </c>
      <c r="P161" s="56">
        <f t="shared" si="285"/>
        <v>-4858</v>
      </c>
      <c r="Q161" s="56">
        <f t="shared" ref="Q161:R161" si="286">SUM(Q162:Q165)</f>
        <v>-2628</v>
      </c>
      <c r="R161" s="56">
        <f t="shared" si="286"/>
        <v>-1938</v>
      </c>
      <c r="S161" s="56">
        <f t="shared" ref="S161:T161" si="287">SUM(S162:S165)</f>
        <v>-1503</v>
      </c>
      <c r="T161" s="56">
        <f t="shared" si="287"/>
        <v>-1761</v>
      </c>
      <c r="U161" s="56">
        <f t="shared" ref="U161:V161" si="288">SUM(U162:U165)</f>
        <v>-1825</v>
      </c>
      <c r="V161" s="56">
        <f t="shared" si="288"/>
        <v>-2336</v>
      </c>
      <c r="W161" s="56">
        <f t="shared" ref="W161:X161" si="289">SUM(W162:W165)</f>
        <v>-1686</v>
      </c>
      <c r="X161" s="56">
        <f t="shared" si="289"/>
        <v>-1744</v>
      </c>
      <c r="Y161" s="56">
        <f t="shared" ref="Y161:Z161" si="290">SUM(Y162:Y165)</f>
        <v>-2145</v>
      </c>
      <c r="Z161" s="56">
        <f t="shared" si="290"/>
        <v>-1950</v>
      </c>
      <c r="AA161" s="56">
        <f t="shared" ref="AA161" si="291">SUM(AA162:AA165)</f>
        <v>-2959</v>
      </c>
      <c r="AB161" s="276"/>
      <c r="AC161" s="56">
        <f t="shared" si="261"/>
        <v>-5586</v>
      </c>
      <c r="AD161" s="56">
        <f t="shared" si="262"/>
        <v>-7273</v>
      </c>
      <c r="AE161" s="56">
        <f t="shared" si="263"/>
        <v>-7668</v>
      </c>
      <c r="AF161" s="56">
        <f t="shared" si="265"/>
        <v>-10817</v>
      </c>
      <c r="AG161" s="56">
        <f t="shared" si="264"/>
        <v>-7027</v>
      </c>
      <c r="AH161" s="56">
        <f t="shared" si="266"/>
        <v>-7911</v>
      </c>
      <c r="AI161" s="56">
        <f t="shared" si="267"/>
        <v>-4909</v>
      </c>
      <c r="AJ161" s="45" t="s">
        <v>9</v>
      </c>
    </row>
    <row r="162" spans="1:36" ht="15.95" hidden="1" customHeight="1" outlineLevel="1" x14ac:dyDescent="0.2">
      <c r="A162" s="57" t="s">
        <v>105</v>
      </c>
      <c r="B162" s="125">
        <v>0</v>
      </c>
      <c r="C162" s="125">
        <v>0</v>
      </c>
      <c r="D162" s="125">
        <v>0</v>
      </c>
      <c r="E162" s="125">
        <v>0</v>
      </c>
      <c r="F162" s="125">
        <v>0</v>
      </c>
      <c r="G162" s="125">
        <v>0</v>
      </c>
      <c r="H162" s="125">
        <v>0</v>
      </c>
      <c r="I162" s="125">
        <v>0</v>
      </c>
      <c r="J162" s="125">
        <v>0</v>
      </c>
      <c r="K162" s="125">
        <v>0</v>
      </c>
      <c r="L162" s="125">
        <v>0</v>
      </c>
      <c r="M162" s="125">
        <v>0</v>
      </c>
      <c r="N162" s="125">
        <v>0</v>
      </c>
      <c r="O162" s="125">
        <v>0</v>
      </c>
      <c r="P162" s="125">
        <v>0</v>
      </c>
      <c r="Q162" s="125">
        <v>0</v>
      </c>
      <c r="R162" s="125">
        <v>0</v>
      </c>
      <c r="S162" s="58">
        <v>0</v>
      </c>
      <c r="T162" s="58">
        <v>0</v>
      </c>
      <c r="U162" s="58">
        <v>0</v>
      </c>
      <c r="V162" s="58">
        <v>0</v>
      </c>
      <c r="W162" s="58">
        <v>0</v>
      </c>
      <c r="X162" s="58">
        <v>0</v>
      </c>
      <c r="Y162" s="58">
        <v>0</v>
      </c>
      <c r="Z162" s="58">
        <v>0</v>
      </c>
      <c r="AA162" s="58">
        <v>0</v>
      </c>
      <c r="AC162" s="58">
        <f t="shared" si="261"/>
        <v>0</v>
      </c>
      <c r="AD162" s="58">
        <f t="shared" si="262"/>
        <v>0</v>
      </c>
      <c r="AE162" s="58">
        <f t="shared" si="263"/>
        <v>0</v>
      </c>
      <c r="AF162" s="58">
        <f t="shared" si="265"/>
        <v>0</v>
      </c>
      <c r="AG162" s="58">
        <f t="shared" si="264"/>
        <v>0</v>
      </c>
      <c r="AH162" s="58">
        <f t="shared" si="266"/>
        <v>0</v>
      </c>
      <c r="AI162" s="58">
        <f t="shared" si="267"/>
        <v>0</v>
      </c>
      <c r="AJ162" s="45" t="s">
        <v>9</v>
      </c>
    </row>
    <row r="163" spans="1:36" ht="15.95" hidden="1" customHeight="1" outlineLevel="1" x14ac:dyDescent="0.2">
      <c r="A163" s="57" t="s">
        <v>106</v>
      </c>
      <c r="B163" s="58">
        <v>-1167</v>
      </c>
      <c r="C163" s="58">
        <v>-1313</v>
      </c>
      <c r="D163" s="58">
        <v>-1247</v>
      </c>
      <c r="E163" s="58">
        <v>-1792</v>
      </c>
      <c r="F163" s="58">
        <v>-2056</v>
      </c>
      <c r="G163" s="58">
        <v>-348</v>
      </c>
      <c r="H163" s="58">
        <v>-1386</v>
      </c>
      <c r="I163" s="58">
        <v>-3344</v>
      </c>
      <c r="J163" s="58">
        <v>-1540</v>
      </c>
      <c r="K163" s="58">
        <v>-2001</v>
      </c>
      <c r="L163" s="58">
        <v>-1980</v>
      </c>
      <c r="M163" s="58">
        <v>-1955</v>
      </c>
      <c r="N163" s="58">
        <v>-1500</v>
      </c>
      <c r="O163" s="58">
        <v>-1699</v>
      </c>
      <c r="P163" s="58">
        <v>-4814</v>
      </c>
      <c r="Q163" s="58">
        <v>-2586</v>
      </c>
      <c r="R163" s="58">
        <v>-1896</v>
      </c>
      <c r="S163" s="58">
        <v>-1463</v>
      </c>
      <c r="T163" s="58">
        <v>-1719</v>
      </c>
      <c r="U163" s="58">
        <v>-1782</v>
      </c>
      <c r="V163" s="58">
        <v>-2294</v>
      </c>
      <c r="W163" s="58">
        <v>-1642</v>
      </c>
      <c r="X163" s="58">
        <v>-1702</v>
      </c>
      <c r="Y163" s="58">
        <v>-1864</v>
      </c>
      <c r="Z163" s="58">
        <v>-1924</v>
      </c>
      <c r="AA163" s="58">
        <v>-2931</v>
      </c>
      <c r="AC163" s="58">
        <f t="shared" si="261"/>
        <v>-5519</v>
      </c>
      <c r="AD163" s="58">
        <f t="shared" si="262"/>
        <v>-7134</v>
      </c>
      <c r="AE163" s="58">
        <f t="shared" si="263"/>
        <v>-7476</v>
      </c>
      <c r="AF163" s="58">
        <f t="shared" si="265"/>
        <v>-10599</v>
      </c>
      <c r="AG163" s="58">
        <f t="shared" si="264"/>
        <v>-6860</v>
      </c>
      <c r="AH163" s="58">
        <f t="shared" si="266"/>
        <v>-7502</v>
      </c>
      <c r="AI163" s="58">
        <f t="shared" si="267"/>
        <v>-4855</v>
      </c>
      <c r="AJ163" s="45" t="s">
        <v>9</v>
      </c>
    </row>
    <row r="164" spans="1:36" ht="15.95" hidden="1" customHeight="1" outlineLevel="1" x14ac:dyDescent="0.2">
      <c r="A164" s="57" t="s">
        <v>107</v>
      </c>
      <c r="B164" s="123">
        <v>0</v>
      </c>
      <c r="C164" s="123">
        <v>0</v>
      </c>
      <c r="D164" s="123">
        <v>0</v>
      </c>
      <c r="E164" s="123">
        <v>0</v>
      </c>
      <c r="F164" s="123">
        <v>0</v>
      </c>
      <c r="G164" s="123">
        <v>0</v>
      </c>
      <c r="H164" s="123">
        <v>0</v>
      </c>
      <c r="I164" s="123">
        <v>0</v>
      </c>
      <c r="J164" s="123">
        <v>0</v>
      </c>
      <c r="K164" s="123">
        <v>0</v>
      </c>
      <c r="L164" s="123">
        <v>0</v>
      </c>
      <c r="M164" s="123">
        <v>0</v>
      </c>
      <c r="N164" s="123">
        <v>0</v>
      </c>
      <c r="O164" s="123">
        <v>0</v>
      </c>
      <c r="P164" s="123">
        <v>0</v>
      </c>
      <c r="Q164" s="123">
        <v>0</v>
      </c>
      <c r="R164" s="123">
        <v>0</v>
      </c>
      <c r="S164" s="58">
        <v>0</v>
      </c>
      <c r="T164" s="58">
        <v>0</v>
      </c>
      <c r="U164" s="58">
        <v>0</v>
      </c>
      <c r="V164" s="58">
        <v>0</v>
      </c>
      <c r="W164" s="58">
        <v>0</v>
      </c>
      <c r="X164" s="58">
        <v>0</v>
      </c>
      <c r="Y164" s="58">
        <v>-253</v>
      </c>
      <c r="Z164" s="58">
        <v>0</v>
      </c>
      <c r="AA164" s="58">
        <v>0</v>
      </c>
      <c r="AC164" s="58">
        <f t="shared" si="261"/>
        <v>0</v>
      </c>
      <c r="AD164" s="58">
        <f t="shared" si="262"/>
        <v>0</v>
      </c>
      <c r="AE164" s="58">
        <f t="shared" si="263"/>
        <v>0</v>
      </c>
      <c r="AF164" s="58">
        <f t="shared" si="265"/>
        <v>0</v>
      </c>
      <c r="AG164" s="58">
        <f t="shared" si="264"/>
        <v>0</v>
      </c>
      <c r="AH164" s="58">
        <f t="shared" si="266"/>
        <v>-253</v>
      </c>
      <c r="AI164" s="58">
        <f t="shared" si="267"/>
        <v>0</v>
      </c>
      <c r="AJ164" s="45" t="s">
        <v>9</v>
      </c>
    </row>
    <row r="165" spans="1:36" ht="15.95" hidden="1" customHeight="1" outlineLevel="1" x14ac:dyDescent="0.2">
      <c r="A165" s="57" t="s">
        <v>108</v>
      </c>
      <c r="B165" s="58">
        <v>0</v>
      </c>
      <c r="C165" s="58">
        <v>0</v>
      </c>
      <c r="D165" s="58">
        <v>0</v>
      </c>
      <c r="E165" s="58">
        <v>-67</v>
      </c>
      <c r="F165" s="58">
        <v>-16</v>
      </c>
      <c r="G165" s="58">
        <v>-38</v>
      </c>
      <c r="H165" s="58">
        <v>-39</v>
      </c>
      <c r="I165" s="58">
        <v>-46</v>
      </c>
      <c r="J165" s="58">
        <v>-118</v>
      </c>
      <c r="K165" s="58">
        <v>-11</v>
      </c>
      <c r="L165" s="58">
        <v>8</v>
      </c>
      <c r="M165" s="58">
        <v>-71</v>
      </c>
      <c r="N165" s="58">
        <v>-80</v>
      </c>
      <c r="O165" s="58">
        <v>-52</v>
      </c>
      <c r="P165" s="58">
        <v>-44</v>
      </c>
      <c r="Q165" s="58">
        <v>-42</v>
      </c>
      <c r="R165" s="58">
        <v>-42</v>
      </c>
      <c r="S165" s="58">
        <v>-40</v>
      </c>
      <c r="T165" s="58">
        <v>-42</v>
      </c>
      <c r="U165" s="58">
        <v>-43</v>
      </c>
      <c r="V165" s="58">
        <v>-42</v>
      </c>
      <c r="W165" s="58">
        <v>-44</v>
      </c>
      <c r="X165" s="58">
        <v>-42</v>
      </c>
      <c r="Y165" s="58">
        <v>-28</v>
      </c>
      <c r="Z165" s="58">
        <v>-26</v>
      </c>
      <c r="AA165" s="58">
        <v>-28</v>
      </c>
      <c r="AC165" s="58">
        <f t="shared" si="261"/>
        <v>-67</v>
      </c>
      <c r="AD165" s="58">
        <f t="shared" si="262"/>
        <v>-139</v>
      </c>
      <c r="AE165" s="58">
        <f t="shared" si="263"/>
        <v>-192</v>
      </c>
      <c r="AF165" s="58">
        <f t="shared" si="265"/>
        <v>-218</v>
      </c>
      <c r="AG165" s="58">
        <f t="shared" si="264"/>
        <v>-167</v>
      </c>
      <c r="AH165" s="58">
        <f t="shared" si="266"/>
        <v>-156</v>
      </c>
      <c r="AI165" s="58">
        <f t="shared" si="267"/>
        <v>-54</v>
      </c>
      <c r="AJ165" s="45" t="s">
        <v>9</v>
      </c>
    </row>
    <row r="166" spans="1:36" ht="15.95" hidden="1" customHeight="1" outlineLevel="1" x14ac:dyDescent="0.2">
      <c r="A166" s="55" t="s">
        <v>109</v>
      </c>
      <c r="B166" s="56">
        <v>-297</v>
      </c>
      <c r="C166" s="56">
        <v>-571</v>
      </c>
      <c r="D166" s="56">
        <v>-108</v>
      </c>
      <c r="E166" s="56">
        <v>-677</v>
      </c>
      <c r="F166" s="56">
        <v>-335</v>
      </c>
      <c r="G166" s="56">
        <v>-380</v>
      </c>
      <c r="H166" s="56">
        <v>-511</v>
      </c>
      <c r="I166" s="56">
        <f t="shared" ref="I166:N166" si="292">SUM(I167:I172)</f>
        <v>-1019</v>
      </c>
      <c r="J166" s="56">
        <f t="shared" si="292"/>
        <v>-468</v>
      </c>
      <c r="K166" s="56">
        <f t="shared" si="292"/>
        <v>-125</v>
      </c>
      <c r="L166" s="56">
        <f t="shared" si="292"/>
        <v>-10187</v>
      </c>
      <c r="M166" s="56">
        <f t="shared" si="292"/>
        <v>-697</v>
      </c>
      <c r="N166" s="56">
        <f t="shared" si="292"/>
        <v>-497</v>
      </c>
      <c r="O166" s="56">
        <f t="shared" ref="O166:P166" si="293">SUM(O167:O172)</f>
        <v>-403</v>
      </c>
      <c r="P166" s="56">
        <f t="shared" si="293"/>
        <v>-569</v>
      </c>
      <c r="Q166" s="56">
        <f t="shared" ref="Q166:R166" si="294">SUM(Q167:Q172)</f>
        <v>-743</v>
      </c>
      <c r="R166" s="56">
        <f t="shared" si="294"/>
        <v>-493</v>
      </c>
      <c r="S166" s="56">
        <f t="shared" ref="S166:T166" si="295">SUM(S167:S172)</f>
        <v>-143</v>
      </c>
      <c r="T166" s="56">
        <f t="shared" si="295"/>
        <v>-344</v>
      </c>
      <c r="U166" s="56">
        <f t="shared" ref="U166:V166" si="296">SUM(U167:U172)</f>
        <v>-286</v>
      </c>
      <c r="V166" s="56">
        <f t="shared" si="296"/>
        <v>-289</v>
      </c>
      <c r="W166" s="56">
        <f t="shared" ref="W166:X166" si="297">SUM(W167:W172)</f>
        <v>-231</v>
      </c>
      <c r="X166" s="56">
        <f t="shared" si="297"/>
        <v>-341</v>
      </c>
      <c r="Y166" s="56">
        <f t="shared" ref="Y166:Z166" si="298">SUM(Y167:Y172)</f>
        <v>-397</v>
      </c>
      <c r="Z166" s="56">
        <f t="shared" si="298"/>
        <v>-282</v>
      </c>
      <c r="AA166" s="56">
        <f t="shared" ref="AA166" si="299">SUM(AA167:AA172)</f>
        <v>-15218</v>
      </c>
      <c r="AB166" s="276"/>
      <c r="AC166" s="56">
        <f t="shared" si="261"/>
        <v>-1653</v>
      </c>
      <c r="AD166" s="56">
        <f t="shared" si="262"/>
        <v>-2245</v>
      </c>
      <c r="AE166" s="56">
        <f t="shared" si="263"/>
        <v>-11477</v>
      </c>
      <c r="AF166" s="56">
        <f t="shared" si="265"/>
        <v>-2212</v>
      </c>
      <c r="AG166" s="56">
        <f t="shared" si="264"/>
        <v>-1266</v>
      </c>
      <c r="AH166" s="56">
        <f t="shared" si="266"/>
        <v>-1258</v>
      </c>
      <c r="AI166" s="56">
        <f t="shared" si="267"/>
        <v>-15500</v>
      </c>
      <c r="AJ166" s="45" t="s">
        <v>9</v>
      </c>
    </row>
    <row r="167" spans="1:36" ht="15.95" hidden="1" customHeight="1" outlineLevel="1" x14ac:dyDescent="0.2">
      <c r="A167" s="57" t="s">
        <v>110</v>
      </c>
      <c r="B167" s="58">
        <v>-118</v>
      </c>
      <c r="C167" s="58">
        <v>-157</v>
      </c>
      <c r="D167" s="58">
        <v>-147</v>
      </c>
      <c r="E167" s="58">
        <v>-306</v>
      </c>
      <c r="F167" s="58">
        <v>-85</v>
      </c>
      <c r="G167" s="58">
        <v>-204</v>
      </c>
      <c r="H167" s="58">
        <v>-237</v>
      </c>
      <c r="I167" s="58">
        <v>-157</v>
      </c>
      <c r="J167" s="58">
        <v>-223</v>
      </c>
      <c r="K167" s="58">
        <v>0</v>
      </c>
      <c r="L167" s="58">
        <v>-226</v>
      </c>
      <c r="M167" s="58">
        <v>-93</v>
      </c>
      <c r="N167" s="58">
        <v>-107</v>
      </c>
      <c r="O167" s="58">
        <v>-108</v>
      </c>
      <c r="P167" s="58">
        <v>-206</v>
      </c>
      <c r="Q167" s="58">
        <v>-145</v>
      </c>
      <c r="R167" s="58">
        <v>-126</v>
      </c>
      <c r="S167" s="58">
        <v>-181</v>
      </c>
      <c r="T167" s="58">
        <v>-198</v>
      </c>
      <c r="U167" s="58">
        <v>-217</v>
      </c>
      <c r="V167" s="58">
        <v>-138</v>
      </c>
      <c r="W167" s="58">
        <v>-94</v>
      </c>
      <c r="X167" s="58">
        <v>-205</v>
      </c>
      <c r="Y167" s="58">
        <v>-219</v>
      </c>
      <c r="Z167" s="58">
        <v>-150</v>
      </c>
      <c r="AA167" s="58">
        <v>-147</v>
      </c>
      <c r="AC167" s="58">
        <f t="shared" si="261"/>
        <v>-728</v>
      </c>
      <c r="AD167" s="58">
        <f t="shared" si="262"/>
        <v>-683</v>
      </c>
      <c r="AE167" s="58">
        <f t="shared" si="263"/>
        <v>-542</v>
      </c>
      <c r="AF167" s="58">
        <f t="shared" si="265"/>
        <v>-566</v>
      </c>
      <c r="AG167" s="58">
        <f t="shared" si="264"/>
        <v>-722</v>
      </c>
      <c r="AH167" s="58">
        <f t="shared" si="266"/>
        <v>-656</v>
      </c>
      <c r="AI167" s="58">
        <f t="shared" si="267"/>
        <v>-297</v>
      </c>
      <c r="AJ167" s="45" t="s">
        <v>9</v>
      </c>
    </row>
    <row r="168" spans="1:36" ht="15.95" hidden="1" customHeight="1" outlineLevel="1" x14ac:dyDescent="0.2">
      <c r="A168" s="57" t="s">
        <v>111</v>
      </c>
      <c r="B168" s="123">
        <v>0</v>
      </c>
      <c r="C168" s="123">
        <v>0</v>
      </c>
      <c r="D168" s="123">
        <v>0</v>
      </c>
      <c r="E168" s="123">
        <v>0</v>
      </c>
      <c r="F168" s="123">
        <v>0</v>
      </c>
      <c r="G168" s="123">
        <v>0</v>
      </c>
      <c r="H168" s="123">
        <v>0</v>
      </c>
      <c r="I168" s="123">
        <v>0</v>
      </c>
      <c r="J168" s="123">
        <v>0</v>
      </c>
      <c r="K168" s="123">
        <v>0</v>
      </c>
      <c r="L168" s="123">
        <v>0</v>
      </c>
      <c r="M168" s="123">
        <v>0</v>
      </c>
      <c r="N168" s="123">
        <v>0</v>
      </c>
      <c r="O168" s="123">
        <v>0</v>
      </c>
      <c r="P168" s="123">
        <v>0</v>
      </c>
      <c r="Q168" s="123">
        <v>0</v>
      </c>
      <c r="R168" s="123">
        <v>0</v>
      </c>
      <c r="S168" s="58">
        <v>0</v>
      </c>
      <c r="T168" s="58">
        <v>0</v>
      </c>
      <c r="U168" s="58">
        <v>0</v>
      </c>
      <c r="V168" s="58">
        <v>0</v>
      </c>
      <c r="W168" s="58">
        <v>0</v>
      </c>
      <c r="X168" s="58">
        <v>0</v>
      </c>
      <c r="Y168" s="58">
        <v>0</v>
      </c>
      <c r="Z168" s="58">
        <v>0</v>
      </c>
      <c r="AA168" s="58">
        <v>0</v>
      </c>
      <c r="AC168" s="58">
        <f t="shared" ref="AC168:AC187" si="300">SUM(B168:E168)</f>
        <v>0</v>
      </c>
      <c r="AD168" s="58">
        <f t="shared" ref="AD168:AD187" si="301">SUM(F168:I168)</f>
        <v>0</v>
      </c>
      <c r="AE168" s="58">
        <f t="shared" ref="AE168:AE187" si="302">SUM(J168:M168)</f>
        <v>0</v>
      </c>
      <c r="AF168" s="58">
        <f t="shared" si="265"/>
        <v>0</v>
      </c>
      <c r="AG168" s="58">
        <f t="shared" ref="AG168:AG187" si="303">SUM(R168:U168)</f>
        <v>0</v>
      </c>
      <c r="AH168" s="58">
        <f t="shared" si="266"/>
        <v>0</v>
      </c>
      <c r="AI168" s="58">
        <f t="shared" si="267"/>
        <v>0</v>
      </c>
      <c r="AJ168" s="45" t="s">
        <v>9</v>
      </c>
    </row>
    <row r="169" spans="1:36" ht="15.95" hidden="1" customHeight="1" outlineLevel="1" x14ac:dyDescent="0.2">
      <c r="A169" s="57" t="s">
        <v>112</v>
      </c>
      <c r="B169" s="58">
        <v>-179</v>
      </c>
      <c r="C169" s="58">
        <v>-438</v>
      </c>
      <c r="D169" s="58">
        <v>-328</v>
      </c>
      <c r="E169" s="58">
        <v>-395</v>
      </c>
      <c r="F169" s="58">
        <v>-250</v>
      </c>
      <c r="G169" s="58">
        <v>-176</v>
      </c>
      <c r="H169" s="58">
        <v>-274</v>
      </c>
      <c r="I169" s="58">
        <v>-922</v>
      </c>
      <c r="J169" s="58">
        <v>-245</v>
      </c>
      <c r="K169" s="58">
        <v>-125</v>
      </c>
      <c r="L169" s="58">
        <v>74</v>
      </c>
      <c r="M169" s="58">
        <v>-604</v>
      </c>
      <c r="N169" s="58">
        <v>-390</v>
      </c>
      <c r="O169" s="58">
        <v>-295</v>
      </c>
      <c r="P169" s="58">
        <v>-363</v>
      </c>
      <c r="Q169" s="58">
        <v>-598</v>
      </c>
      <c r="R169" s="58">
        <v>-367</v>
      </c>
      <c r="S169" s="58">
        <v>38</v>
      </c>
      <c r="T169" s="58">
        <v>-146</v>
      </c>
      <c r="U169" s="58">
        <v>-170</v>
      </c>
      <c r="V169" s="58">
        <v>-151</v>
      </c>
      <c r="W169" s="58">
        <v>-137</v>
      </c>
      <c r="X169" s="58">
        <v>-136</v>
      </c>
      <c r="Y169" s="58">
        <v>-178</v>
      </c>
      <c r="Z169" s="58">
        <v>-132</v>
      </c>
      <c r="AA169" s="58">
        <v>-162</v>
      </c>
      <c r="AC169" s="58">
        <f t="shared" si="300"/>
        <v>-1340</v>
      </c>
      <c r="AD169" s="58">
        <f t="shared" si="301"/>
        <v>-1622</v>
      </c>
      <c r="AE169" s="58">
        <f t="shared" si="302"/>
        <v>-900</v>
      </c>
      <c r="AF169" s="58">
        <f t="shared" si="265"/>
        <v>-1646</v>
      </c>
      <c r="AG169" s="58">
        <f t="shared" si="303"/>
        <v>-645</v>
      </c>
      <c r="AH169" s="58">
        <f t="shared" si="266"/>
        <v>-602</v>
      </c>
      <c r="AI169" s="58">
        <f t="shared" si="267"/>
        <v>-294</v>
      </c>
      <c r="AJ169" s="45" t="s">
        <v>9</v>
      </c>
    </row>
    <row r="170" spans="1:36" ht="15.95" hidden="1" customHeight="1" outlineLevel="1" x14ac:dyDescent="0.2">
      <c r="A170" s="57" t="s">
        <v>113</v>
      </c>
      <c r="B170" s="58">
        <v>0</v>
      </c>
      <c r="C170" s="58">
        <v>0</v>
      </c>
      <c r="D170" s="58">
        <v>0</v>
      </c>
      <c r="E170" s="58">
        <v>0</v>
      </c>
      <c r="F170" s="58">
        <v>0</v>
      </c>
      <c r="G170" s="58">
        <v>0</v>
      </c>
      <c r="H170" s="58">
        <v>0</v>
      </c>
      <c r="I170" s="58">
        <v>0</v>
      </c>
      <c r="J170" s="58">
        <v>0</v>
      </c>
      <c r="K170" s="58">
        <v>0</v>
      </c>
      <c r="L170" s="58">
        <v>0</v>
      </c>
      <c r="M170" s="58">
        <v>0</v>
      </c>
      <c r="N170" s="58">
        <v>0</v>
      </c>
      <c r="O170" s="58">
        <v>0</v>
      </c>
      <c r="P170" s="58">
        <v>0</v>
      </c>
      <c r="Q170" s="58">
        <v>0</v>
      </c>
      <c r="R170" s="58">
        <v>0</v>
      </c>
      <c r="S170" s="58">
        <v>0</v>
      </c>
      <c r="T170" s="58">
        <v>0</v>
      </c>
      <c r="U170" s="58">
        <v>0</v>
      </c>
      <c r="V170" s="58">
        <v>0</v>
      </c>
      <c r="W170" s="58">
        <v>0</v>
      </c>
      <c r="X170" s="58">
        <v>0</v>
      </c>
      <c r="Y170" s="58">
        <v>0</v>
      </c>
      <c r="Z170" s="58">
        <v>0</v>
      </c>
      <c r="AA170" s="58">
        <v>0</v>
      </c>
      <c r="AC170" s="58">
        <f t="shared" si="300"/>
        <v>0</v>
      </c>
      <c r="AD170" s="58">
        <f t="shared" si="301"/>
        <v>0</v>
      </c>
      <c r="AE170" s="58">
        <f t="shared" si="302"/>
        <v>0</v>
      </c>
      <c r="AF170" s="58">
        <f t="shared" si="265"/>
        <v>0</v>
      </c>
      <c r="AG170" s="58">
        <f t="shared" si="303"/>
        <v>0</v>
      </c>
      <c r="AH170" s="58">
        <f t="shared" si="266"/>
        <v>0</v>
      </c>
      <c r="AI170" s="58">
        <f t="shared" si="267"/>
        <v>0</v>
      </c>
      <c r="AJ170" s="45" t="s">
        <v>9</v>
      </c>
    </row>
    <row r="171" spans="1:36" ht="15.95" hidden="1" customHeight="1" outlineLevel="1" x14ac:dyDescent="0.2">
      <c r="A171" s="57" t="s">
        <v>114</v>
      </c>
      <c r="B171" s="58">
        <v>0</v>
      </c>
      <c r="C171" s="58">
        <v>24</v>
      </c>
      <c r="D171" s="58">
        <v>367</v>
      </c>
      <c r="E171" s="58">
        <v>24</v>
      </c>
      <c r="F171" s="58">
        <v>0</v>
      </c>
      <c r="G171" s="58">
        <v>0</v>
      </c>
      <c r="H171" s="58">
        <v>0</v>
      </c>
      <c r="I171" s="58">
        <v>60</v>
      </c>
      <c r="J171" s="58">
        <v>0</v>
      </c>
      <c r="K171" s="58">
        <v>0</v>
      </c>
      <c r="L171" s="58">
        <v>0</v>
      </c>
      <c r="M171" s="58">
        <v>0</v>
      </c>
      <c r="N171" s="58">
        <v>0</v>
      </c>
      <c r="O171" s="58">
        <v>0</v>
      </c>
      <c r="P171" s="58">
        <v>0</v>
      </c>
      <c r="Q171" s="58">
        <v>0</v>
      </c>
      <c r="R171" s="58">
        <v>0</v>
      </c>
      <c r="S171" s="58">
        <v>0</v>
      </c>
      <c r="T171" s="58">
        <v>0</v>
      </c>
      <c r="U171" s="58">
        <v>101</v>
      </c>
      <c r="V171" s="58">
        <v>0</v>
      </c>
      <c r="W171" s="58">
        <v>0</v>
      </c>
      <c r="X171" s="58">
        <v>0</v>
      </c>
      <c r="Y171" s="58">
        <v>0</v>
      </c>
      <c r="Z171" s="58">
        <v>0</v>
      </c>
      <c r="AA171" s="58">
        <v>0</v>
      </c>
      <c r="AC171" s="58">
        <f t="shared" si="300"/>
        <v>415</v>
      </c>
      <c r="AD171" s="58">
        <f t="shared" si="301"/>
        <v>60</v>
      </c>
      <c r="AE171" s="58">
        <f t="shared" si="302"/>
        <v>0</v>
      </c>
      <c r="AF171" s="58">
        <f t="shared" si="265"/>
        <v>0</v>
      </c>
      <c r="AG171" s="58">
        <f t="shared" si="303"/>
        <v>101</v>
      </c>
      <c r="AH171" s="58">
        <f t="shared" si="266"/>
        <v>0</v>
      </c>
      <c r="AI171" s="58">
        <f t="shared" si="267"/>
        <v>0</v>
      </c>
      <c r="AJ171" s="45" t="s">
        <v>9</v>
      </c>
    </row>
    <row r="172" spans="1:36" ht="15.95" hidden="1" customHeight="1" outlineLevel="1" x14ac:dyDescent="0.2">
      <c r="A172" s="57" t="s">
        <v>115</v>
      </c>
      <c r="B172" s="58">
        <v>0</v>
      </c>
      <c r="C172" s="58">
        <v>0</v>
      </c>
      <c r="D172" s="58">
        <v>0</v>
      </c>
      <c r="E172" s="58">
        <v>0</v>
      </c>
      <c r="F172" s="58">
        <v>0</v>
      </c>
      <c r="G172" s="58">
        <v>0</v>
      </c>
      <c r="H172" s="58">
        <v>0</v>
      </c>
      <c r="I172" s="58">
        <v>0</v>
      </c>
      <c r="J172" s="58">
        <v>0</v>
      </c>
      <c r="K172" s="58">
        <v>0</v>
      </c>
      <c r="L172" s="58">
        <v>-10035</v>
      </c>
      <c r="M172" s="58">
        <v>0</v>
      </c>
      <c r="N172" s="58">
        <v>0</v>
      </c>
      <c r="O172" s="58">
        <v>0</v>
      </c>
      <c r="P172" s="58">
        <v>0</v>
      </c>
      <c r="Q172" s="58">
        <v>0</v>
      </c>
      <c r="R172" s="58">
        <v>0</v>
      </c>
      <c r="S172" s="58">
        <v>0</v>
      </c>
      <c r="T172" s="58">
        <v>0</v>
      </c>
      <c r="U172" s="58">
        <v>0</v>
      </c>
      <c r="V172" s="58">
        <v>0</v>
      </c>
      <c r="W172" s="58">
        <v>0</v>
      </c>
      <c r="X172" s="58">
        <v>0</v>
      </c>
      <c r="Y172" s="58">
        <v>0</v>
      </c>
      <c r="Z172" s="58">
        <v>0</v>
      </c>
      <c r="AA172" s="58">
        <v>-14909</v>
      </c>
      <c r="AC172" s="58">
        <f t="shared" si="300"/>
        <v>0</v>
      </c>
      <c r="AD172" s="58">
        <f t="shared" si="301"/>
        <v>0</v>
      </c>
      <c r="AE172" s="58">
        <f t="shared" si="302"/>
        <v>-10035</v>
      </c>
      <c r="AF172" s="58">
        <f t="shared" si="265"/>
        <v>0</v>
      </c>
      <c r="AG172" s="58">
        <f t="shared" si="303"/>
        <v>0</v>
      </c>
      <c r="AH172" s="58">
        <f t="shared" si="266"/>
        <v>0</v>
      </c>
      <c r="AI172" s="58">
        <f t="shared" si="267"/>
        <v>-14909</v>
      </c>
      <c r="AJ172" s="45" t="s">
        <v>9</v>
      </c>
    </row>
    <row r="173" spans="1:36" ht="15.95" hidden="1" customHeight="1" outlineLevel="1" x14ac:dyDescent="0.2">
      <c r="A173" s="59" t="s">
        <v>116</v>
      </c>
      <c r="B173" s="56">
        <f t="shared" ref="B173:G173" si="304">B160+B161+B166</f>
        <v>-7252</v>
      </c>
      <c r="C173" s="56">
        <f t="shared" si="304"/>
        <v>15183</v>
      </c>
      <c r="D173" s="56">
        <f t="shared" si="304"/>
        <v>10403</v>
      </c>
      <c r="E173" s="56">
        <f t="shared" si="304"/>
        <v>12953</v>
      </c>
      <c r="F173" s="56">
        <f t="shared" si="304"/>
        <v>15287</v>
      </c>
      <c r="G173" s="56">
        <f t="shared" si="304"/>
        <v>5494</v>
      </c>
      <c r="H173" s="56">
        <f t="shared" ref="H173:M173" si="305">H160+H161+H166</f>
        <v>12600</v>
      </c>
      <c r="I173" s="56">
        <f t="shared" si="305"/>
        <v>15333</v>
      </c>
      <c r="J173" s="56">
        <f t="shared" si="305"/>
        <v>19700</v>
      </c>
      <c r="K173" s="56">
        <f t="shared" si="305"/>
        <v>19359</v>
      </c>
      <c r="L173" s="56">
        <f t="shared" si="305"/>
        <v>2919</v>
      </c>
      <c r="M173" s="56">
        <f t="shared" si="305"/>
        <v>23672</v>
      </c>
      <c r="N173" s="56">
        <f t="shared" ref="N173:O173" si="306">N160+N161+N166</f>
        <v>20173</v>
      </c>
      <c r="O173" s="56">
        <f t="shared" si="306"/>
        <v>25088</v>
      </c>
      <c r="P173" s="56">
        <f t="shared" ref="P173" si="307">P160+P161+P166</f>
        <v>4688</v>
      </c>
      <c r="Q173" s="56">
        <f t="shared" ref="Q173:R173" si="308">Q160+Q161+Q166</f>
        <v>11880</v>
      </c>
      <c r="R173" s="56">
        <f t="shared" si="308"/>
        <v>19281</v>
      </c>
      <c r="S173" s="56">
        <f t="shared" ref="S173:T173" si="309">S160+S161+S166</f>
        <v>18251</v>
      </c>
      <c r="T173" s="56">
        <f t="shared" si="309"/>
        <v>11462</v>
      </c>
      <c r="U173" s="56">
        <f t="shared" ref="U173:V173" si="310">U160+U161+U166</f>
        <v>13759</v>
      </c>
      <c r="V173" s="56">
        <f t="shared" si="310"/>
        <v>18522</v>
      </c>
      <c r="W173" s="56">
        <f t="shared" ref="W173:X173" si="311">W160+W161+W166</f>
        <v>15405</v>
      </c>
      <c r="X173" s="56">
        <f t="shared" si="311"/>
        <v>12935</v>
      </c>
      <c r="Y173" s="56">
        <f t="shared" ref="Y173:Z173" si="312">Y160+Y161+Y166</f>
        <v>16573</v>
      </c>
      <c r="Z173" s="56">
        <f t="shared" si="312"/>
        <v>20182</v>
      </c>
      <c r="AA173" s="56">
        <f t="shared" ref="AA173" si="313">AA160+AA161+AA166</f>
        <v>757</v>
      </c>
      <c r="AB173" s="276"/>
      <c r="AC173" s="56">
        <f t="shared" si="300"/>
        <v>31287</v>
      </c>
      <c r="AD173" s="56">
        <f t="shared" si="301"/>
        <v>48714</v>
      </c>
      <c r="AE173" s="56">
        <f t="shared" si="302"/>
        <v>65650</v>
      </c>
      <c r="AF173" s="56">
        <f t="shared" si="265"/>
        <v>61829</v>
      </c>
      <c r="AG173" s="56">
        <f t="shared" si="303"/>
        <v>62753</v>
      </c>
      <c r="AH173" s="56">
        <f t="shared" si="266"/>
        <v>63435</v>
      </c>
      <c r="AI173" s="56">
        <f t="shared" si="267"/>
        <v>20939</v>
      </c>
      <c r="AJ173" s="56"/>
    </row>
    <row r="174" spans="1:36" ht="15.95" hidden="1" customHeight="1" outlineLevel="1" x14ac:dyDescent="0.2">
      <c r="A174" s="60" t="s">
        <v>117</v>
      </c>
      <c r="B174" s="56">
        <v>-2729</v>
      </c>
      <c r="C174" s="56">
        <v>-2580</v>
      </c>
      <c r="D174" s="56">
        <v>-3009</v>
      </c>
      <c r="E174" s="56">
        <v>-2568</v>
      </c>
      <c r="F174" s="56">
        <v>-2603</v>
      </c>
      <c r="G174" s="56">
        <v>-3207</v>
      </c>
      <c r="H174" s="56">
        <v>-2861</v>
      </c>
      <c r="I174" s="56">
        <f t="shared" ref="I174:N174" si="314">SUM(I175:I177)</f>
        <v>-2767</v>
      </c>
      <c r="J174" s="56">
        <f t="shared" si="314"/>
        <v>-2801</v>
      </c>
      <c r="K174" s="56">
        <f t="shared" si="314"/>
        <v>-3524</v>
      </c>
      <c r="L174" s="56">
        <f t="shared" si="314"/>
        <v>-4505</v>
      </c>
      <c r="M174" s="56">
        <f t="shared" si="314"/>
        <v>-5716</v>
      </c>
      <c r="N174" s="56">
        <f t="shared" si="314"/>
        <v>-7352</v>
      </c>
      <c r="O174" s="56">
        <f t="shared" ref="O174:P174" si="315">SUM(O175:O177)</f>
        <v>-9865</v>
      </c>
      <c r="P174" s="56">
        <f t="shared" si="315"/>
        <v>-9315</v>
      </c>
      <c r="Q174" s="56">
        <f t="shared" ref="Q174:R174" si="316">SUM(Q175:Q177)</f>
        <v>-8930</v>
      </c>
      <c r="R174" s="56">
        <f t="shared" si="316"/>
        <v>-9069</v>
      </c>
      <c r="S174" s="56">
        <f t="shared" ref="S174:T174" si="317">SUM(S175:S177)</f>
        <v>-8839</v>
      </c>
      <c r="T174" s="56">
        <f t="shared" si="317"/>
        <v>-9035</v>
      </c>
      <c r="U174" s="56">
        <f t="shared" ref="U174:V174" si="318">SUM(U175:U177)</f>
        <v>-8084</v>
      </c>
      <c r="V174" s="56">
        <f t="shared" si="318"/>
        <v>-7502</v>
      </c>
      <c r="W174" s="56">
        <f t="shared" ref="W174:X174" si="319">SUM(W175:W177)</f>
        <v>-7356</v>
      </c>
      <c r="X174" s="56">
        <f t="shared" si="319"/>
        <v>-7684</v>
      </c>
      <c r="Y174" s="56">
        <f t="shared" ref="Y174:Z174" si="320">SUM(Y175:Y177)</f>
        <v>-7654</v>
      </c>
      <c r="Z174" s="56">
        <f t="shared" si="320"/>
        <v>-8399</v>
      </c>
      <c r="AA174" s="56">
        <f t="shared" ref="AA174" si="321">SUM(AA175:AA177)</f>
        <v>-9647</v>
      </c>
      <c r="AB174" s="276"/>
      <c r="AC174" s="56">
        <f t="shared" si="300"/>
        <v>-10886</v>
      </c>
      <c r="AD174" s="56">
        <f t="shared" si="301"/>
        <v>-11438</v>
      </c>
      <c r="AE174" s="56">
        <f t="shared" si="302"/>
        <v>-16546</v>
      </c>
      <c r="AF174" s="56">
        <f t="shared" si="265"/>
        <v>-35462</v>
      </c>
      <c r="AG174" s="56">
        <f t="shared" si="303"/>
        <v>-35027</v>
      </c>
      <c r="AH174" s="56">
        <f t="shared" si="266"/>
        <v>-30196</v>
      </c>
      <c r="AI174" s="56">
        <f t="shared" si="267"/>
        <v>-18046</v>
      </c>
      <c r="AJ174" s="45" t="s">
        <v>9</v>
      </c>
    </row>
    <row r="175" spans="1:36" ht="15.95" hidden="1" customHeight="1" outlineLevel="1" x14ac:dyDescent="0.2">
      <c r="A175" s="57" t="s">
        <v>118</v>
      </c>
      <c r="B175" s="58">
        <v>-2550</v>
      </c>
      <c r="C175" s="58">
        <v>-2507</v>
      </c>
      <c r="D175" s="58">
        <v>-2453</v>
      </c>
      <c r="E175" s="58">
        <v>-2510</v>
      </c>
      <c r="F175" s="58">
        <v>-2203</v>
      </c>
      <c r="G175" s="58">
        <v>-2775</v>
      </c>
      <c r="H175" s="58">
        <v>-2832</v>
      </c>
      <c r="I175" s="58">
        <v>-2736</v>
      </c>
      <c r="J175" s="58">
        <v>-2753</v>
      </c>
      <c r="K175" s="58">
        <v>-3474</v>
      </c>
      <c r="L175" s="58">
        <v>-4469</v>
      </c>
      <c r="M175" s="58">
        <v>-5899</v>
      </c>
      <c r="N175" s="58">
        <v>-7331</v>
      </c>
      <c r="O175" s="58">
        <v>-9370</v>
      </c>
      <c r="P175" s="58">
        <v>-9190</v>
      </c>
      <c r="Q175" s="58">
        <v>-8899</v>
      </c>
      <c r="R175" s="58">
        <v>-9063</v>
      </c>
      <c r="S175" s="58">
        <v>-8777</v>
      </c>
      <c r="T175" s="58">
        <v>-9006</v>
      </c>
      <c r="U175" s="58">
        <v>-8044</v>
      </c>
      <c r="V175" s="58">
        <v>-7472</v>
      </c>
      <c r="W175" s="58">
        <v>-7292</v>
      </c>
      <c r="X175" s="58">
        <v>-7559</v>
      </c>
      <c r="Y175" s="58">
        <v>-7619</v>
      </c>
      <c r="Z175" s="58">
        <v>-8346</v>
      </c>
      <c r="AA175" s="58">
        <v>-9191</v>
      </c>
      <c r="AB175" s="277"/>
      <c r="AC175" s="58">
        <f t="shared" si="300"/>
        <v>-10020</v>
      </c>
      <c r="AD175" s="58">
        <f t="shared" si="301"/>
        <v>-10546</v>
      </c>
      <c r="AE175" s="58">
        <f t="shared" si="302"/>
        <v>-16595</v>
      </c>
      <c r="AF175" s="58">
        <f t="shared" si="265"/>
        <v>-34790</v>
      </c>
      <c r="AG175" s="58">
        <f t="shared" si="303"/>
        <v>-34890</v>
      </c>
      <c r="AH175" s="58">
        <f t="shared" si="266"/>
        <v>-29942</v>
      </c>
      <c r="AI175" s="58">
        <f t="shared" si="267"/>
        <v>-17537</v>
      </c>
      <c r="AJ175" s="45" t="s">
        <v>9</v>
      </c>
    </row>
    <row r="176" spans="1:36" ht="15.95" hidden="1" customHeight="1" outlineLevel="1" x14ac:dyDescent="0.2">
      <c r="A176" s="57" t="s">
        <v>119</v>
      </c>
      <c r="B176" s="123">
        <v>0</v>
      </c>
      <c r="C176" s="123">
        <v>0</v>
      </c>
      <c r="D176" s="123">
        <v>0</v>
      </c>
      <c r="E176" s="123">
        <v>0</v>
      </c>
      <c r="F176" s="123">
        <v>0</v>
      </c>
      <c r="G176" s="123">
        <v>0</v>
      </c>
      <c r="H176" s="123">
        <v>0</v>
      </c>
      <c r="I176" s="123">
        <v>0</v>
      </c>
      <c r="J176" s="123">
        <v>0</v>
      </c>
      <c r="K176" s="123">
        <v>0</v>
      </c>
      <c r="L176" s="123">
        <v>0</v>
      </c>
      <c r="M176" s="123">
        <v>0</v>
      </c>
      <c r="N176" s="123">
        <v>0</v>
      </c>
      <c r="O176" s="123">
        <v>0</v>
      </c>
      <c r="P176" s="123">
        <v>0</v>
      </c>
      <c r="Q176" s="123">
        <v>0</v>
      </c>
      <c r="R176" s="123">
        <v>0</v>
      </c>
      <c r="S176" s="58">
        <v>0</v>
      </c>
      <c r="T176" s="58">
        <v>0</v>
      </c>
      <c r="U176" s="58">
        <v>0</v>
      </c>
      <c r="V176" s="58">
        <v>0</v>
      </c>
      <c r="W176" s="58">
        <v>0</v>
      </c>
      <c r="X176" s="58">
        <v>0</v>
      </c>
      <c r="Y176" s="58">
        <v>0</v>
      </c>
      <c r="Z176" s="58">
        <v>0</v>
      </c>
      <c r="AA176" s="58">
        <v>0</v>
      </c>
      <c r="AC176" s="58">
        <f t="shared" si="300"/>
        <v>0</v>
      </c>
      <c r="AD176" s="58">
        <f t="shared" si="301"/>
        <v>0</v>
      </c>
      <c r="AE176" s="58">
        <f t="shared" si="302"/>
        <v>0</v>
      </c>
      <c r="AF176" s="58">
        <f t="shared" si="265"/>
        <v>0</v>
      </c>
      <c r="AG176" s="58">
        <f t="shared" si="303"/>
        <v>0</v>
      </c>
      <c r="AH176" s="58">
        <f t="shared" si="266"/>
        <v>0</v>
      </c>
      <c r="AI176" s="58">
        <f t="shared" si="267"/>
        <v>0</v>
      </c>
      <c r="AJ176" s="45" t="s">
        <v>9</v>
      </c>
    </row>
    <row r="177" spans="1:36" ht="15.95" hidden="1" customHeight="1" outlineLevel="1" x14ac:dyDescent="0.2">
      <c r="A177" s="57" t="s">
        <v>120</v>
      </c>
      <c r="B177" s="58">
        <v>-179</v>
      </c>
      <c r="C177" s="58">
        <v>-73</v>
      </c>
      <c r="D177" s="58">
        <v>-556</v>
      </c>
      <c r="E177" s="58">
        <v>-58</v>
      </c>
      <c r="F177" s="58">
        <v>-400</v>
      </c>
      <c r="G177" s="58">
        <v>-432</v>
      </c>
      <c r="H177" s="58">
        <v>-29</v>
      </c>
      <c r="I177" s="58">
        <v>-31</v>
      </c>
      <c r="J177" s="58">
        <v>-48</v>
      </c>
      <c r="K177" s="58">
        <v>-50</v>
      </c>
      <c r="L177" s="58">
        <v>-36</v>
      </c>
      <c r="M177" s="58">
        <v>183</v>
      </c>
      <c r="N177" s="58">
        <v>-21</v>
      </c>
      <c r="O177" s="58">
        <v>-495</v>
      </c>
      <c r="P177" s="58">
        <v>-125</v>
      </c>
      <c r="Q177" s="58">
        <v>-31</v>
      </c>
      <c r="R177" s="58">
        <v>-6</v>
      </c>
      <c r="S177" s="58">
        <v>-62</v>
      </c>
      <c r="T177" s="58">
        <v>-29</v>
      </c>
      <c r="U177" s="58">
        <v>-40</v>
      </c>
      <c r="V177" s="58">
        <v>-30</v>
      </c>
      <c r="W177" s="58">
        <v>-64</v>
      </c>
      <c r="X177" s="58">
        <v>-125</v>
      </c>
      <c r="Y177" s="58">
        <v>-35</v>
      </c>
      <c r="Z177" s="58">
        <v>-53</v>
      </c>
      <c r="AA177" s="58">
        <v>-456</v>
      </c>
      <c r="AC177" s="58">
        <f t="shared" si="300"/>
        <v>-866</v>
      </c>
      <c r="AD177" s="58">
        <f t="shared" si="301"/>
        <v>-892</v>
      </c>
      <c r="AE177" s="58">
        <f t="shared" si="302"/>
        <v>49</v>
      </c>
      <c r="AF177" s="58">
        <f t="shared" si="265"/>
        <v>-672</v>
      </c>
      <c r="AG177" s="58">
        <f t="shared" si="303"/>
        <v>-137</v>
      </c>
      <c r="AH177" s="58">
        <f t="shared" si="266"/>
        <v>-254</v>
      </c>
      <c r="AI177" s="58">
        <f t="shared" si="267"/>
        <v>-509</v>
      </c>
      <c r="AJ177" s="45" t="s">
        <v>9</v>
      </c>
    </row>
    <row r="178" spans="1:36" ht="15.95" hidden="1" customHeight="1" outlineLevel="1" x14ac:dyDescent="0.2">
      <c r="A178" s="60" t="s">
        <v>121</v>
      </c>
      <c r="B178" s="56">
        <v>591</v>
      </c>
      <c r="C178" s="56">
        <v>660</v>
      </c>
      <c r="D178" s="56">
        <v>698</v>
      </c>
      <c r="E178" s="56">
        <v>649</v>
      </c>
      <c r="F178" s="56">
        <v>266</v>
      </c>
      <c r="G178" s="56">
        <v>890</v>
      </c>
      <c r="H178" s="56">
        <v>411</v>
      </c>
      <c r="I178" s="56">
        <f t="shared" ref="I178:N178" si="322">SUM(I179:I180)</f>
        <v>553</v>
      </c>
      <c r="J178" s="56">
        <f t="shared" si="322"/>
        <v>266</v>
      </c>
      <c r="K178" s="56">
        <f t="shared" si="322"/>
        <v>427</v>
      </c>
      <c r="L178" s="56">
        <f t="shared" si="322"/>
        <v>255</v>
      </c>
      <c r="M178" s="56">
        <f t="shared" si="322"/>
        <v>190</v>
      </c>
      <c r="N178" s="56">
        <f t="shared" si="322"/>
        <v>382</v>
      </c>
      <c r="O178" s="56">
        <f t="shared" ref="O178:P178" si="323">SUM(O179:O180)</f>
        <v>1033</v>
      </c>
      <c r="P178" s="56">
        <f t="shared" si="323"/>
        <v>1214</v>
      </c>
      <c r="Q178" s="56">
        <f t="shared" ref="Q178:R178" si="324">SUM(Q179:Q180)</f>
        <v>552</v>
      </c>
      <c r="R178" s="56">
        <f t="shared" si="324"/>
        <v>330</v>
      </c>
      <c r="S178" s="56">
        <f t="shared" ref="S178:T178" si="325">SUM(S179:S180)</f>
        <v>471</v>
      </c>
      <c r="T178" s="56">
        <f t="shared" si="325"/>
        <v>915</v>
      </c>
      <c r="U178" s="56">
        <f t="shared" ref="U178:V178" si="326">SUM(U179:U180)</f>
        <v>491</v>
      </c>
      <c r="V178" s="56">
        <f t="shared" si="326"/>
        <v>431</v>
      </c>
      <c r="W178" s="56">
        <f t="shared" ref="W178:X178" si="327">SUM(W179:W180)</f>
        <v>589</v>
      </c>
      <c r="X178" s="56">
        <f t="shared" si="327"/>
        <v>870</v>
      </c>
      <c r="Y178" s="56">
        <f t="shared" ref="Y178:Z178" si="328">SUM(Y179:Y180)</f>
        <v>554</v>
      </c>
      <c r="Z178" s="56">
        <f t="shared" si="328"/>
        <v>497</v>
      </c>
      <c r="AA178" s="56">
        <f t="shared" ref="AA178" si="329">SUM(AA179:AA180)</f>
        <v>713</v>
      </c>
      <c r="AB178" s="276"/>
      <c r="AC178" s="56">
        <f t="shared" si="300"/>
        <v>2598</v>
      </c>
      <c r="AD178" s="56">
        <f t="shared" si="301"/>
        <v>2120</v>
      </c>
      <c r="AE178" s="56">
        <f t="shared" si="302"/>
        <v>1138</v>
      </c>
      <c r="AF178" s="56">
        <f t="shared" si="265"/>
        <v>3181</v>
      </c>
      <c r="AG178" s="56">
        <f t="shared" si="303"/>
        <v>2207</v>
      </c>
      <c r="AH178" s="56">
        <f t="shared" si="266"/>
        <v>2444</v>
      </c>
      <c r="AI178" s="56">
        <f t="shared" si="267"/>
        <v>1210</v>
      </c>
      <c r="AJ178" s="45" t="s">
        <v>9</v>
      </c>
    </row>
    <row r="179" spans="1:36" ht="15.95" hidden="1" customHeight="1" outlineLevel="1" x14ac:dyDescent="0.2">
      <c r="A179" s="57" t="s">
        <v>122</v>
      </c>
      <c r="B179" s="58">
        <v>368</v>
      </c>
      <c r="C179" s="58">
        <v>437</v>
      </c>
      <c r="D179" s="58">
        <v>479</v>
      </c>
      <c r="E179" s="58">
        <v>443</v>
      </c>
      <c r="F179" s="58">
        <v>54</v>
      </c>
      <c r="G179" s="58">
        <v>634</v>
      </c>
      <c r="H179" s="58">
        <v>361</v>
      </c>
      <c r="I179" s="58">
        <v>124</v>
      </c>
      <c r="J179" s="58">
        <v>74</v>
      </c>
      <c r="K179" s="58">
        <v>69</v>
      </c>
      <c r="L179" s="58">
        <v>170</v>
      </c>
      <c r="M179" s="58">
        <v>150</v>
      </c>
      <c r="N179" s="58">
        <v>328</v>
      </c>
      <c r="O179" s="58">
        <v>991</v>
      </c>
      <c r="P179" s="58">
        <v>1299</v>
      </c>
      <c r="Q179" s="58">
        <v>549</v>
      </c>
      <c r="R179" s="58">
        <v>325</v>
      </c>
      <c r="S179" s="58">
        <v>386</v>
      </c>
      <c r="T179" s="58">
        <v>368</v>
      </c>
      <c r="U179" s="58">
        <v>467</v>
      </c>
      <c r="V179" s="58">
        <v>400</v>
      </c>
      <c r="W179" s="58">
        <v>566</v>
      </c>
      <c r="X179" s="58">
        <v>596</v>
      </c>
      <c r="Y179" s="58">
        <v>465</v>
      </c>
      <c r="Z179" s="58">
        <v>454</v>
      </c>
      <c r="AA179" s="58">
        <v>667</v>
      </c>
      <c r="AC179" s="58">
        <f t="shared" si="300"/>
        <v>1727</v>
      </c>
      <c r="AD179" s="58">
        <f t="shared" si="301"/>
        <v>1173</v>
      </c>
      <c r="AE179" s="58">
        <f t="shared" si="302"/>
        <v>463</v>
      </c>
      <c r="AF179" s="58">
        <f t="shared" si="265"/>
        <v>3167</v>
      </c>
      <c r="AG179" s="58">
        <f t="shared" si="303"/>
        <v>1546</v>
      </c>
      <c r="AH179" s="58">
        <f t="shared" si="266"/>
        <v>2027</v>
      </c>
      <c r="AI179" s="58">
        <f t="shared" si="267"/>
        <v>1121</v>
      </c>
      <c r="AJ179" s="45" t="s">
        <v>9</v>
      </c>
    </row>
    <row r="180" spans="1:36" ht="15.95" hidden="1" customHeight="1" outlineLevel="1" x14ac:dyDescent="0.2">
      <c r="A180" s="57" t="s">
        <v>120</v>
      </c>
      <c r="B180" s="58">
        <v>223</v>
      </c>
      <c r="C180" s="58">
        <v>223</v>
      </c>
      <c r="D180" s="58">
        <v>219</v>
      </c>
      <c r="E180" s="58">
        <v>206</v>
      </c>
      <c r="F180" s="58">
        <v>212</v>
      </c>
      <c r="G180" s="58">
        <v>256</v>
      </c>
      <c r="H180" s="58">
        <v>50</v>
      </c>
      <c r="I180" s="58">
        <v>429</v>
      </c>
      <c r="J180" s="58">
        <v>192</v>
      </c>
      <c r="K180" s="58">
        <v>358</v>
      </c>
      <c r="L180" s="58">
        <v>85</v>
      </c>
      <c r="M180" s="58">
        <v>40</v>
      </c>
      <c r="N180" s="58">
        <v>54</v>
      </c>
      <c r="O180" s="58">
        <v>42</v>
      </c>
      <c r="P180" s="58">
        <v>-85</v>
      </c>
      <c r="Q180" s="58">
        <v>3</v>
      </c>
      <c r="R180" s="58">
        <v>5</v>
      </c>
      <c r="S180" s="58">
        <v>85</v>
      </c>
      <c r="T180" s="58">
        <v>547</v>
      </c>
      <c r="U180" s="58">
        <v>24</v>
      </c>
      <c r="V180" s="58">
        <v>31</v>
      </c>
      <c r="W180" s="58">
        <v>23</v>
      </c>
      <c r="X180" s="58">
        <v>274</v>
      </c>
      <c r="Y180" s="58">
        <v>89</v>
      </c>
      <c r="Z180" s="58">
        <v>43</v>
      </c>
      <c r="AA180" s="58">
        <v>46</v>
      </c>
      <c r="AC180" s="58">
        <f t="shared" si="300"/>
        <v>871</v>
      </c>
      <c r="AD180" s="58">
        <f t="shared" si="301"/>
        <v>947</v>
      </c>
      <c r="AE180" s="58">
        <f t="shared" si="302"/>
        <v>675</v>
      </c>
      <c r="AF180" s="58">
        <f t="shared" si="265"/>
        <v>14</v>
      </c>
      <c r="AG180" s="58">
        <f t="shared" si="303"/>
        <v>661</v>
      </c>
      <c r="AH180" s="58">
        <f t="shared" si="266"/>
        <v>417</v>
      </c>
      <c r="AI180" s="58">
        <f t="shared" si="267"/>
        <v>89</v>
      </c>
      <c r="AJ180" s="45" t="s">
        <v>9</v>
      </c>
    </row>
    <row r="181" spans="1:36" ht="15.95" hidden="1" customHeight="1" outlineLevel="1" x14ac:dyDescent="0.2">
      <c r="A181" s="55" t="s">
        <v>123</v>
      </c>
      <c r="B181" s="56">
        <f t="shared" ref="B181:G181" si="330">B173+B174+B178</f>
        <v>-9390</v>
      </c>
      <c r="C181" s="56">
        <f t="shared" si="330"/>
        <v>13263</v>
      </c>
      <c r="D181" s="56">
        <f t="shared" si="330"/>
        <v>8092</v>
      </c>
      <c r="E181" s="56">
        <f t="shared" si="330"/>
        <v>11034</v>
      </c>
      <c r="F181" s="56">
        <f t="shared" si="330"/>
        <v>12950</v>
      </c>
      <c r="G181" s="56">
        <f t="shared" si="330"/>
        <v>3177</v>
      </c>
      <c r="H181" s="56">
        <f t="shared" ref="H181:M181" si="331">H173+H174+H178</f>
        <v>10150</v>
      </c>
      <c r="I181" s="56">
        <f t="shared" si="331"/>
        <v>13119</v>
      </c>
      <c r="J181" s="56">
        <f t="shared" si="331"/>
        <v>17165</v>
      </c>
      <c r="K181" s="56">
        <f t="shared" si="331"/>
        <v>16262</v>
      </c>
      <c r="L181" s="56">
        <f t="shared" si="331"/>
        <v>-1331</v>
      </c>
      <c r="M181" s="56">
        <f t="shared" si="331"/>
        <v>18146</v>
      </c>
      <c r="N181" s="56">
        <f t="shared" ref="N181:O181" si="332">N173+N174+N178</f>
        <v>13203</v>
      </c>
      <c r="O181" s="56">
        <f t="shared" si="332"/>
        <v>16256</v>
      </c>
      <c r="P181" s="56">
        <f t="shared" ref="P181" si="333">P173+P174+P178</f>
        <v>-3413</v>
      </c>
      <c r="Q181" s="56">
        <f t="shared" ref="Q181:R181" si="334">Q173+Q174+Q178</f>
        <v>3502</v>
      </c>
      <c r="R181" s="56">
        <f t="shared" si="334"/>
        <v>10542</v>
      </c>
      <c r="S181" s="56">
        <f t="shared" ref="S181:T181" si="335">S173+S174+S178</f>
        <v>9883</v>
      </c>
      <c r="T181" s="56">
        <f t="shared" si="335"/>
        <v>3342</v>
      </c>
      <c r="U181" s="56">
        <f t="shared" ref="U181:V181" si="336">U173+U174+U178</f>
        <v>6166</v>
      </c>
      <c r="V181" s="56">
        <f t="shared" si="336"/>
        <v>11451</v>
      </c>
      <c r="W181" s="56">
        <f t="shared" ref="W181:X181" si="337">W173+W174+W178</f>
        <v>8638</v>
      </c>
      <c r="X181" s="56">
        <f t="shared" si="337"/>
        <v>6121</v>
      </c>
      <c r="Y181" s="56">
        <f t="shared" ref="Y181:Z181" si="338">Y173+Y174+Y178</f>
        <v>9473</v>
      </c>
      <c r="Z181" s="56">
        <f t="shared" si="338"/>
        <v>12280</v>
      </c>
      <c r="AA181" s="56">
        <f t="shared" ref="AA181" si="339">AA173+AA174+AA178</f>
        <v>-8177</v>
      </c>
      <c r="AB181" s="276"/>
      <c r="AC181" s="56">
        <f t="shared" si="300"/>
        <v>22999</v>
      </c>
      <c r="AD181" s="56">
        <f t="shared" si="301"/>
        <v>39396</v>
      </c>
      <c r="AE181" s="56">
        <f t="shared" si="302"/>
        <v>50242</v>
      </c>
      <c r="AF181" s="56">
        <f t="shared" si="265"/>
        <v>29548</v>
      </c>
      <c r="AG181" s="56">
        <f t="shared" si="303"/>
        <v>29933</v>
      </c>
      <c r="AH181" s="56">
        <f t="shared" si="266"/>
        <v>35683</v>
      </c>
      <c r="AI181" s="56">
        <f t="shared" si="267"/>
        <v>4103</v>
      </c>
      <c r="AJ181" s="45" t="s">
        <v>9</v>
      </c>
    </row>
    <row r="182" spans="1:36" ht="15.95" hidden="1" customHeight="1" outlineLevel="1" x14ac:dyDescent="0.2">
      <c r="A182" s="55" t="s">
        <v>124</v>
      </c>
      <c r="B182" s="56">
        <v>2761</v>
      </c>
      <c r="C182" s="56">
        <v>-1118</v>
      </c>
      <c r="D182" s="56">
        <v>-697</v>
      </c>
      <c r="E182" s="56">
        <v>-4254</v>
      </c>
      <c r="F182" s="56">
        <v>-4318</v>
      </c>
      <c r="G182" s="56">
        <v>50</v>
      </c>
      <c r="H182" s="56">
        <v>-1842</v>
      </c>
      <c r="I182" s="56">
        <f t="shared" ref="I182:N182" si="340">SUM(I183:I186)</f>
        <v>-2949</v>
      </c>
      <c r="J182" s="56">
        <f t="shared" si="340"/>
        <v>-6240</v>
      </c>
      <c r="K182" s="56">
        <f t="shared" si="340"/>
        <v>-3623</v>
      </c>
      <c r="L182" s="56">
        <f t="shared" si="340"/>
        <v>1205</v>
      </c>
      <c r="M182" s="56">
        <f t="shared" si="340"/>
        <v>-5663</v>
      </c>
      <c r="N182" s="56">
        <f t="shared" si="340"/>
        <v>-5837</v>
      </c>
      <c r="O182" s="56">
        <f t="shared" ref="O182:P182" si="341">SUM(O183:O186)</f>
        <v>-5371</v>
      </c>
      <c r="P182" s="56">
        <f t="shared" si="341"/>
        <v>1316</v>
      </c>
      <c r="Q182" s="56">
        <f t="shared" ref="Q182:R182" si="342">SUM(Q183:Q186)</f>
        <v>-1208</v>
      </c>
      <c r="R182" s="56">
        <f t="shared" si="342"/>
        <v>-3806</v>
      </c>
      <c r="S182" s="56">
        <f t="shared" ref="S182:T182" si="343">SUM(S183:S186)</f>
        <v>-3790</v>
      </c>
      <c r="T182" s="56">
        <f t="shared" si="343"/>
        <v>-979</v>
      </c>
      <c r="U182" s="56">
        <f t="shared" ref="U182:V182" si="344">SUM(U183:U186)</f>
        <v>-2500</v>
      </c>
      <c r="V182" s="56">
        <f t="shared" si="344"/>
        <v>-3725</v>
      </c>
      <c r="W182" s="56">
        <f t="shared" ref="W182:X182" si="345">SUM(W183:W186)</f>
        <v>-3105</v>
      </c>
      <c r="X182" s="56">
        <f t="shared" si="345"/>
        <v>-2261</v>
      </c>
      <c r="Y182" s="56">
        <f t="shared" ref="Y182:Z182" si="346">SUM(Y183:Y186)</f>
        <v>37212</v>
      </c>
      <c r="Z182" s="56">
        <f t="shared" si="346"/>
        <v>-2966</v>
      </c>
      <c r="AA182" s="56">
        <f t="shared" ref="AA182" si="347">SUM(AA183:AA186)</f>
        <v>1492</v>
      </c>
      <c r="AB182" s="275"/>
      <c r="AC182" s="56">
        <f t="shared" si="300"/>
        <v>-3308</v>
      </c>
      <c r="AD182" s="56">
        <f t="shared" si="301"/>
        <v>-9059</v>
      </c>
      <c r="AE182" s="56">
        <f t="shared" si="302"/>
        <v>-14321</v>
      </c>
      <c r="AF182" s="56">
        <f t="shared" si="265"/>
        <v>-11100</v>
      </c>
      <c r="AG182" s="56">
        <f t="shared" si="303"/>
        <v>-11075</v>
      </c>
      <c r="AH182" s="56">
        <f t="shared" si="266"/>
        <v>28121</v>
      </c>
      <c r="AI182" s="56">
        <f t="shared" si="267"/>
        <v>-1474</v>
      </c>
      <c r="AJ182" s="45" t="s">
        <v>9</v>
      </c>
    </row>
    <row r="183" spans="1:36" ht="15.95" hidden="1" customHeight="1" outlineLevel="1" x14ac:dyDescent="0.2">
      <c r="A183" s="57" t="s">
        <v>125</v>
      </c>
      <c r="B183" s="58">
        <v>0</v>
      </c>
      <c r="C183" s="58">
        <v>0</v>
      </c>
      <c r="D183" s="58">
        <v>642</v>
      </c>
      <c r="E183" s="58">
        <v>0</v>
      </c>
      <c r="F183" s="58">
        <v>0</v>
      </c>
      <c r="G183" s="58">
        <v>0</v>
      </c>
      <c r="H183" s="58">
        <v>0</v>
      </c>
      <c r="I183" s="58">
        <v>0</v>
      </c>
      <c r="J183" s="58">
        <v>0</v>
      </c>
      <c r="K183" s="58">
        <v>0</v>
      </c>
      <c r="L183" s="58">
        <v>0</v>
      </c>
      <c r="M183" s="58">
        <v>0</v>
      </c>
      <c r="N183" s="58">
        <v>0</v>
      </c>
      <c r="O183" s="58">
        <v>0</v>
      </c>
      <c r="P183" s="58">
        <v>0</v>
      </c>
      <c r="Q183" s="58">
        <v>0</v>
      </c>
      <c r="R183" s="58">
        <v>-7</v>
      </c>
      <c r="S183" s="58">
        <v>7</v>
      </c>
      <c r="T183" s="58">
        <v>0</v>
      </c>
      <c r="U183" s="58">
        <v>0</v>
      </c>
      <c r="V183" s="58">
        <v>0</v>
      </c>
      <c r="W183" s="58">
        <v>0</v>
      </c>
      <c r="X183" s="58">
        <v>0</v>
      </c>
      <c r="Y183" s="58">
        <v>0</v>
      </c>
      <c r="Z183" s="58">
        <v>0</v>
      </c>
      <c r="AA183" s="58">
        <v>0</v>
      </c>
      <c r="AC183" s="58">
        <f t="shared" si="300"/>
        <v>642</v>
      </c>
      <c r="AD183" s="58">
        <f t="shared" si="301"/>
        <v>0</v>
      </c>
      <c r="AE183" s="58">
        <f t="shared" si="302"/>
        <v>0</v>
      </c>
      <c r="AF183" s="58">
        <f t="shared" si="265"/>
        <v>0</v>
      </c>
      <c r="AG183" s="58">
        <f t="shared" si="303"/>
        <v>0</v>
      </c>
      <c r="AH183" s="58">
        <f t="shared" si="266"/>
        <v>0</v>
      </c>
      <c r="AI183" s="58">
        <f t="shared" si="267"/>
        <v>0</v>
      </c>
      <c r="AJ183" s="45" t="s">
        <v>9</v>
      </c>
    </row>
    <row r="184" spans="1:36" ht="15.95" hidden="1" customHeight="1" outlineLevel="1" x14ac:dyDescent="0.2">
      <c r="A184" s="57" t="s">
        <v>126</v>
      </c>
      <c r="B184" s="58">
        <v>-515</v>
      </c>
      <c r="C184" s="58">
        <v>-475</v>
      </c>
      <c r="D184" s="58">
        <v>-768</v>
      </c>
      <c r="E184" s="58">
        <v>-491</v>
      </c>
      <c r="F184" s="58">
        <v>-568</v>
      </c>
      <c r="G184" s="58">
        <v>-392</v>
      </c>
      <c r="H184" s="58">
        <v>-427</v>
      </c>
      <c r="I184" s="58">
        <v>-730</v>
      </c>
      <c r="J184" s="58">
        <v>-563</v>
      </c>
      <c r="K184" s="58">
        <v>-475</v>
      </c>
      <c r="L184" s="58">
        <v>-395</v>
      </c>
      <c r="M184" s="58">
        <v>-127</v>
      </c>
      <c r="N184" s="58">
        <v>-127</v>
      </c>
      <c r="O184" s="58">
        <v>89</v>
      </c>
      <c r="P184" s="58">
        <v>-105</v>
      </c>
      <c r="Q184" s="58">
        <v>-233</v>
      </c>
      <c r="R184" s="58">
        <v>-136</v>
      </c>
      <c r="S184" s="58">
        <v>-78</v>
      </c>
      <c r="T184" s="58">
        <v>-310</v>
      </c>
      <c r="U184" s="58">
        <v>-161</v>
      </c>
      <c r="V184" s="58">
        <v>-362</v>
      </c>
      <c r="W184" s="58">
        <v>-286</v>
      </c>
      <c r="X184" s="58">
        <v>-279</v>
      </c>
      <c r="Y184" s="58">
        <v>-136</v>
      </c>
      <c r="Z184" s="58">
        <v>-164</v>
      </c>
      <c r="AA184" s="58">
        <v>-66</v>
      </c>
      <c r="AC184" s="58">
        <f t="shared" si="300"/>
        <v>-2249</v>
      </c>
      <c r="AD184" s="58">
        <f t="shared" si="301"/>
        <v>-2117</v>
      </c>
      <c r="AE184" s="58">
        <f t="shared" si="302"/>
        <v>-1560</v>
      </c>
      <c r="AF184" s="58">
        <f t="shared" si="265"/>
        <v>-376</v>
      </c>
      <c r="AG184" s="58">
        <f t="shared" si="303"/>
        <v>-685</v>
      </c>
      <c r="AH184" s="58">
        <f t="shared" si="266"/>
        <v>-1063</v>
      </c>
      <c r="AI184" s="58">
        <f t="shared" si="267"/>
        <v>-230</v>
      </c>
      <c r="AJ184" s="45" t="s">
        <v>9</v>
      </c>
    </row>
    <row r="185" spans="1:36" ht="15.95" hidden="1" customHeight="1" outlineLevel="1" x14ac:dyDescent="0.2">
      <c r="A185" s="57" t="s">
        <v>127</v>
      </c>
      <c r="B185" s="58">
        <v>1917</v>
      </c>
      <c r="C185" s="58">
        <v>-441</v>
      </c>
      <c r="D185" s="58">
        <v>-398</v>
      </c>
      <c r="E185" s="58">
        <v>-2900</v>
      </c>
      <c r="F185" s="58">
        <v>-3172</v>
      </c>
      <c r="G185" s="58">
        <v>309</v>
      </c>
      <c r="H185" s="58">
        <v>-988</v>
      </c>
      <c r="I185" s="58">
        <v>-1549</v>
      </c>
      <c r="J185" s="58">
        <v>-4393</v>
      </c>
      <c r="K185" s="58">
        <v>-2225</v>
      </c>
      <c r="L185" s="58">
        <v>1130</v>
      </c>
      <c r="M185" s="58">
        <v>-3912</v>
      </c>
      <c r="N185" s="58">
        <v>-4896</v>
      </c>
      <c r="O185" s="58">
        <v>-3908</v>
      </c>
      <c r="P185" s="58">
        <v>1017</v>
      </c>
      <c r="Q185" s="58">
        <v>-732</v>
      </c>
      <c r="R185" s="58">
        <v>-2846</v>
      </c>
      <c r="S185" s="58">
        <v>-2914</v>
      </c>
      <c r="T185" s="58">
        <v>-730</v>
      </c>
      <c r="U185" s="58">
        <v>-1947</v>
      </c>
      <c r="V185" s="58">
        <v>-2701</v>
      </c>
      <c r="W185" s="58">
        <v>-2329</v>
      </c>
      <c r="X185" s="58">
        <v>-1734</v>
      </c>
      <c r="Y185" s="58">
        <v>38052</v>
      </c>
      <c r="Z185" s="58">
        <v>-1865</v>
      </c>
      <c r="AA185" s="58">
        <v>753</v>
      </c>
      <c r="AC185" s="58">
        <f t="shared" si="300"/>
        <v>-1822</v>
      </c>
      <c r="AD185" s="58">
        <f t="shared" si="301"/>
        <v>-5400</v>
      </c>
      <c r="AE185" s="58">
        <f t="shared" si="302"/>
        <v>-9400</v>
      </c>
      <c r="AF185" s="58">
        <f t="shared" si="265"/>
        <v>-8519</v>
      </c>
      <c r="AG185" s="58">
        <f t="shared" si="303"/>
        <v>-8437</v>
      </c>
      <c r="AH185" s="58">
        <f t="shared" si="266"/>
        <v>31288</v>
      </c>
      <c r="AI185" s="58">
        <f t="shared" si="267"/>
        <v>-1112</v>
      </c>
      <c r="AJ185" s="45" t="s">
        <v>9</v>
      </c>
    </row>
    <row r="186" spans="1:36" ht="15.95" hidden="1" customHeight="1" outlineLevel="1" x14ac:dyDescent="0.2">
      <c r="A186" s="57" t="s">
        <v>128</v>
      </c>
      <c r="B186" s="58">
        <v>1359</v>
      </c>
      <c r="C186" s="58">
        <v>-202</v>
      </c>
      <c r="D186" s="58">
        <v>-173</v>
      </c>
      <c r="E186" s="58">
        <v>-863</v>
      </c>
      <c r="F186" s="58">
        <v>-578</v>
      </c>
      <c r="G186" s="58">
        <v>133</v>
      </c>
      <c r="H186" s="58">
        <v>-427</v>
      </c>
      <c r="I186" s="58">
        <v>-670</v>
      </c>
      <c r="J186" s="58">
        <v>-1284</v>
      </c>
      <c r="K186" s="58">
        <v>-923</v>
      </c>
      <c r="L186" s="58">
        <v>470</v>
      </c>
      <c r="M186" s="58">
        <v>-1624</v>
      </c>
      <c r="N186" s="58">
        <v>-814</v>
      </c>
      <c r="O186" s="58">
        <v>-1552</v>
      </c>
      <c r="P186" s="58">
        <v>404</v>
      </c>
      <c r="Q186" s="58">
        <v>-243</v>
      </c>
      <c r="R186" s="58">
        <v>-817</v>
      </c>
      <c r="S186" s="58">
        <v>-805</v>
      </c>
      <c r="T186" s="58">
        <v>61</v>
      </c>
      <c r="U186" s="58">
        <v>-392</v>
      </c>
      <c r="V186" s="58">
        <v>-662</v>
      </c>
      <c r="W186" s="58">
        <v>-490</v>
      </c>
      <c r="X186" s="58">
        <v>-248</v>
      </c>
      <c r="Y186" s="58">
        <v>-704</v>
      </c>
      <c r="Z186" s="58">
        <v>-937</v>
      </c>
      <c r="AA186" s="58">
        <v>805</v>
      </c>
      <c r="AC186" s="58">
        <f t="shared" si="300"/>
        <v>121</v>
      </c>
      <c r="AD186" s="58">
        <f t="shared" si="301"/>
        <v>-1542</v>
      </c>
      <c r="AE186" s="58">
        <f t="shared" si="302"/>
        <v>-3361</v>
      </c>
      <c r="AF186" s="58">
        <f t="shared" si="265"/>
        <v>-2205</v>
      </c>
      <c r="AG186" s="58">
        <f t="shared" si="303"/>
        <v>-1953</v>
      </c>
      <c r="AH186" s="58">
        <f t="shared" si="266"/>
        <v>-2104</v>
      </c>
      <c r="AI186" s="58">
        <f t="shared" si="267"/>
        <v>-132</v>
      </c>
      <c r="AJ186" s="45" t="s">
        <v>9</v>
      </c>
    </row>
    <row r="187" spans="1:36" ht="15.95" hidden="1" customHeight="1" outlineLevel="1" x14ac:dyDescent="0.2">
      <c r="A187" s="55" t="s">
        <v>78</v>
      </c>
      <c r="B187" s="56">
        <f t="shared" ref="B187:G187" si="348">B181+B182</f>
        <v>-6629</v>
      </c>
      <c r="C187" s="56">
        <f t="shared" si="348"/>
        <v>12145</v>
      </c>
      <c r="D187" s="56">
        <f t="shared" si="348"/>
        <v>7395</v>
      </c>
      <c r="E187" s="56">
        <f t="shared" si="348"/>
        <v>6780</v>
      </c>
      <c r="F187" s="56">
        <f t="shared" si="348"/>
        <v>8632</v>
      </c>
      <c r="G187" s="56">
        <f t="shared" si="348"/>
        <v>3227</v>
      </c>
      <c r="H187" s="56">
        <f t="shared" ref="H187:M187" si="349">H181+H182</f>
        <v>8308</v>
      </c>
      <c r="I187" s="56">
        <f t="shared" si="349"/>
        <v>10170</v>
      </c>
      <c r="J187" s="56">
        <f t="shared" si="349"/>
        <v>10925</v>
      </c>
      <c r="K187" s="56">
        <f t="shared" si="349"/>
        <v>12639</v>
      </c>
      <c r="L187" s="56">
        <f t="shared" si="349"/>
        <v>-126</v>
      </c>
      <c r="M187" s="56">
        <f t="shared" si="349"/>
        <v>12483</v>
      </c>
      <c r="N187" s="56">
        <f t="shared" ref="N187:O187" si="350">N181+N182</f>
        <v>7366</v>
      </c>
      <c r="O187" s="56">
        <f t="shared" si="350"/>
        <v>10885</v>
      </c>
      <c r="P187" s="56">
        <f t="shared" ref="P187" si="351">P181+P182</f>
        <v>-2097</v>
      </c>
      <c r="Q187" s="56">
        <f t="shared" ref="Q187:R187" si="352">Q181+Q182</f>
        <v>2294</v>
      </c>
      <c r="R187" s="56">
        <f t="shared" si="352"/>
        <v>6736</v>
      </c>
      <c r="S187" s="56">
        <f t="shared" ref="S187:T187" si="353">S181+S182</f>
        <v>6093</v>
      </c>
      <c r="T187" s="56">
        <f t="shared" si="353"/>
        <v>2363</v>
      </c>
      <c r="U187" s="56">
        <f t="shared" ref="U187:V187" si="354">U181+U182</f>
        <v>3666</v>
      </c>
      <c r="V187" s="56">
        <f t="shared" si="354"/>
        <v>7726</v>
      </c>
      <c r="W187" s="56">
        <f t="shared" ref="W187:X187" si="355">W181+W182</f>
        <v>5533</v>
      </c>
      <c r="X187" s="56">
        <f t="shared" si="355"/>
        <v>3860</v>
      </c>
      <c r="Y187" s="56">
        <f t="shared" ref="Y187:Z187" si="356">Y181+Y182</f>
        <v>46685</v>
      </c>
      <c r="Z187" s="56">
        <f t="shared" si="356"/>
        <v>9314</v>
      </c>
      <c r="AA187" s="56">
        <f t="shared" ref="AA187" si="357">AA181+AA182</f>
        <v>-6685</v>
      </c>
      <c r="AB187" s="275"/>
      <c r="AC187" s="56">
        <f t="shared" si="300"/>
        <v>19691</v>
      </c>
      <c r="AD187" s="56">
        <f t="shared" si="301"/>
        <v>30337</v>
      </c>
      <c r="AE187" s="56">
        <f t="shared" si="302"/>
        <v>35921</v>
      </c>
      <c r="AF187" s="56">
        <f t="shared" si="265"/>
        <v>18448</v>
      </c>
      <c r="AG187" s="56">
        <f t="shared" si="303"/>
        <v>18858</v>
      </c>
      <c r="AH187" s="56">
        <f t="shared" si="266"/>
        <v>63804</v>
      </c>
      <c r="AI187" s="56">
        <f t="shared" si="267"/>
        <v>2629</v>
      </c>
      <c r="AJ187" s="45" t="s">
        <v>9</v>
      </c>
    </row>
    <row r="188" spans="1:36" ht="15.95" customHeight="1" collapsed="1" x14ac:dyDescent="0.2">
      <c r="AJ188" s="45" t="s">
        <v>9</v>
      </c>
    </row>
    <row r="189" spans="1:36" s="42" customFormat="1" ht="15.95" customHeight="1" x14ac:dyDescent="0.2">
      <c r="A189" s="39" t="s">
        <v>179</v>
      </c>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C189" s="40"/>
      <c r="AD189" s="40"/>
      <c r="AE189" s="40"/>
      <c r="AF189" s="40"/>
      <c r="AG189" s="40"/>
      <c r="AH189" s="40"/>
      <c r="AI189" s="40"/>
      <c r="AJ189" s="41" t="s">
        <v>9</v>
      </c>
    </row>
    <row r="190" spans="1:36" ht="15.95" customHeight="1" collapsed="1" x14ac:dyDescent="0.2">
      <c r="A190" s="43" t="s">
        <v>130</v>
      </c>
      <c r="B190" s="44">
        <f t="shared" ref="B190:H190" si="358">B191+B206</f>
        <v>588567</v>
      </c>
      <c r="C190" s="44">
        <f t="shared" si="358"/>
        <v>599173</v>
      </c>
      <c r="D190" s="44">
        <f t="shared" si="358"/>
        <v>605884</v>
      </c>
      <c r="E190" s="44">
        <f t="shared" si="358"/>
        <v>614224</v>
      </c>
      <c r="F190" s="44">
        <f t="shared" si="358"/>
        <v>622170</v>
      </c>
      <c r="G190" s="44">
        <f t="shared" si="358"/>
        <v>728178</v>
      </c>
      <c r="H190" s="44">
        <f t="shared" si="358"/>
        <v>595571</v>
      </c>
      <c r="I190" s="44">
        <f t="shared" ref="I190:J190" si="359">I191+I206</f>
        <v>601000</v>
      </c>
      <c r="J190" s="44">
        <f t="shared" si="359"/>
        <v>591758</v>
      </c>
      <c r="K190" s="44">
        <f t="shared" ref="K190:L190" si="360">K191+K206</f>
        <v>605345</v>
      </c>
      <c r="L190" s="44">
        <f t="shared" si="360"/>
        <v>592895</v>
      </c>
      <c r="M190" s="44">
        <f t="shared" ref="M190:N190" si="361">M191+M206</f>
        <v>613660</v>
      </c>
      <c r="N190" s="44">
        <f t="shared" si="361"/>
        <v>629881</v>
      </c>
      <c r="O190" s="44">
        <f t="shared" ref="O190:P190" si="362">O191+O206</f>
        <v>660758</v>
      </c>
      <c r="P190" s="44">
        <f t="shared" si="362"/>
        <v>668076</v>
      </c>
      <c r="Q190" s="44">
        <f t="shared" ref="Q190" si="363">Q191+Q206</f>
        <v>624658</v>
      </c>
      <c r="R190" s="44">
        <f t="shared" ref="R190:T190" si="364">R191+R206</f>
        <v>653301</v>
      </c>
      <c r="S190" s="44">
        <f t="shared" si="364"/>
        <v>644051</v>
      </c>
      <c r="T190" s="44">
        <f t="shared" si="364"/>
        <v>651460</v>
      </c>
      <c r="U190" s="44">
        <f t="shared" ref="U190:V190" si="365">U191+U206</f>
        <v>640257</v>
      </c>
      <c r="V190" s="44">
        <f t="shared" si="365"/>
        <v>661442</v>
      </c>
      <c r="W190" s="44">
        <f t="shared" ref="W190:X190" si="366">W191+W206</f>
        <v>662884</v>
      </c>
      <c r="X190" s="44">
        <f t="shared" si="366"/>
        <v>660804</v>
      </c>
      <c r="Y190" s="44">
        <f t="shared" ref="Y190:Z190" si="367">Y191+Y206</f>
        <v>649750</v>
      </c>
      <c r="Z190" s="44">
        <f t="shared" si="367"/>
        <v>672987</v>
      </c>
      <c r="AA190" s="44">
        <f t="shared" ref="AA190" si="368">AA191+AA206</f>
        <v>642638</v>
      </c>
      <c r="AC190" s="44">
        <f t="shared" ref="AC190:AC221" si="369">E190</f>
        <v>614224</v>
      </c>
      <c r="AD190" s="44">
        <f t="shared" ref="AD190:AD221" si="370">I190</f>
        <v>601000</v>
      </c>
      <c r="AE190" s="44">
        <f t="shared" ref="AE190:AE221" si="371">M190</f>
        <v>613660</v>
      </c>
      <c r="AF190" s="44">
        <f t="shared" ref="AF190:AF221" si="372">Q190</f>
        <v>624658</v>
      </c>
      <c r="AG190" s="44">
        <f>U190</f>
        <v>640257</v>
      </c>
      <c r="AH190" s="44">
        <f ca="1">OFFSET(Z190,0,-1)</f>
        <v>649750</v>
      </c>
      <c r="AI190" s="44">
        <f ca="1">OFFSET(AB190,0,-1)</f>
        <v>642638</v>
      </c>
      <c r="AJ190" s="45" t="s">
        <v>9</v>
      </c>
    </row>
    <row r="191" spans="1:36" ht="15.95" hidden="1" customHeight="1" outlineLevel="1" x14ac:dyDescent="0.2">
      <c r="A191" s="61" t="s">
        <v>131</v>
      </c>
      <c r="B191" s="62">
        <v>87241</v>
      </c>
      <c r="C191" s="62">
        <v>93623</v>
      </c>
      <c r="D191" s="62">
        <v>93799</v>
      </c>
      <c r="E191" s="62">
        <v>99375</v>
      </c>
      <c r="F191" s="62">
        <v>103527</v>
      </c>
      <c r="G191" s="62">
        <v>222790</v>
      </c>
      <c r="H191" s="62">
        <v>90307</v>
      </c>
      <c r="I191" s="62">
        <f t="shared" ref="I191:N191" si="373">SUM(I192:I205)</f>
        <v>88733</v>
      </c>
      <c r="J191" s="62">
        <f t="shared" si="373"/>
        <v>71047</v>
      </c>
      <c r="K191" s="62">
        <f t="shared" si="373"/>
        <v>77493</v>
      </c>
      <c r="L191" s="62">
        <f t="shared" si="373"/>
        <v>70853</v>
      </c>
      <c r="M191" s="62">
        <f t="shared" si="373"/>
        <v>78690</v>
      </c>
      <c r="N191" s="62">
        <f t="shared" si="373"/>
        <v>87541</v>
      </c>
      <c r="O191" s="62">
        <f t="shared" ref="O191:P191" si="374">SUM(O192:O205)</f>
        <v>106459</v>
      </c>
      <c r="P191" s="62">
        <f t="shared" si="374"/>
        <v>120477</v>
      </c>
      <c r="Q191" s="62">
        <f t="shared" ref="Q191:R191" si="375">SUM(Q192:Q205)</f>
        <v>78206</v>
      </c>
      <c r="R191" s="62">
        <f t="shared" si="375"/>
        <v>93023</v>
      </c>
      <c r="S191" s="62">
        <f t="shared" ref="S191:T191" si="376">SUM(S192:S205)</f>
        <v>79845</v>
      </c>
      <c r="T191" s="62">
        <f t="shared" si="376"/>
        <v>89938</v>
      </c>
      <c r="U191" s="62">
        <f t="shared" ref="U191:V191" si="377">SUM(U192:U205)</f>
        <v>78994</v>
      </c>
      <c r="V191" s="62">
        <f t="shared" si="377"/>
        <v>94763</v>
      </c>
      <c r="W191" s="62">
        <f t="shared" ref="W191:X191" si="378">SUM(W192:W205)</f>
        <v>95302</v>
      </c>
      <c r="X191" s="62">
        <f t="shared" si="378"/>
        <v>94468</v>
      </c>
      <c r="Y191" s="62">
        <f t="shared" ref="Y191:Z191" si="379">SUM(Y192:Y205)</f>
        <v>80994</v>
      </c>
      <c r="Z191" s="62">
        <f t="shared" si="379"/>
        <v>98485</v>
      </c>
      <c r="AA191" s="62">
        <f t="shared" ref="AA191" si="380">SUM(AA192:AA205)</f>
        <v>78806</v>
      </c>
      <c r="AC191" s="62">
        <f t="shared" si="369"/>
        <v>99375</v>
      </c>
      <c r="AD191" s="62">
        <f t="shared" si="370"/>
        <v>88733</v>
      </c>
      <c r="AE191" s="62">
        <f t="shared" si="371"/>
        <v>78690</v>
      </c>
      <c r="AF191" s="62">
        <f t="shared" si="372"/>
        <v>78206</v>
      </c>
      <c r="AG191" s="62">
        <f t="shared" ref="AG191:AG254" si="381">U191</f>
        <v>78994</v>
      </c>
      <c r="AH191" s="62">
        <f t="shared" ref="AH191:AH254" ca="1" si="382">OFFSET(Z191,0,-1)</f>
        <v>80994</v>
      </c>
      <c r="AI191" s="62">
        <f t="shared" ref="AI191:AI254" ca="1" si="383">OFFSET(AB191,0,-1)</f>
        <v>78806</v>
      </c>
      <c r="AJ191" s="45" t="s">
        <v>9</v>
      </c>
    </row>
    <row r="192" spans="1:36" ht="15.95" hidden="1" customHeight="1" outlineLevel="1" x14ac:dyDescent="0.2">
      <c r="A192" s="63" t="s">
        <v>132</v>
      </c>
      <c r="B192" s="54">
        <v>23422</v>
      </c>
      <c r="C192" s="54">
        <v>27847</v>
      </c>
      <c r="D192" s="54">
        <v>33155</v>
      </c>
      <c r="E192" s="54">
        <v>37812</v>
      </c>
      <c r="F192" s="54">
        <v>39995</v>
      </c>
      <c r="G192" s="54">
        <v>3067</v>
      </c>
      <c r="H192" s="54">
        <v>278</v>
      </c>
      <c r="I192" s="54">
        <v>130</v>
      </c>
      <c r="J192" s="54">
        <v>147</v>
      </c>
      <c r="K192" s="54">
        <v>371</v>
      </c>
      <c r="L192" s="54">
        <v>75</v>
      </c>
      <c r="M192" s="54">
        <v>273</v>
      </c>
      <c r="N192" s="54">
        <v>84</v>
      </c>
      <c r="O192" s="54">
        <v>272</v>
      </c>
      <c r="P192" s="54">
        <v>16</v>
      </c>
      <c r="Q192" s="54">
        <v>213</v>
      </c>
      <c r="R192" s="54">
        <v>160</v>
      </c>
      <c r="S192" s="54">
        <v>148</v>
      </c>
      <c r="T192" s="54">
        <v>92</v>
      </c>
      <c r="U192" s="54">
        <v>316</v>
      </c>
      <c r="V192" s="54">
        <v>457</v>
      </c>
      <c r="W192" s="54">
        <v>89</v>
      </c>
      <c r="X192" s="54">
        <v>44</v>
      </c>
      <c r="Y192" s="54">
        <v>29</v>
      </c>
      <c r="Z192" s="54">
        <v>41</v>
      </c>
      <c r="AA192" s="54">
        <v>59</v>
      </c>
      <c r="AC192" s="54">
        <f t="shared" si="369"/>
        <v>37812</v>
      </c>
      <c r="AD192" s="54">
        <f t="shared" si="370"/>
        <v>130</v>
      </c>
      <c r="AE192" s="54">
        <f t="shared" si="371"/>
        <v>273</v>
      </c>
      <c r="AF192" s="54">
        <f t="shared" si="372"/>
        <v>213</v>
      </c>
      <c r="AG192" s="54">
        <f t="shared" si="381"/>
        <v>316</v>
      </c>
      <c r="AH192" s="54">
        <f t="shared" ca="1" si="382"/>
        <v>29</v>
      </c>
      <c r="AI192" s="54">
        <f t="shared" ca="1" si="383"/>
        <v>59</v>
      </c>
      <c r="AJ192" s="45" t="s">
        <v>9</v>
      </c>
    </row>
    <row r="193" spans="1:36" ht="15.95" hidden="1" customHeight="1" outlineLevel="1" x14ac:dyDescent="0.2">
      <c r="A193" s="63" t="s">
        <v>133</v>
      </c>
      <c r="B193" s="54">
        <v>0</v>
      </c>
      <c r="C193" s="54">
        <v>0</v>
      </c>
      <c r="D193" s="54">
        <v>0</v>
      </c>
      <c r="E193" s="54">
        <v>0</v>
      </c>
      <c r="F193" s="54">
        <v>3135</v>
      </c>
      <c r="G193" s="54">
        <v>158104</v>
      </c>
      <c r="H193" s="54">
        <v>25923</v>
      </c>
      <c r="I193" s="54">
        <v>27831</v>
      </c>
      <c r="J193" s="54">
        <v>8789</v>
      </c>
      <c r="K193" s="54">
        <v>12336</v>
      </c>
      <c r="L193" s="54">
        <v>6765</v>
      </c>
      <c r="M193" s="54">
        <v>13569</v>
      </c>
      <c r="N193" s="54">
        <v>20352</v>
      </c>
      <c r="O193" s="54">
        <v>36113</v>
      </c>
      <c r="P193" s="54">
        <v>49017</v>
      </c>
      <c r="Q193" s="54">
        <v>6506</v>
      </c>
      <c r="R193" s="54">
        <v>16510</v>
      </c>
      <c r="S193" s="54">
        <v>12382</v>
      </c>
      <c r="T193" s="54">
        <v>21087</v>
      </c>
      <c r="U193" s="54">
        <v>9922</v>
      </c>
      <c r="V193" s="54">
        <v>25063</v>
      </c>
      <c r="W193" s="54">
        <v>24454</v>
      </c>
      <c r="X193" s="54">
        <v>23422</v>
      </c>
      <c r="Y193" s="54">
        <v>9580</v>
      </c>
      <c r="Z193" s="54">
        <v>25003</v>
      </c>
      <c r="AA193" s="54">
        <v>11564</v>
      </c>
      <c r="AC193" s="54">
        <f t="shared" si="369"/>
        <v>0</v>
      </c>
      <c r="AD193" s="54">
        <f t="shared" si="370"/>
        <v>27831</v>
      </c>
      <c r="AE193" s="54">
        <f t="shared" si="371"/>
        <v>13569</v>
      </c>
      <c r="AF193" s="54">
        <f t="shared" si="372"/>
        <v>6506</v>
      </c>
      <c r="AG193" s="54">
        <f t="shared" si="381"/>
        <v>9922</v>
      </c>
      <c r="AH193" s="54">
        <f t="shared" ca="1" si="382"/>
        <v>9580</v>
      </c>
      <c r="AI193" s="54">
        <f t="shared" ca="1" si="383"/>
        <v>11564</v>
      </c>
      <c r="AJ193" s="45" t="s">
        <v>9</v>
      </c>
    </row>
    <row r="194" spans="1:36" ht="15.95" hidden="1" customHeight="1" outlineLevel="1" x14ac:dyDescent="0.2">
      <c r="A194" s="63" t="s">
        <v>134</v>
      </c>
      <c r="B194" s="128">
        <v>7672</v>
      </c>
      <c r="C194" s="128">
        <v>7382</v>
      </c>
      <c r="D194" s="128">
        <v>0</v>
      </c>
      <c r="E194" s="128">
        <v>0</v>
      </c>
      <c r="F194" s="128">
        <v>0</v>
      </c>
      <c r="G194" s="128">
        <v>0</v>
      </c>
      <c r="H194" s="128">
        <v>0</v>
      </c>
      <c r="I194" s="128">
        <v>0</v>
      </c>
      <c r="J194" s="128">
        <v>0</v>
      </c>
      <c r="K194" s="128">
        <v>0</v>
      </c>
      <c r="L194" s="128">
        <v>0</v>
      </c>
      <c r="M194" s="128">
        <v>0</v>
      </c>
      <c r="N194" s="128">
        <v>0</v>
      </c>
      <c r="O194" s="128">
        <v>0</v>
      </c>
      <c r="P194" s="128">
        <v>0</v>
      </c>
      <c r="Q194" s="128">
        <v>1</v>
      </c>
      <c r="R194" s="128">
        <v>1</v>
      </c>
      <c r="S194" s="54">
        <v>1</v>
      </c>
      <c r="T194" s="54">
        <v>1</v>
      </c>
      <c r="U194" s="54">
        <v>0</v>
      </c>
      <c r="V194" s="54">
        <v>0</v>
      </c>
      <c r="W194" s="54">
        <v>3</v>
      </c>
      <c r="X194" s="54">
        <v>4</v>
      </c>
      <c r="Y194" s="54">
        <v>3</v>
      </c>
      <c r="Z194" s="54">
        <v>0</v>
      </c>
      <c r="AA194" s="54">
        <v>8</v>
      </c>
      <c r="AC194" s="54">
        <f t="shared" si="369"/>
        <v>0</v>
      </c>
      <c r="AD194" s="54">
        <f t="shared" si="370"/>
        <v>0</v>
      </c>
      <c r="AE194" s="54">
        <f t="shared" si="371"/>
        <v>0</v>
      </c>
      <c r="AF194" s="54">
        <f t="shared" si="372"/>
        <v>1</v>
      </c>
      <c r="AG194" s="54">
        <f t="shared" si="381"/>
        <v>0</v>
      </c>
      <c r="AH194" s="54">
        <f t="shared" ca="1" si="382"/>
        <v>3</v>
      </c>
      <c r="AI194" s="54">
        <f t="shared" ca="1" si="383"/>
        <v>8</v>
      </c>
      <c r="AJ194" s="45" t="s">
        <v>9</v>
      </c>
    </row>
    <row r="195" spans="1:36" ht="15.95" hidden="1" customHeight="1" outlineLevel="1" x14ac:dyDescent="0.2">
      <c r="A195" s="63" t="s">
        <v>135</v>
      </c>
      <c r="B195" s="54">
        <v>6246</v>
      </c>
      <c r="C195" s="54">
        <v>6930</v>
      </c>
      <c r="D195" s="54">
        <v>7642</v>
      </c>
      <c r="E195" s="54">
        <v>8492</v>
      </c>
      <c r="F195" s="54">
        <v>6210</v>
      </c>
      <c r="G195" s="54">
        <v>7533</v>
      </c>
      <c r="H195" s="54">
        <v>9361</v>
      </c>
      <c r="I195" s="54">
        <v>8921</v>
      </c>
      <c r="J195" s="54">
        <v>9177</v>
      </c>
      <c r="K195" s="54">
        <v>9248</v>
      </c>
      <c r="L195" s="54">
        <v>9285</v>
      </c>
      <c r="M195" s="54">
        <v>10744</v>
      </c>
      <c r="N195" s="54">
        <v>11536</v>
      </c>
      <c r="O195" s="54">
        <v>12712</v>
      </c>
      <c r="P195" s="54">
        <v>14361</v>
      </c>
      <c r="Q195" s="54">
        <v>15381</v>
      </c>
      <c r="R195" s="54">
        <v>16410</v>
      </c>
      <c r="S195" s="54">
        <v>4669</v>
      </c>
      <c r="T195" s="54">
        <v>5434</v>
      </c>
      <c r="U195" s="54">
        <v>5482</v>
      </c>
      <c r="V195" s="54">
        <v>5074</v>
      </c>
      <c r="W195" s="54">
        <v>5128</v>
      </c>
      <c r="X195" s="54">
        <v>4724</v>
      </c>
      <c r="Y195" s="54">
        <v>5015</v>
      </c>
      <c r="Z195" s="54">
        <v>4545</v>
      </c>
      <c r="AA195" s="54">
        <v>-1424</v>
      </c>
      <c r="AC195" s="54">
        <f t="shared" si="369"/>
        <v>8492</v>
      </c>
      <c r="AD195" s="54">
        <f t="shared" si="370"/>
        <v>8921</v>
      </c>
      <c r="AE195" s="54">
        <f t="shared" si="371"/>
        <v>10744</v>
      </c>
      <c r="AF195" s="54">
        <f t="shared" si="372"/>
        <v>15381</v>
      </c>
      <c r="AG195" s="54">
        <f t="shared" si="381"/>
        <v>5482</v>
      </c>
      <c r="AH195" s="54">
        <f t="shared" ca="1" si="382"/>
        <v>5015</v>
      </c>
      <c r="AI195" s="54">
        <f t="shared" ca="1" si="383"/>
        <v>-1424</v>
      </c>
      <c r="AJ195" s="45" t="s">
        <v>9</v>
      </c>
    </row>
    <row r="196" spans="1:36" ht="15.95" hidden="1" customHeight="1" outlineLevel="1" x14ac:dyDescent="0.2">
      <c r="A196" s="63" t="s">
        <v>136</v>
      </c>
      <c r="B196" s="128">
        <v>0</v>
      </c>
      <c r="C196" s="128">
        <v>0</v>
      </c>
      <c r="D196" s="128">
        <v>0</v>
      </c>
      <c r="E196" s="128">
        <v>0</v>
      </c>
      <c r="F196" s="128">
        <v>0</v>
      </c>
      <c r="G196" s="128">
        <v>0</v>
      </c>
      <c r="H196" s="128">
        <v>0</v>
      </c>
      <c r="I196" s="128">
        <v>0</v>
      </c>
      <c r="J196" s="128">
        <v>0</v>
      </c>
      <c r="K196" s="128">
        <v>0</v>
      </c>
      <c r="L196" s="128">
        <v>0</v>
      </c>
      <c r="M196" s="128">
        <v>0</v>
      </c>
      <c r="N196" s="128">
        <v>0</v>
      </c>
      <c r="O196" s="128">
        <v>0</v>
      </c>
      <c r="P196" s="128">
        <v>0</v>
      </c>
      <c r="Q196" s="128">
        <v>0</v>
      </c>
      <c r="R196" s="128">
        <v>0</v>
      </c>
      <c r="S196" s="54">
        <v>0</v>
      </c>
      <c r="T196" s="54">
        <v>0</v>
      </c>
      <c r="U196" s="54">
        <v>0</v>
      </c>
      <c r="V196" s="54">
        <v>0</v>
      </c>
      <c r="W196" s="54">
        <v>0</v>
      </c>
      <c r="X196" s="54">
        <v>0</v>
      </c>
      <c r="Y196" s="54">
        <v>0</v>
      </c>
      <c r="Z196" s="54">
        <v>0</v>
      </c>
      <c r="AA196" s="54">
        <v>0</v>
      </c>
      <c r="AC196" s="54">
        <f t="shared" si="369"/>
        <v>0</v>
      </c>
      <c r="AD196" s="54">
        <f t="shared" si="370"/>
        <v>0</v>
      </c>
      <c r="AE196" s="54">
        <f t="shared" si="371"/>
        <v>0</v>
      </c>
      <c r="AF196" s="54">
        <f t="shared" si="372"/>
        <v>0</v>
      </c>
      <c r="AG196" s="54">
        <f t="shared" si="381"/>
        <v>0</v>
      </c>
      <c r="AH196" s="54">
        <f t="shared" ca="1" si="382"/>
        <v>0</v>
      </c>
      <c r="AI196" s="54">
        <f t="shared" ca="1" si="383"/>
        <v>0</v>
      </c>
      <c r="AJ196" s="45" t="s">
        <v>9</v>
      </c>
    </row>
    <row r="197" spans="1:36" ht="15.95" hidden="1" customHeight="1" outlineLevel="1" x14ac:dyDescent="0.2">
      <c r="A197" s="63" t="s">
        <v>137</v>
      </c>
      <c r="B197" s="54">
        <v>1428</v>
      </c>
      <c r="C197" s="54">
        <v>1862</v>
      </c>
      <c r="D197" s="54">
        <v>2971</v>
      </c>
      <c r="E197" s="54">
        <v>2600</v>
      </c>
      <c r="F197" s="54">
        <v>2945</v>
      </c>
      <c r="G197" s="54">
        <v>3571</v>
      </c>
      <c r="H197" s="54">
        <v>4017</v>
      </c>
      <c r="I197" s="54">
        <v>2636</v>
      </c>
      <c r="J197" s="54">
        <v>2588</v>
      </c>
      <c r="K197" s="54">
        <v>3167</v>
      </c>
      <c r="L197" s="54">
        <v>3473</v>
      </c>
      <c r="M197" s="54">
        <v>1802</v>
      </c>
      <c r="N197" s="54">
        <v>1717</v>
      </c>
      <c r="O197" s="54">
        <v>1158</v>
      </c>
      <c r="P197" s="54">
        <v>1235</v>
      </c>
      <c r="Q197" s="54">
        <v>1819</v>
      </c>
      <c r="R197" s="54">
        <v>1082</v>
      </c>
      <c r="S197" s="54">
        <v>2553</v>
      </c>
      <c r="T197" s="54">
        <v>3118</v>
      </c>
      <c r="U197" s="54">
        <v>2855</v>
      </c>
      <c r="V197" s="54">
        <v>2876</v>
      </c>
      <c r="W197" s="54">
        <v>3334</v>
      </c>
      <c r="X197" s="54">
        <v>4056</v>
      </c>
      <c r="Y197" s="54">
        <v>2731</v>
      </c>
      <c r="Z197" s="54">
        <v>2897</v>
      </c>
      <c r="AA197" s="54">
        <v>2771</v>
      </c>
      <c r="AC197" s="54">
        <f t="shared" si="369"/>
        <v>2600</v>
      </c>
      <c r="AD197" s="54">
        <f t="shared" si="370"/>
        <v>2636</v>
      </c>
      <c r="AE197" s="54">
        <f t="shared" si="371"/>
        <v>1802</v>
      </c>
      <c r="AF197" s="54">
        <f t="shared" si="372"/>
        <v>1819</v>
      </c>
      <c r="AG197" s="54">
        <f t="shared" si="381"/>
        <v>2855</v>
      </c>
      <c r="AH197" s="54">
        <f t="shared" ca="1" si="382"/>
        <v>2731</v>
      </c>
      <c r="AI197" s="54">
        <f t="shared" ca="1" si="383"/>
        <v>2771</v>
      </c>
      <c r="AJ197" s="45" t="s">
        <v>9</v>
      </c>
    </row>
    <row r="198" spans="1:36" ht="15.95" hidden="1" customHeight="1" outlineLevel="1" x14ac:dyDescent="0.2">
      <c r="A198" s="63" t="s">
        <v>138</v>
      </c>
      <c r="B198" s="54">
        <v>317</v>
      </c>
      <c r="C198" s="54">
        <v>268</v>
      </c>
      <c r="D198" s="54">
        <v>258</v>
      </c>
      <c r="E198" s="54">
        <v>270</v>
      </c>
      <c r="F198" s="54">
        <v>272</v>
      </c>
      <c r="G198" s="54">
        <v>1092</v>
      </c>
      <c r="H198" s="54">
        <v>1099</v>
      </c>
      <c r="I198" s="54">
        <v>1136</v>
      </c>
      <c r="J198" s="54">
        <v>1138</v>
      </c>
      <c r="K198" s="54">
        <v>1148</v>
      </c>
      <c r="L198" s="54">
        <v>2012</v>
      </c>
      <c r="M198" s="54">
        <v>2032</v>
      </c>
      <c r="N198" s="54">
        <v>2007</v>
      </c>
      <c r="O198" s="54">
        <v>2014</v>
      </c>
      <c r="P198" s="54">
        <v>2017</v>
      </c>
      <c r="Q198" s="54">
        <v>302</v>
      </c>
      <c r="R198" s="54">
        <v>1044</v>
      </c>
      <c r="S198" s="54">
        <v>1043</v>
      </c>
      <c r="T198" s="54">
        <v>1044</v>
      </c>
      <c r="U198" s="54">
        <v>1010</v>
      </c>
      <c r="V198" s="54">
        <v>1010</v>
      </c>
      <c r="W198" s="54">
        <v>1008</v>
      </c>
      <c r="X198" s="54">
        <v>259</v>
      </c>
      <c r="Y198" s="54">
        <v>273</v>
      </c>
      <c r="Z198" s="54">
        <v>246</v>
      </c>
      <c r="AA198" s="54">
        <v>269</v>
      </c>
      <c r="AC198" s="54">
        <f t="shared" si="369"/>
        <v>270</v>
      </c>
      <c r="AD198" s="54">
        <f t="shared" si="370"/>
        <v>1136</v>
      </c>
      <c r="AE198" s="54">
        <f t="shared" si="371"/>
        <v>2032</v>
      </c>
      <c r="AF198" s="54">
        <f t="shared" si="372"/>
        <v>302</v>
      </c>
      <c r="AG198" s="54">
        <f t="shared" si="381"/>
        <v>1010</v>
      </c>
      <c r="AH198" s="54">
        <f t="shared" ca="1" si="382"/>
        <v>273</v>
      </c>
      <c r="AI198" s="54">
        <f t="shared" ca="1" si="383"/>
        <v>269</v>
      </c>
      <c r="AJ198" s="45" t="s">
        <v>9</v>
      </c>
    </row>
    <row r="199" spans="1:36" ht="15.95" hidden="1" customHeight="1" outlineLevel="1" x14ac:dyDescent="0.2">
      <c r="A199" s="63" t="s">
        <v>139</v>
      </c>
      <c r="B199" s="54">
        <v>2694</v>
      </c>
      <c r="C199" s="54">
        <v>2694</v>
      </c>
      <c r="D199" s="54">
        <v>2694</v>
      </c>
      <c r="E199" s="54">
        <v>2694</v>
      </c>
      <c r="F199" s="54">
        <v>2713</v>
      </c>
      <c r="G199" s="54">
        <v>2713</v>
      </c>
      <c r="H199" s="54">
        <v>3142</v>
      </c>
      <c r="I199" s="54">
        <v>2819</v>
      </c>
      <c r="J199" s="54">
        <v>2819</v>
      </c>
      <c r="K199" s="54">
        <v>3103</v>
      </c>
      <c r="L199" s="54">
        <v>3103</v>
      </c>
      <c r="M199" s="54">
        <v>3152</v>
      </c>
      <c r="N199" s="54">
        <v>3152</v>
      </c>
      <c r="O199" s="54">
        <v>3170</v>
      </c>
      <c r="P199" s="54">
        <v>3165</v>
      </c>
      <c r="Q199" s="54">
        <v>3229</v>
      </c>
      <c r="R199" s="54">
        <v>3235</v>
      </c>
      <c r="S199" s="54">
        <v>3288</v>
      </c>
      <c r="T199" s="54">
        <v>3288</v>
      </c>
      <c r="U199" s="54">
        <v>3290</v>
      </c>
      <c r="V199" s="54">
        <v>3290</v>
      </c>
      <c r="W199" s="54">
        <v>3324</v>
      </c>
      <c r="X199" s="54">
        <v>3356</v>
      </c>
      <c r="Y199" s="54">
        <v>3467</v>
      </c>
      <c r="Z199" s="54">
        <v>3967</v>
      </c>
      <c r="AA199" s="54">
        <v>3583</v>
      </c>
      <c r="AC199" s="54">
        <f t="shared" si="369"/>
        <v>2694</v>
      </c>
      <c r="AD199" s="54">
        <f t="shared" si="370"/>
        <v>2819</v>
      </c>
      <c r="AE199" s="54">
        <f t="shared" si="371"/>
        <v>3152</v>
      </c>
      <c r="AF199" s="54">
        <f t="shared" si="372"/>
        <v>3229</v>
      </c>
      <c r="AG199" s="54">
        <f t="shared" si="381"/>
        <v>3290</v>
      </c>
      <c r="AH199" s="54">
        <f t="shared" ca="1" si="382"/>
        <v>3467</v>
      </c>
      <c r="AI199" s="54">
        <f t="shared" ca="1" si="383"/>
        <v>3583</v>
      </c>
      <c r="AJ199" s="45" t="s">
        <v>9</v>
      </c>
    </row>
    <row r="200" spans="1:36" ht="15.95" hidden="1" customHeight="1" outlineLevel="1" x14ac:dyDescent="0.2">
      <c r="A200" s="63" t="s">
        <v>140</v>
      </c>
      <c r="B200" s="128">
        <v>0</v>
      </c>
      <c r="C200" s="128">
        <v>0</v>
      </c>
      <c r="D200" s="128">
        <v>0</v>
      </c>
      <c r="E200" s="128">
        <v>0</v>
      </c>
      <c r="F200" s="128">
        <v>0</v>
      </c>
      <c r="G200" s="128">
        <v>0</v>
      </c>
      <c r="H200" s="128">
        <v>0</v>
      </c>
      <c r="I200" s="128">
        <v>0</v>
      </c>
      <c r="J200" s="128">
        <v>0</v>
      </c>
      <c r="K200" s="128">
        <v>0</v>
      </c>
      <c r="L200" s="128">
        <v>0</v>
      </c>
      <c r="M200" s="128">
        <v>0</v>
      </c>
      <c r="N200" s="128">
        <v>0</v>
      </c>
      <c r="O200" s="128">
        <v>0</v>
      </c>
      <c r="P200" s="128">
        <v>0</v>
      </c>
      <c r="Q200" s="128">
        <v>0</v>
      </c>
      <c r="R200" s="128">
        <v>0</v>
      </c>
      <c r="S200" s="54">
        <v>0</v>
      </c>
      <c r="T200" s="54">
        <v>0</v>
      </c>
      <c r="U200" s="54">
        <v>0</v>
      </c>
      <c r="V200" s="54">
        <v>0</v>
      </c>
      <c r="W200" s="54">
        <v>0</v>
      </c>
      <c r="X200" s="54">
        <v>0</v>
      </c>
      <c r="Y200" s="54">
        <v>0</v>
      </c>
      <c r="Z200" s="54">
        <v>0</v>
      </c>
      <c r="AA200" s="54">
        <v>0</v>
      </c>
      <c r="AC200" s="54">
        <f t="shared" si="369"/>
        <v>0</v>
      </c>
      <c r="AD200" s="54">
        <f t="shared" si="370"/>
        <v>0</v>
      </c>
      <c r="AE200" s="54">
        <f t="shared" si="371"/>
        <v>0</v>
      </c>
      <c r="AF200" s="54">
        <f t="shared" si="372"/>
        <v>0</v>
      </c>
      <c r="AG200" s="54">
        <f t="shared" si="381"/>
        <v>0</v>
      </c>
      <c r="AH200" s="54">
        <f t="shared" ca="1" si="382"/>
        <v>0</v>
      </c>
      <c r="AI200" s="54">
        <f t="shared" ca="1" si="383"/>
        <v>0</v>
      </c>
      <c r="AJ200" s="45" t="s">
        <v>9</v>
      </c>
    </row>
    <row r="201" spans="1:36" ht="15.95" hidden="1" customHeight="1" outlineLevel="1" x14ac:dyDescent="0.2">
      <c r="A201" s="63" t="s">
        <v>141</v>
      </c>
      <c r="B201" s="54">
        <v>52</v>
      </c>
      <c r="C201" s="54">
        <v>2</v>
      </c>
      <c r="D201" s="54">
        <v>149</v>
      </c>
      <c r="E201" s="54">
        <v>103</v>
      </c>
      <c r="F201" s="54">
        <v>53</v>
      </c>
      <c r="G201" s="54">
        <v>3</v>
      </c>
      <c r="H201" s="54">
        <v>90</v>
      </c>
      <c r="I201" s="54">
        <v>66</v>
      </c>
      <c r="J201" s="54">
        <v>39</v>
      </c>
      <c r="K201" s="54">
        <v>32</v>
      </c>
      <c r="L201" s="54">
        <v>363</v>
      </c>
      <c r="M201" s="54">
        <v>441</v>
      </c>
      <c r="N201" s="54">
        <v>444</v>
      </c>
      <c r="O201" s="54">
        <v>407</v>
      </c>
      <c r="P201" s="54">
        <v>130</v>
      </c>
      <c r="Q201" s="54">
        <v>99</v>
      </c>
      <c r="R201" s="54">
        <v>57</v>
      </c>
      <c r="S201" s="54">
        <v>54</v>
      </c>
      <c r="T201" s="54">
        <v>126</v>
      </c>
      <c r="U201" s="54">
        <v>125</v>
      </c>
      <c r="V201" s="54">
        <v>84</v>
      </c>
      <c r="W201" s="54">
        <v>46</v>
      </c>
      <c r="X201" s="54">
        <v>131</v>
      </c>
      <c r="Y201" s="54">
        <v>464</v>
      </c>
      <c r="Z201" s="54">
        <v>688</v>
      </c>
      <c r="AA201" s="54">
        <v>725</v>
      </c>
      <c r="AC201" s="54">
        <f t="shared" si="369"/>
        <v>103</v>
      </c>
      <c r="AD201" s="54">
        <f t="shared" si="370"/>
        <v>66</v>
      </c>
      <c r="AE201" s="54">
        <f t="shared" si="371"/>
        <v>441</v>
      </c>
      <c r="AF201" s="54">
        <f t="shared" si="372"/>
        <v>99</v>
      </c>
      <c r="AG201" s="54">
        <f t="shared" si="381"/>
        <v>125</v>
      </c>
      <c r="AH201" s="54">
        <f t="shared" ca="1" si="382"/>
        <v>464</v>
      </c>
      <c r="AI201" s="54">
        <f t="shared" ca="1" si="383"/>
        <v>725</v>
      </c>
      <c r="AJ201" s="45" t="s">
        <v>9</v>
      </c>
    </row>
    <row r="202" spans="1:36" ht="15.95" hidden="1" customHeight="1" outlineLevel="1" x14ac:dyDescent="0.2">
      <c r="A202" s="63" t="s">
        <v>142</v>
      </c>
      <c r="B202" s="128">
        <v>0</v>
      </c>
      <c r="C202" s="128">
        <v>0</v>
      </c>
      <c r="D202" s="128">
        <v>0</v>
      </c>
      <c r="E202" s="128">
        <v>0</v>
      </c>
      <c r="F202" s="128">
        <v>0</v>
      </c>
      <c r="G202" s="128">
        <v>0</v>
      </c>
      <c r="H202" s="128">
        <v>0</v>
      </c>
      <c r="I202" s="128">
        <v>0</v>
      </c>
      <c r="J202" s="128">
        <v>0</v>
      </c>
      <c r="K202" s="128">
        <v>0</v>
      </c>
      <c r="L202" s="128">
        <v>0</v>
      </c>
      <c r="M202" s="128">
        <v>0</v>
      </c>
      <c r="N202" s="128">
        <v>0</v>
      </c>
      <c r="O202" s="128">
        <v>0</v>
      </c>
      <c r="P202" s="128">
        <v>0</v>
      </c>
      <c r="Q202" s="128">
        <v>0</v>
      </c>
      <c r="R202" s="128">
        <v>0</v>
      </c>
      <c r="S202" s="54">
        <v>0</v>
      </c>
      <c r="T202" s="54">
        <v>0</v>
      </c>
      <c r="U202" s="54">
        <v>0</v>
      </c>
      <c r="V202" s="54">
        <v>0</v>
      </c>
      <c r="W202" s="54">
        <v>0</v>
      </c>
      <c r="X202" s="54">
        <v>0</v>
      </c>
      <c r="Y202" s="54">
        <v>0</v>
      </c>
      <c r="Z202" s="54">
        <v>0</v>
      </c>
      <c r="AA202" s="54">
        <v>0</v>
      </c>
      <c r="AC202" s="54">
        <f t="shared" si="369"/>
        <v>0</v>
      </c>
      <c r="AD202" s="54">
        <f t="shared" si="370"/>
        <v>0</v>
      </c>
      <c r="AE202" s="54">
        <f t="shared" si="371"/>
        <v>0</v>
      </c>
      <c r="AF202" s="54">
        <f t="shared" si="372"/>
        <v>0</v>
      </c>
      <c r="AG202" s="54">
        <f t="shared" si="381"/>
        <v>0</v>
      </c>
      <c r="AH202" s="54">
        <f t="shared" ca="1" si="382"/>
        <v>0</v>
      </c>
      <c r="AI202" s="54">
        <f t="shared" ca="1" si="383"/>
        <v>0</v>
      </c>
      <c r="AJ202" s="45" t="s">
        <v>9</v>
      </c>
    </row>
    <row r="203" spans="1:36" ht="15.95" hidden="1" customHeight="1" outlineLevel="1" x14ac:dyDescent="0.2">
      <c r="A203" s="63" t="s">
        <v>180</v>
      </c>
      <c r="B203" s="54">
        <v>44808</v>
      </c>
      <c r="C203" s="54">
        <v>45820</v>
      </c>
      <c r="D203" s="54">
        <v>45855</v>
      </c>
      <c r="E203" s="54">
        <v>46277</v>
      </c>
      <c r="F203" s="54">
        <v>46938</v>
      </c>
      <c r="G203" s="54">
        <v>45367</v>
      </c>
      <c r="H203" s="54">
        <v>44918</v>
      </c>
      <c r="I203" s="54">
        <v>44996</v>
      </c>
      <c r="J203" s="54">
        <v>46188</v>
      </c>
      <c r="K203" s="54">
        <v>47916</v>
      </c>
      <c r="L203" s="54">
        <v>45630</v>
      </c>
      <c r="M203" s="54">
        <v>46535</v>
      </c>
      <c r="N203" s="54">
        <v>48105</v>
      </c>
      <c r="O203" s="54">
        <v>50431</v>
      </c>
      <c r="P203" s="54">
        <v>50383</v>
      </c>
      <c r="Q203" s="54">
        <v>50519</v>
      </c>
      <c r="R203" s="54">
        <v>54374</v>
      </c>
      <c r="S203" s="54">
        <v>55546</v>
      </c>
      <c r="T203" s="54">
        <v>55598</v>
      </c>
      <c r="U203" s="54">
        <v>55850</v>
      </c>
      <c r="V203" s="54">
        <v>56758</v>
      </c>
      <c r="W203" s="54">
        <v>57743</v>
      </c>
      <c r="X203" s="54">
        <v>58227</v>
      </c>
      <c r="Y203" s="54">
        <v>59147</v>
      </c>
      <c r="Z203" s="54">
        <v>60779</v>
      </c>
      <c r="AA203" s="54">
        <v>60917</v>
      </c>
      <c r="AC203" s="54">
        <f t="shared" si="369"/>
        <v>46277</v>
      </c>
      <c r="AD203" s="54">
        <f t="shared" si="370"/>
        <v>44996</v>
      </c>
      <c r="AE203" s="54">
        <f t="shared" si="371"/>
        <v>46535</v>
      </c>
      <c r="AF203" s="54">
        <f t="shared" si="372"/>
        <v>50519</v>
      </c>
      <c r="AG203" s="54">
        <f t="shared" si="381"/>
        <v>55850</v>
      </c>
      <c r="AH203" s="54">
        <f t="shared" ca="1" si="382"/>
        <v>59147</v>
      </c>
      <c r="AI203" s="54">
        <f t="shared" ca="1" si="383"/>
        <v>60917</v>
      </c>
      <c r="AJ203" s="45" t="s">
        <v>9</v>
      </c>
    </row>
    <row r="204" spans="1:36" ht="15.95" hidden="1" customHeight="1" outlineLevel="1" x14ac:dyDescent="0.2">
      <c r="A204" s="63" t="s">
        <v>181</v>
      </c>
      <c r="B204" s="128">
        <v>0</v>
      </c>
      <c r="C204" s="128">
        <v>0</v>
      </c>
      <c r="D204" s="128">
        <v>0</v>
      </c>
      <c r="E204" s="128">
        <v>0</v>
      </c>
      <c r="F204" s="128">
        <v>0</v>
      </c>
      <c r="G204" s="128">
        <v>0</v>
      </c>
      <c r="H204" s="128">
        <v>0</v>
      </c>
      <c r="I204" s="128">
        <v>0</v>
      </c>
      <c r="J204" s="128">
        <v>0</v>
      </c>
      <c r="K204" s="128">
        <v>0</v>
      </c>
      <c r="L204" s="128">
        <v>0</v>
      </c>
      <c r="M204" s="128">
        <v>0</v>
      </c>
      <c r="N204" s="128">
        <v>0</v>
      </c>
      <c r="O204" s="128">
        <v>0</v>
      </c>
      <c r="P204" s="128">
        <v>0</v>
      </c>
      <c r="Q204" s="128">
        <v>0</v>
      </c>
      <c r="R204" s="128">
        <v>0</v>
      </c>
      <c r="S204" s="54">
        <v>0</v>
      </c>
      <c r="T204" s="54">
        <v>0</v>
      </c>
      <c r="U204" s="54">
        <v>0</v>
      </c>
      <c r="V204" s="54">
        <v>0</v>
      </c>
      <c r="W204" s="54">
        <v>0</v>
      </c>
      <c r="X204" s="54">
        <v>0</v>
      </c>
      <c r="Y204" s="54">
        <v>0</v>
      </c>
      <c r="Z204" s="54">
        <v>0</v>
      </c>
      <c r="AA204" s="54">
        <v>0</v>
      </c>
      <c r="AC204" s="54">
        <f t="shared" si="369"/>
        <v>0</v>
      </c>
      <c r="AD204" s="54">
        <f t="shared" si="370"/>
        <v>0</v>
      </c>
      <c r="AE204" s="54">
        <f t="shared" si="371"/>
        <v>0</v>
      </c>
      <c r="AF204" s="54">
        <f t="shared" si="372"/>
        <v>0</v>
      </c>
      <c r="AG204" s="54">
        <f t="shared" si="381"/>
        <v>0</v>
      </c>
      <c r="AH204" s="54">
        <f t="shared" ca="1" si="382"/>
        <v>0</v>
      </c>
      <c r="AI204" s="54">
        <f t="shared" ca="1" si="383"/>
        <v>0</v>
      </c>
      <c r="AJ204" s="45" t="s">
        <v>9</v>
      </c>
    </row>
    <row r="205" spans="1:36" ht="15.95" hidden="1" customHeight="1" outlineLevel="1" x14ac:dyDescent="0.2">
      <c r="A205" s="63" t="s">
        <v>143</v>
      </c>
      <c r="B205" s="54">
        <v>602</v>
      </c>
      <c r="C205" s="54">
        <v>818</v>
      </c>
      <c r="D205" s="54">
        <v>1075</v>
      </c>
      <c r="E205" s="54">
        <v>1127</v>
      </c>
      <c r="F205" s="54">
        <v>1266</v>
      </c>
      <c r="G205" s="54">
        <v>1340</v>
      </c>
      <c r="H205" s="54">
        <v>1479</v>
      </c>
      <c r="I205" s="54">
        <v>198</v>
      </c>
      <c r="J205" s="54">
        <v>162</v>
      </c>
      <c r="K205" s="54">
        <v>172</v>
      </c>
      <c r="L205" s="54">
        <v>147</v>
      </c>
      <c r="M205" s="54">
        <v>142</v>
      </c>
      <c r="N205" s="54">
        <v>144</v>
      </c>
      <c r="O205" s="54">
        <v>182</v>
      </c>
      <c r="P205" s="54">
        <v>153</v>
      </c>
      <c r="Q205" s="54">
        <v>137</v>
      </c>
      <c r="R205" s="54">
        <v>150</v>
      </c>
      <c r="S205" s="54">
        <v>161</v>
      </c>
      <c r="T205" s="54">
        <v>150</v>
      </c>
      <c r="U205" s="54">
        <v>144</v>
      </c>
      <c r="V205" s="54">
        <v>151</v>
      </c>
      <c r="W205" s="54">
        <v>173</v>
      </c>
      <c r="X205" s="54">
        <v>245</v>
      </c>
      <c r="Y205" s="54">
        <v>285</v>
      </c>
      <c r="Z205" s="54">
        <v>319</v>
      </c>
      <c r="AA205" s="54">
        <v>334</v>
      </c>
      <c r="AC205" s="54">
        <f t="shared" si="369"/>
        <v>1127</v>
      </c>
      <c r="AD205" s="54">
        <f t="shared" si="370"/>
        <v>198</v>
      </c>
      <c r="AE205" s="54">
        <f t="shared" si="371"/>
        <v>142</v>
      </c>
      <c r="AF205" s="54">
        <f t="shared" si="372"/>
        <v>137</v>
      </c>
      <c r="AG205" s="54">
        <f t="shared" si="381"/>
        <v>144</v>
      </c>
      <c r="AH205" s="54">
        <f t="shared" ca="1" si="382"/>
        <v>285</v>
      </c>
      <c r="AI205" s="54">
        <f t="shared" ca="1" si="383"/>
        <v>334</v>
      </c>
      <c r="AJ205" s="45" t="s">
        <v>9</v>
      </c>
    </row>
    <row r="206" spans="1:36" ht="15.95" hidden="1" customHeight="1" outlineLevel="1" x14ac:dyDescent="0.2">
      <c r="A206" s="61" t="s">
        <v>144</v>
      </c>
      <c r="B206" s="62">
        <v>501326</v>
      </c>
      <c r="C206" s="62">
        <v>505550</v>
      </c>
      <c r="D206" s="62">
        <v>512085</v>
      </c>
      <c r="E206" s="62">
        <v>514849</v>
      </c>
      <c r="F206" s="62">
        <v>518643</v>
      </c>
      <c r="G206" s="62">
        <v>505388</v>
      </c>
      <c r="H206" s="62">
        <v>505264</v>
      </c>
      <c r="I206" s="62">
        <f t="shared" ref="I206:N206" si="384">SUM(I207:I221)</f>
        <v>512267</v>
      </c>
      <c r="J206" s="62">
        <f t="shared" si="384"/>
        <v>520711</v>
      </c>
      <c r="K206" s="62">
        <f t="shared" si="384"/>
        <v>527852</v>
      </c>
      <c r="L206" s="62">
        <f t="shared" si="384"/>
        <v>522042</v>
      </c>
      <c r="M206" s="62">
        <f t="shared" si="384"/>
        <v>534970</v>
      </c>
      <c r="N206" s="62">
        <f t="shared" si="384"/>
        <v>542340</v>
      </c>
      <c r="O206" s="62">
        <f t="shared" ref="O206:P206" si="385">SUM(O207:O221)</f>
        <v>554299</v>
      </c>
      <c r="P206" s="62">
        <f t="shared" si="385"/>
        <v>547599</v>
      </c>
      <c r="Q206" s="62">
        <f t="shared" ref="Q206:R206" si="386">SUM(Q207:Q221)</f>
        <v>546452</v>
      </c>
      <c r="R206" s="62">
        <f t="shared" si="386"/>
        <v>560278</v>
      </c>
      <c r="S206" s="62">
        <f t="shared" ref="S206:T206" si="387">SUM(S207:S221)</f>
        <v>564206</v>
      </c>
      <c r="T206" s="62">
        <f t="shared" si="387"/>
        <v>561522</v>
      </c>
      <c r="U206" s="62">
        <f t="shared" ref="U206:V206" si="388">SUM(U207:U221)</f>
        <v>561263</v>
      </c>
      <c r="V206" s="62">
        <f t="shared" si="388"/>
        <v>566679</v>
      </c>
      <c r="W206" s="62">
        <f t="shared" ref="W206:X206" si="389">SUM(W207:W221)</f>
        <v>567582</v>
      </c>
      <c r="X206" s="62">
        <f t="shared" si="389"/>
        <v>566336</v>
      </c>
      <c r="Y206" s="62">
        <f t="shared" ref="Y206:Z206" si="390">SUM(Y207:Y221)</f>
        <v>568756</v>
      </c>
      <c r="Z206" s="62">
        <f t="shared" si="390"/>
        <v>574502</v>
      </c>
      <c r="AA206" s="62">
        <f t="shared" ref="AA206" si="391">SUM(AA207:AA221)</f>
        <v>563832</v>
      </c>
      <c r="AC206" s="62">
        <f t="shared" si="369"/>
        <v>514849</v>
      </c>
      <c r="AD206" s="62">
        <f t="shared" si="370"/>
        <v>512267</v>
      </c>
      <c r="AE206" s="62">
        <f t="shared" si="371"/>
        <v>534970</v>
      </c>
      <c r="AF206" s="62">
        <f t="shared" si="372"/>
        <v>546452</v>
      </c>
      <c r="AG206" s="62">
        <f t="shared" si="381"/>
        <v>561263</v>
      </c>
      <c r="AH206" s="62">
        <f t="shared" ca="1" si="382"/>
        <v>568756</v>
      </c>
      <c r="AI206" s="62">
        <f t="shared" ca="1" si="383"/>
        <v>563832</v>
      </c>
      <c r="AJ206" s="45" t="s">
        <v>9</v>
      </c>
    </row>
    <row r="207" spans="1:36" ht="15.95" hidden="1" customHeight="1" outlineLevel="1" x14ac:dyDescent="0.2">
      <c r="A207" s="63" t="s">
        <v>135</v>
      </c>
      <c r="B207" s="58">
        <v>525</v>
      </c>
      <c r="C207" s="58">
        <v>525</v>
      </c>
      <c r="D207" s="58">
        <v>525</v>
      </c>
      <c r="E207" s="58">
        <v>298</v>
      </c>
      <c r="F207" s="58">
        <v>297</v>
      </c>
      <c r="G207" s="58">
        <v>291</v>
      </c>
      <c r="H207" s="58">
        <v>303</v>
      </c>
      <c r="I207" s="58">
        <v>317</v>
      </c>
      <c r="J207" s="58">
        <v>324</v>
      </c>
      <c r="K207" s="58">
        <v>318</v>
      </c>
      <c r="L207" s="58">
        <v>263</v>
      </c>
      <c r="M207" s="58">
        <v>281</v>
      </c>
      <c r="N207" s="58">
        <v>297</v>
      </c>
      <c r="O207" s="58">
        <v>273</v>
      </c>
      <c r="P207" s="58">
        <v>274</v>
      </c>
      <c r="Q207" s="58">
        <v>277</v>
      </c>
      <c r="R207" s="58">
        <v>277</v>
      </c>
      <c r="S207" s="54">
        <v>303</v>
      </c>
      <c r="T207" s="54">
        <v>516</v>
      </c>
      <c r="U207" s="54">
        <v>519</v>
      </c>
      <c r="V207" s="54">
        <v>864</v>
      </c>
      <c r="W207" s="54">
        <v>1136</v>
      </c>
      <c r="X207" s="54">
        <v>2098</v>
      </c>
      <c r="Y207" s="54">
        <v>2772</v>
      </c>
      <c r="Z207" s="54">
        <v>3435</v>
      </c>
      <c r="AA207" s="54">
        <v>7082</v>
      </c>
      <c r="AC207" s="58">
        <f t="shared" si="369"/>
        <v>298</v>
      </c>
      <c r="AD207" s="58">
        <f t="shared" si="370"/>
        <v>317</v>
      </c>
      <c r="AE207" s="58">
        <f t="shared" si="371"/>
        <v>281</v>
      </c>
      <c r="AF207" s="58">
        <f t="shared" si="372"/>
        <v>277</v>
      </c>
      <c r="AG207" s="58">
        <f t="shared" si="381"/>
        <v>519</v>
      </c>
      <c r="AH207" s="58">
        <f t="shared" ca="1" si="382"/>
        <v>2772</v>
      </c>
      <c r="AI207" s="58">
        <f t="shared" ca="1" si="383"/>
        <v>7082</v>
      </c>
      <c r="AJ207" s="45" t="s">
        <v>9</v>
      </c>
    </row>
    <row r="208" spans="1:36" ht="15.95" hidden="1" customHeight="1" outlineLevel="1" x14ac:dyDescent="0.2">
      <c r="A208" s="63" t="s">
        <v>136</v>
      </c>
      <c r="B208" s="128">
        <v>0</v>
      </c>
      <c r="C208" s="128">
        <v>0</v>
      </c>
      <c r="D208" s="128">
        <v>0</v>
      </c>
      <c r="E208" s="128">
        <v>0</v>
      </c>
      <c r="F208" s="128">
        <v>0</v>
      </c>
      <c r="G208" s="128">
        <v>0</v>
      </c>
      <c r="H208" s="128">
        <v>0</v>
      </c>
      <c r="I208" s="128">
        <v>0</v>
      </c>
      <c r="J208" s="128">
        <v>0</v>
      </c>
      <c r="K208" s="128">
        <v>0</v>
      </c>
      <c r="L208" s="128">
        <v>0</v>
      </c>
      <c r="M208" s="128">
        <v>0</v>
      </c>
      <c r="N208" s="128">
        <v>0</v>
      </c>
      <c r="O208" s="128">
        <v>0</v>
      </c>
      <c r="P208" s="128">
        <v>0</v>
      </c>
      <c r="Q208" s="128">
        <v>0</v>
      </c>
      <c r="R208" s="128">
        <v>0</v>
      </c>
      <c r="S208" s="54">
        <v>0</v>
      </c>
      <c r="T208" s="54">
        <v>0</v>
      </c>
      <c r="U208" s="54">
        <v>0</v>
      </c>
      <c r="V208" s="54">
        <v>0</v>
      </c>
      <c r="W208" s="54">
        <v>0</v>
      </c>
      <c r="X208" s="54">
        <v>0</v>
      </c>
      <c r="Y208" s="54">
        <v>0</v>
      </c>
      <c r="Z208" s="54">
        <v>0</v>
      </c>
      <c r="AA208" s="54">
        <v>0</v>
      </c>
      <c r="AC208" s="54">
        <f t="shared" si="369"/>
        <v>0</v>
      </c>
      <c r="AD208" s="58">
        <f t="shared" si="370"/>
        <v>0</v>
      </c>
      <c r="AE208" s="58">
        <f t="shared" si="371"/>
        <v>0</v>
      </c>
      <c r="AF208" s="58">
        <f t="shared" si="372"/>
        <v>0</v>
      </c>
      <c r="AG208" s="58">
        <f t="shared" si="381"/>
        <v>0</v>
      </c>
      <c r="AH208" s="58">
        <f t="shared" ca="1" si="382"/>
        <v>0</v>
      </c>
      <c r="AI208" s="58">
        <f t="shared" ca="1" si="383"/>
        <v>0</v>
      </c>
      <c r="AJ208" s="45" t="s">
        <v>9</v>
      </c>
    </row>
    <row r="209" spans="1:36" ht="15.95" hidden="1" customHeight="1" outlineLevel="1" x14ac:dyDescent="0.2">
      <c r="A209" s="63" t="s">
        <v>145</v>
      </c>
      <c r="B209" s="128">
        <v>0</v>
      </c>
      <c r="C209" s="128">
        <v>0</v>
      </c>
      <c r="D209" s="128">
        <v>0</v>
      </c>
      <c r="E209" s="128">
        <v>0</v>
      </c>
      <c r="F209" s="128">
        <v>0</v>
      </c>
      <c r="G209" s="128">
        <v>0</v>
      </c>
      <c r="H209" s="128">
        <v>0</v>
      </c>
      <c r="I209" s="128">
        <v>0</v>
      </c>
      <c r="J209" s="128">
        <v>0</v>
      </c>
      <c r="K209" s="128">
        <v>0</v>
      </c>
      <c r="L209" s="128">
        <v>0</v>
      </c>
      <c r="M209" s="128">
        <v>0</v>
      </c>
      <c r="N209" s="128">
        <v>0</v>
      </c>
      <c r="O209" s="128">
        <v>0</v>
      </c>
      <c r="P209" s="128">
        <v>0</v>
      </c>
      <c r="Q209" s="128">
        <v>0</v>
      </c>
      <c r="R209" s="128">
        <v>0</v>
      </c>
      <c r="S209" s="54">
        <v>0</v>
      </c>
      <c r="T209" s="54">
        <v>0</v>
      </c>
      <c r="U209" s="54">
        <v>0</v>
      </c>
      <c r="V209" s="54">
        <v>0</v>
      </c>
      <c r="W209" s="54">
        <v>0</v>
      </c>
      <c r="X209" s="54">
        <v>0</v>
      </c>
      <c r="Y209" s="54">
        <v>0</v>
      </c>
      <c r="Z209" s="54">
        <v>0</v>
      </c>
      <c r="AA209" s="54">
        <v>0</v>
      </c>
      <c r="AC209" s="54">
        <f t="shared" si="369"/>
        <v>0</v>
      </c>
      <c r="AD209" s="58">
        <f t="shared" si="370"/>
        <v>0</v>
      </c>
      <c r="AE209" s="58">
        <f t="shared" si="371"/>
        <v>0</v>
      </c>
      <c r="AF209" s="58">
        <f t="shared" si="372"/>
        <v>0</v>
      </c>
      <c r="AG209" s="58">
        <f t="shared" si="381"/>
        <v>0</v>
      </c>
      <c r="AH209" s="58">
        <f t="shared" ca="1" si="382"/>
        <v>0</v>
      </c>
      <c r="AI209" s="58">
        <f t="shared" ca="1" si="383"/>
        <v>0</v>
      </c>
      <c r="AJ209" s="45" t="s">
        <v>9</v>
      </c>
    </row>
    <row r="210" spans="1:36" ht="15.95" hidden="1" customHeight="1" outlineLevel="1" x14ac:dyDescent="0.2">
      <c r="A210" s="63" t="s">
        <v>134</v>
      </c>
      <c r="B210" s="54">
        <v>0</v>
      </c>
      <c r="C210" s="54">
        <v>0</v>
      </c>
      <c r="D210" s="54">
        <v>7875</v>
      </c>
      <c r="E210" s="54">
        <v>7968</v>
      </c>
      <c r="F210" s="54">
        <v>6939</v>
      </c>
      <c r="G210" s="54">
        <v>0</v>
      </c>
      <c r="H210" s="54">
        <v>0</v>
      </c>
      <c r="I210" s="54">
        <v>0</v>
      </c>
      <c r="J210" s="54">
        <v>0</v>
      </c>
      <c r="K210" s="54">
        <v>0</v>
      </c>
      <c r="L210" s="54">
        <v>0</v>
      </c>
      <c r="M210" s="54">
        <v>0</v>
      </c>
      <c r="N210" s="54">
        <v>0</v>
      </c>
      <c r="O210" s="54">
        <v>0</v>
      </c>
      <c r="P210" s="54">
        <v>0</v>
      </c>
      <c r="Q210" s="54">
        <v>0</v>
      </c>
      <c r="R210" s="54">
        <v>0</v>
      </c>
      <c r="S210" s="54">
        <v>0</v>
      </c>
      <c r="T210" s="54">
        <v>0</v>
      </c>
      <c r="U210" s="54">
        <v>0</v>
      </c>
      <c r="V210" s="54">
        <v>0</v>
      </c>
      <c r="W210" s="54">
        <v>0</v>
      </c>
      <c r="X210" s="54">
        <v>0</v>
      </c>
      <c r="Y210" s="54">
        <v>0</v>
      </c>
      <c r="Z210" s="54">
        <v>0</v>
      </c>
      <c r="AA210" s="54">
        <v>0</v>
      </c>
      <c r="AC210" s="54">
        <f t="shared" si="369"/>
        <v>7968</v>
      </c>
      <c r="AD210" s="58">
        <f t="shared" si="370"/>
        <v>0</v>
      </c>
      <c r="AE210" s="58">
        <f t="shared" si="371"/>
        <v>0</v>
      </c>
      <c r="AF210" s="58">
        <f t="shared" si="372"/>
        <v>0</v>
      </c>
      <c r="AG210" s="58">
        <f t="shared" si="381"/>
        <v>0</v>
      </c>
      <c r="AH210" s="58">
        <f t="shared" ca="1" si="382"/>
        <v>0</v>
      </c>
      <c r="AI210" s="58">
        <f t="shared" ca="1" si="383"/>
        <v>0</v>
      </c>
      <c r="AJ210" s="45" t="s">
        <v>9</v>
      </c>
    </row>
    <row r="211" spans="1:36" ht="15.95" hidden="1" customHeight="1" outlineLevel="1" x14ac:dyDescent="0.2">
      <c r="A211" s="63" t="s">
        <v>137</v>
      </c>
      <c r="B211" s="128">
        <v>0</v>
      </c>
      <c r="C211" s="128">
        <v>0</v>
      </c>
      <c r="D211" s="128">
        <v>0</v>
      </c>
      <c r="E211" s="128">
        <v>0</v>
      </c>
      <c r="F211" s="128">
        <v>0</v>
      </c>
      <c r="G211" s="128">
        <v>0</v>
      </c>
      <c r="H211" s="128">
        <v>0</v>
      </c>
      <c r="I211" s="128">
        <v>0</v>
      </c>
      <c r="J211" s="128">
        <v>0</v>
      </c>
      <c r="K211" s="128">
        <v>0</v>
      </c>
      <c r="L211" s="128">
        <v>0</v>
      </c>
      <c r="M211" s="128">
        <v>0</v>
      </c>
      <c r="N211" s="128">
        <v>0</v>
      </c>
      <c r="O211" s="128">
        <v>0</v>
      </c>
      <c r="P211" s="128">
        <v>0</v>
      </c>
      <c r="Q211" s="128">
        <v>0</v>
      </c>
      <c r="R211" s="128">
        <v>0</v>
      </c>
      <c r="S211" s="54">
        <v>0</v>
      </c>
      <c r="T211" s="54">
        <v>0</v>
      </c>
      <c r="U211" s="54">
        <v>0</v>
      </c>
      <c r="V211" s="54">
        <v>0</v>
      </c>
      <c r="W211" s="54">
        <v>0</v>
      </c>
      <c r="X211" s="54">
        <v>0</v>
      </c>
      <c r="Y211" s="54">
        <v>0</v>
      </c>
      <c r="Z211" s="54">
        <v>0</v>
      </c>
      <c r="AA211" s="54">
        <v>0</v>
      </c>
      <c r="AC211" s="54">
        <f t="shared" si="369"/>
        <v>0</v>
      </c>
      <c r="AD211" s="58">
        <f t="shared" si="370"/>
        <v>0</v>
      </c>
      <c r="AE211" s="58">
        <f t="shared" si="371"/>
        <v>0</v>
      </c>
      <c r="AF211" s="58">
        <f t="shared" si="372"/>
        <v>0</v>
      </c>
      <c r="AG211" s="58">
        <f t="shared" si="381"/>
        <v>0</v>
      </c>
      <c r="AH211" s="58">
        <f t="shared" ca="1" si="382"/>
        <v>0</v>
      </c>
      <c r="AI211" s="58">
        <f t="shared" ca="1" si="383"/>
        <v>0</v>
      </c>
      <c r="AJ211" s="45" t="s">
        <v>9</v>
      </c>
    </row>
    <row r="212" spans="1:36" ht="15.95" hidden="1" customHeight="1" outlineLevel="1" x14ac:dyDescent="0.2">
      <c r="A212" s="63" t="s">
        <v>146</v>
      </c>
      <c r="B212" s="128">
        <v>0</v>
      </c>
      <c r="C212" s="128">
        <v>0</v>
      </c>
      <c r="D212" s="128">
        <v>0</v>
      </c>
      <c r="E212" s="128">
        <v>0</v>
      </c>
      <c r="F212" s="128">
        <v>0</v>
      </c>
      <c r="G212" s="128">
        <v>0</v>
      </c>
      <c r="H212" s="128">
        <v>0</v>
      </c>
      <c r="I212" s="128">
        <v>0</v>
      </c>
      <c r="J212" s="128">
        <v>0</v>
      </c>
      <c r="K212" s="128">
        <v>0</v>
      </c>
      <c r="L212" s="128">
        <v>0</v>
      </c>
      <c r="M212" s="128">
        <v>0</v>
      </c>
      <c r="N212" s="128">
        <v>0</v>
      </c>
      <c r="O212" s="128">
        <v>0</v>
      </c>
      <c r="P212" s="128">
        <v>0</v>
      </c>
      <c r="Q212" s="128">
        <v>0</v>
      </c>
      <c r="R212" s="128">
        <v>0</v>
      </c>
      <c r="S212" s="54">
        <v>0</v>
      </c>
      <c r="T212" s="54">
        <v>0</v>
      </c>
      <c r="U212" s="54">
        <v>0</v>
      </c>
      <c r="V212" s="54">
        <v>0</v>
      </c>
      <c r="W212" s="54">
        <v>0</v>
      </c>
      <c r="X212" s="54">
        <v>0</v>
      </c>
      <c r="Y212" s="54">
        <v>0</v>
      </c>
      <c r="Z212" s="54">
        <v>0</v>
      </c>
      <c r="AA212" s="54">
        <v>0</v>
      </c>
      <c r="AC212" s="54">
        <f t="shared" si="369"/>
        <v>0</v>
      </c>
      <c r="AD212" s="58">
        <f t="shared" si="370"/>
        <v>0</v>
      </c>
      <c r="AE212" s="58">
        <f t="shared" si="371"/>
        <v>0</v>
      </c>
      <c r="AF212" s="58">
        <f t="shared" si="372"/>
        <v>0</v>
      </c>
      <c r="AG212" s="58">
        <f t="shared" si="381"/>
        <v>0</v>
      </c>
      <c r="AH212" s="58">
        <f t="shared" ca="1" si="382"/>
        <v>0</v>
      </c>
      <c r="AI212" s="58">
        <f t="shared" ca="1" si="383"/>
        <v>0</v>
      </c>
      <c r="AJ212" s="45" t="s">
        <v>9</v>
      </c>
    </row>
    <row r="213" spans="1:36" ht="15.95" hidden="1" customHeight="1" outlineLevel="1" x14ac:dyDescent="0.2">
      <c r="A213" s="63" t="s">
        <v>138</v>
      </c>
      <c r="B213" s="128">
        <v>0</v>
      </c>
      <c r="C213" s="128">
        <v>0</v>
      </c>
      <c r="D213" s="128">
        <v>0</v>
      </c>
      <c r="E213" s="128">
        <v>0</v>
      </c>
      <c r="F213" s="128">
        <v>0</v>
      </c>
      <c r="G213" s="128">
        <v>0</v>
      </c>
      <c r="H213" s="128">
        <v>0</v>
      </c>
      <c r="I213" s="128">
        <v>0</v>
      </c>
      <c r="J213" s="128">
        <v>0</v>
      </c>
      <c r="K213" s="128">
        <v>0</v>
      </c>
      <c r="L213" s="128">
        <v>0</v>
      </c>
      <c r="M213" s="128">
        <v>0</v>
      </c>
      <c r="N213" s="128">
        <v>0</v>
      </c>
      <c r="O213" s="128">
        <v>0</v>
      </c>
      <c r="P213" s="128">
        <v>0</v>
      </c>
      <c r="Q213" s="128">
        <v>0</v>
      </c>
      <c r="R213" s="128">
        <v>0</v>
      </c>
      <c r="S213" s="54">
        <v>0</v>
      </c>
      <c r="T213" s="54">
        <v>0</v>
      </c>
      <c r="U213" s="54">
        <v>0</v>
      </c>
      <c r="V213" s="54">
        <v>0</v>
      </c>
      <c r="W213" s="54">
        <v>0</v>
      </c>
      <c r="X213" s="54">
        <v>0</v>
      </c>
      <c r="Y213" s="54">
        <v>0</v>
      </c>
      <c r="Z213" s="54">
        <v>0</v>
      </c>
      <c r="AA213" s="54">
        <v>0</v>
      </c>
      <c r="AC213" s="54">
        <f t="shared" si="369"/>
        <v>0</v>
      </c>
      <c r="AD213" s="58">
        <f t="shared" si="370"/>
        <v>0</v>
      </c>
      <c r="AE213" s="58">
        <f t="shared" si="371"/>
        <v>0</v>
      </c>
      <c r="AF213" s="58">
        <f t="shared" si="372"/>
        <v>0</v>
      </c>
      <c r="AG213" s="58">
        <f t="shared" si="381"/>
        <v>0</v>
      </c>
      <c r="AH213" s="58">
        <f t="shared" ca="1" si="382"/>
        <v>0</v>
      </c>
      <c r="AI213" s="58">
        <f t="shared" ca="1" si="383"/>
        <v>0</v>
      </c>
      <c r="AJ213" s="45" t="s">
        <v>9</v>
      </c>
    </row>
    <row r="214" spans="1:36" ht="15.95" hidden="1" customHeight="1" outlineLevel="1" x14ac:dyDescent="0.2">
      <c r="A214" s="63" t="s">
        <v>139</v>
      </c>
      <c r="B214" s="128">
        <v>0</v>
      </c>
      <c r="C214" s="128">
        <v>0</v>
      </c>
      <c r="D214" s="128">
        <v>0</v>
      </c>
      <c r="E214" s="128">
        <v>0</v>
      </c>
      <c r="F214" s="128">
        <v>0</v>
      </c>
      <c r="G214" s="128">
        <v>0</v>
      </c>
      <c r="H214" s="128">
        <v>0</v>
      </c>
      <c r="I214" s="128">
        <v>0</v>
      </c>
      <c r="J214" s="128">
        <v>0</v>
      </c>
      <c r="K214" s="128">
        <v>0</v>
      </c>
      <c r="L214" s="128">
        <v>0</v>
      </c>
      <c r="M214" s="128">
        <v>0</v>
      </c>
      <c r="N214" s="128">
        <v>0</v>
      </c>
      <c r="O214" s="128">
        <v>0</v>
      </c>
      <c r="P214" s="128">
        <v>0</v>
      </c>
      <c r="Q214" s="128">
        <v>0</v>
      </c>
      <c r="R214" s="128">
        <v>0</v>
      </c>
      <c r="S214" s="54">
        <v>0</v>
      </c>
      <c r="T214" s="54">
        <v>0</v>
      </c>
      <c r="U214" s="54">
        <v>0</v>
      </c>
      <c r="V214" s="54">
        <v>0</v>
      </c>
      <c r="W214" s="54">
        <v>0</v>
      </c>
      <c r="X214" s="54">
        <v>0</v>
      </c>
      <c r="Y214" s="54">
        <v>0</v>
      </c>
      <c r="Z214" s="54">
        <v>0</v>
      </c>
      <c r="AA214" s="54">
        <v>0</v>
      </c>
      <c r="AC214" s="54">
        <f t="shared" si="369"/>
        <v>0</v>
      </c>
      <c r="AD214" s="58">
        <f t="shared" si="370"/>
        <v>0</v>
      </c>
      <c r="AE214" s="58">
        <f t="shared" si="371"/>
        <v>0</v>
      </c>
      <c r="AF214" s="58">
        <f t="shared" si="372"/>
        <v>0</v>
      </c>
      <c r="AG214" s="58">
        <f t="shared" si="381"/>
        <v>0</v>
      </c>
      <c r="AH214" s="58">
        <f t="shared" ca="1" si="382"/>
        <v>0</v>
      </c>
      <c r="AI214" s="58">
        <f t="shared" ca="1" si="383"/>
        <v>0</v>
      </c>
      <c r="AJ214" s="45" t="s">
        <v>9</v>
      </c>
    </row>
    <row r="215" spans="1:36" ht="15.95" hidden="1" customHeight="1" outlineLevel="1" x14ac:dyDescent="0.2">
      <c r="A215" s="63" t="s">
        <v>140</v>
      </c>
      <c r="B215" s="54">
        <v>44</v>
      </c>
      <c r="C215" s="54">
        <v>34</v>
      </c>
      <c r="D215" s="54">
        <v>34</v>
      </c>
      <c r="E215" s="54">
        <v>34</v>
      </c>
      <c r="F215" s="54">
        <v>34</v>
      </c>
      <c r="G215" s="54">
        <v>34</v>
      </c>
      <c r="H215" s="54">
        <v>109</v>
      </c>
      <c r="I215" s="54">
        <v>131</v>
      </c>
      <c r="J215" s="54">
        <v>131</v>
      </c>
      <c r="K215" s="54">
        <v>131</v>
      </c>
      <c r="L215" s="54">
        <v>131</v>
      </c>
      <c r="M215" s="54">
        <v>131</v>
      </c>
      <c r="N215" s="54">
        <v>288</v>
      </c>
      <c r="O215" s="54">
        <v>288</v>
      </c>
      <c r="P215" s="54">
        <v>288</v>
      </c>
      <c r="Q215" s="54">
        <v>288</v>
      </c>
      <c r="R215" s="54">
        <v>288</v>
      </c>
      <c r="S215" s="54">
        <v>288</v>
      </c>
      <c r="T215" s="54">
        <v>288</v>
      </c>
      <c r="U215" s="54">
        <v>325</v>
      </c>
      <c r="V215" s="54">
        <v>338</v>
      </c>
      <c r="W215" s="54">
        <v>338</v>
      </c>
      <c r="X215" s="54">
        <v>338</v>
      </c>
      <c r="Y215" s="54">
        <v>50</v>
      </c>
      <c r="Z215" s="54">
        <v>50</v>
      </c>
      <c r="AA215" s="54">
        <v>50</v>
      </c>
      <c r="AC215" s="54">
        <f t="shared" si="369"/>
        <v>34</v>
      </c>
      <c r="AD215" s="58">
        <f t="shared" si="370"/>
        <v>131</v>
      </c>
      <c r="AE215" s="58">
        <f t="shared" si="371"/>
        <v>131</v>
      </c>
      <c r="AF215" s="58">
        <f t="shared" si="372"/>
        <v>288</v>
      </c>
      <c r="AG215" s="58">
        <f t="shared" si="381"/>
        <v>325</v>
      </c>
      <c r="AH215" s="58">
        <f t="shared" ca="1" si="382"/>
        <v>50</v>
      </c>
      <c r="AI215" s="58">
        <f t="shared" ca="1" si="383"/>
        <v>50</v>
      </c>
      <c r="AJ215" s="45" t="s">
        <v>9</v>
      </c>
    </row>
    <row r="216" spans="1:36" ht="15.95" hidden="1" customHeight="1" outlineLevel="1" x14ac:dyDescent="0.2">
      <c r="A216" s="63" t="s">
        <v>142</v>
      </c>
      <c r="B216" s="128">
        <v>0</v>
      </c>
      <c r="C216" s="128">
        <v>0</v>
      </c>
      <c r="D216" s="128">
        <v>0</v>
      </c>
      <c r="E216" s="128">
        <v>0</v>
      </c>
      <c r="F216" s="128">
        <v>0</v>
      </c>
      <c r="G216" s="128">
        <v>0</v>
      </c>
      <c r="H216" s="128">
        <v>0</v>
      </c>
      <c r="I216" s="128">
        <v>0</v>
      </c>
      <c r="J216" s="128">
        <v>0</v>
      </c>
      <c r="K216" s="128">
        <v>0</v>
      </c>
      <c r="L216" s="128">
        <v>0</v>
      </c>
      <c r="M216" s="128">
        <v>0</v>
      </c>
      <c r="N216" s="128">
        <v>0</v>
      </c>
      <c r="O216" s="128">
        <v>0</v>
      </c>
      <c r="P216" s="128">
        <v>0</v>
      </c>
      <c r="Q216" s="128">
        <v>0</v>
      </c>
      <c r="R216" s="128">
        <v>0</v>
      </c>
      <c r="S216" s="54">
        <v>0</v>
      </c>
      <c r="T216" s="54">
        <v>0</v>
      </c>
      <c r="U216" s="54">
        <v>0</v>
      </c>
      <c r="V216" s="54">
        <v>0</v>
      </c>
      <c r="W216" s="54">
        <v>0</v>
      </c>
      <c r="X216" s="54">
        <v>0</v>
      </c>
      <c r="Y216" s="54">
        <v>0</v>
      </c>
      <c r="Z216" s="54">
        <v>0</v>
      </c>
      <c r="AA216" s="54">
        <v>0</v>
      </c>
      <c r="AC216" s="54">
        <f t="shared" si="369"/>
        <v>0</v>
      </c>
      <c r="AD216" s="58">
        <f t="shared" si="370"/>
        <v>0</v>
      </c>
      <c r="AE216" s="58">
        <f t="shared" si="371"/>
        <v>0</v>
      </c>
      <c r="AF216" s="58">
        <f t="shared" si="372"/>
        <v>0</v>
      </c>
      <c r="AG216" s="58">
        <f t="shared" si="381"/>
        <v>0</v>
      </c>
      <c r="AH216" s="58">
        <f t="shared" ca="1" si="382"/>
        <v>0</v>
      </c>
      <c r="AI216" s="58">
        <f t="shared" ca="1" si="383"/>
        <v>0</v>
      </c>
      <c r="AJ216" s="45" t="s">
        <v>9</v>
      </c>
    </row>
    <row r="217" spans="1:36" ht="15.95" hidden="1" customHeight="1" outlineLevel="1" x14ac:dyDescent="0.2">
      <c r="A217" s="63" t="s">
        <v>180</v>
      </c>
      <c r="B217" s="54">
        <v>500757</v>
      </c>
      <c r="C217" s="54">
        <v>504991</v>
      </c>
      <c r="D217" s="54">
        <v>503651</v>
      </c>
      <c r="E217" s="54">
        <v>506255</v>
      </c>
      <c r="F217" s="54">
        <v>511095</v>
      </c>
      <c r="G217" s="54">
        <v>504529</v>
      </c>
      <c r="H217" s="54">
        <v>504347</v>
      </c>
      <c r="I217" s="54">
        <v>511368</v>
      </c>
      <c r="J217" s="54">
        <v>519514</v>
      </c>
      <c r="K217" s="54">
        <v>526595</v>
      </c>
      <c r="L217" s="54">
        <v>520899</v>
      </c>
      <c r="M217" s="54">
        <v>533888</v>
      </c>
      <c r="N217" s="54">
        <v>541166</v>
      </c>
      <c r="O217" s="54">
        <v>552935</v>
      </c>
      <c r="P217" s="54">
        <v>546278</v>
      </c>
      <c r="Q217" s="54">
        <v>545190</v>
      </c>
      <c r="R217" s="54">
        <v>559057</v>
      </c>
      <c r="S217" s="54">
        <v>563116</v>
      </c>
      <c r="T217" s="54">
        <v>560262</v>
      </c>
      <c r="U217" s="54">
        <v>560005</v>
      </c>
      <c r="V217" s="54">
        <v>565106</v>
      </c>
      <c r="W217" s="54">
        <v>565780</v>
      </c>
      <c r="X217" s="54">
        <v>563614</v>
      </c>
      <c r="Y217" s="54">
        <v>565676</v>
      </c>
      <c r="Z217" s="54">
        <v>570786</v>
      </c>
      <c r="AA217" s="54">
        <v>556496</v>
      </c>
      <c r="AC217" s="54">
        <f t="shared" si="369"/>
        <v>506255</v>
      </c>
      <c r="AD217" s="58">
        <f t="shared" si="370"/>
        <v>511368</v>
      </c>
      <c r="AE217" s="58">
        <f t="shared" si="371"/>
        <v>533888</v>
      </c>
      <c r="AF217" s="58">
        <f t="shared" si="372"/>
        <v>545190</v>
      </c>
      <c r="AG217" s="58">
        <f t="shared" si="381"/>
        <v>560005</v>
      </c>
      <c r="AH217" s="58">
        <f t="shared" ca="1" si="382"/>
        <v>565676</v>
      </c>
      <c r="AI217" s="58">
        <f t="shared" ca="1" si="383"/>
        <v>556496</v>
      </c>
      <c r="AJ217" s="45" t="s">
        <v>9</v>
      </c>
    </row>
    <row r="218" spans="1:36" ht="15.95" hidden="1" customHeight="1" outlineLevel="1" x14ac:dyDescent="0.2">
      <c r="A218" s="63" t="s">
        <v>143</v>
      </c>
      <c r="B218" s="128">
        <v>0</v>
      </c>
      <c r="C218" s="128">
        <v>0</v>
      </c>
      <c r="D218" s="128">
        <v>0</v>
      </c>
      <c r="E218" s="128">
        <v>0</v>
      </c>
      <c r="F218" s="128">
        <v>0</v>
      </c>
      <c r="G218" s="128">
        <v>0</v>
      </c>
      <c r="H218" s="128">
        <v>0</v>
      </c>
      <c r="I218" s="128">
        <v>0</v>
      </c>
      <c r="J218" s="128">
        <v>0</v>
      </c>
      <c r="K218" s="128">
        <v>0</v>
      </c>
      <c r="L218" s="128">
        <v>0</v>
      </c>
      <c r="M218" s="128">
        <v>0</v>
      </c>
      <c r="N218" s="128">
        <v>0</v>
      </c>
      <c r="O218" s="128">
        <v>0</v>
      </c>
      <c r="P218" s="128">
        <v>0</v>
      </c>
      <c r="Q218" s="128">
        <v>0</v>
      </c>
      <c r="R218" s="128">
        <v>0</v>
      </c>
      <c r="S218" s="54">
        <v>0</v>
      </c>
      <c r="T218" s="54">
        <v>0</v>
      </c>
      <c r="U218" s="54">
        <v>0</v>
      </c>
      <c r="V218" s="54">
        <v>0</v>
      </c>
      <c r="W218" s="54">
        <v>0</v>
      </c>
      <c r="X218" s="54">
        <v>0</v>
      </c>
      <c r="Y218" s="54">
        <v>0</v>
      </c>
      <c r="Z218" s="54">
        <v>0</v>
      </c>
      <c r="AA218" s="54">
        <v>0</v>
      </c>
      <c r="AC218" s="54">
        <f t="shared" si="369"/>
        <v>0</v>
      </c>
      <c r="AD218" s="58">
        <f t="shared" si="370"/>
        <v>0</v>
      </c>
      <c r="AE218" s="58">
        <f t="shared" si="371"/>
        <v>0</v>
      </c>
      <c r="AF218" s="58">
        <f t="shared" si="372"/>
        <v>0</v>
      </c>
      <c r="AG218" s="58">
        <f t="shared" si="381"/>
        <v>0</v>
      </c>
      <c r="AH218" s="58">
        <f t="shared" ca="1" si="382"/>
        <v>0</v>
      </c>
      <c r="AI218" s="58">
        <f t="shared" ca="1" si="383"/>
        <v>0</v>
      </c>
      <c r="AJ218" s="45" t="s">
        <v>9</v>
      </c>
    </row>
    <row r="219" spans="1:36" ht="15.95" hidden="1" customHeight="1" outlineLevel="1" x14ac:dyDescent="0.2">
      <c r="A219" s="63" t="s">
        <v>147</v>
      </c>
      <c r="B219" s="128">
        <v>0</v>
      </c>
      <c r="C219" s="128">
        <v>0</v>
      </c>
      <c r="D219" s="128">
        <v>0</v>
      </c>
      <c r="E219" s="128">
        <v>0</v>
      </c>
      <c r="F219" s="128">
        <v>0</v>
      </c>
      <c r="G219" s="128">
        <v>0</v>
      </c>
      <c r="H219" s="128">
        <v>0</v>
      </c>
      <c r="I219" s="128">
        <v>0</v>
      </c>
      <c r="J219" s="128">
        <v>0</v>
      </c>
      <c r="K219" s="128">
        <v>0</v>
      </c>
      <c r="L219" s="128">
        <v>0</v>
      </c>
      <c r="M219" s="128">
        <v>0</v>
      </c>
      <c r="N219" s="128">
        <v>0</v>
      </c>
      <c r="O219" s="128">
        <v>0</v>
      </c>
      <c r="P219" s="128">
        <v>0</v>
      </c>
      <c r="Q219" s="128">
        <v>0</v>
      </c>
      <c r="R219" s="128">
        <v>0</v>
      </c>
      <c r="S219" s="54">
        <v>0</v>
      </c>
      <c r="T219" s="54">
        <v>0</v>
      </c>
      <c r="U219" s="54">
        <v>0</v>
      </c>
      <c r="V219" s="54">
        <v>0</v>
      </c>
      <c r="W219" s="54">
        <v>0</v>
      </c>
      <c r="X219" s="54">
        <v>0</v>
      </c>
      <c r="Y219" s="54">
        <v>0</v>
      </c>
      <c r="Z219" s="54">
        <v>0</v>
      </c>
      <c r="AA219" s="54">
        <v>0</v>
      </c>
      <c r="AC219" s="54">
        <f t="shared" si="369"/>
        <v>0</v>
      </c>
      <c r="AD219" s="58">
        <f t="shared" si="370"/>
        <v>0</v>
      </c>
      <c r="AE219" s="58">
        <f t="shared" si="371"/>
        <v>0</v>
      </c>
      <c r="AF219" s="58">
        <f t="shared" si="372"/>
        <v>0</v>
      </c>
      <c r="AG219" s="58">
        <f t="shared" si="381"/>
        <v>0</v>
      </c>
      <c r="AH219" s="58">
        <f t="shared" ca="1" si="382"/>
        <v>0</v>
      </c>
      <c r="AI219" s="58">
        <f t="shared" ca="1" si="383"/>
        <v>0</v>
      </c>
      <c r="AJ219" s="45" t="s">
        <v>9</v>
      </c>
    </row>
    <row r="220" spans="1:36" ht="15.95" hidden="1" customHeight="1" outlineLevel="1" x14ac:dyDescent="0.2">
      <c r="A220" s="63" t="s">
        <v>148</v>
      </c>
      <c r="B220" s="54">
        <v>0</v>
      </c>
      <c r="C220" s="54">
        <v>0</v>
      </c>
      <c r="D220" s="54">
        <v>0</v>
      </c>
      <c r="E220" s="54">
        <v>294</v>
      </c>
      <c r="F220" s="54">
        <v>278</v>
      </c>
      <c r="G220" s="54">
        <v>534</v>
      </c>
      <c r="H220" s="54">
        <v>505</v>
      </c>
      <c r="I220" s="54">
        <v>451</v>
      </c>
      <c r="J220" s="54">
        <v>742</v>
      </c>
      <c r="K220" s="54">
        <v>808</v>
      </c>
      <c r="L220" s="54">
        <v>749</v>
      </c>
      <c r="M220" s="54">
        <v>670</v>
      </c>
      <c r="N220" s="54">
        <v>589</v>
      </c>
      <c r="O220" s="54">
        <v>803</v>
      </c>
      <c r="P220" s="54">
        <v>759</v>
      </c>
      <c r="Q220" s="54">
        <v>697</v>
      </c>
      <c r="R220" s="54">
        <v>653</v>
      </c>
      <c r="S220" s="54">
        <v>496</v>
      </c>
      <c r="T220" s="54">
        <v>453</v>
      </c>
      <c r="U220" s="54">
        <v>411</v>
      </c>
      <c r="V220" s="54">
        <v>368</v>
      </c>
      <c r="W220" s="54">
        <v>325</v>
      </c>
      <c r="X220" s="54">
        <v>283</v>
      </c>
      <c r="Y220" s="54">
        <v>258</v>
      </c>
      <c r="Z220" s="54">
        <v>231</v>
      </c>
      <c r="AA220" s="54">
        <v>204</v>
      </c>
      <c r="AC220" s="54">
        <f t="shared" si="369"/>
        <v>294</v>
      </c>
      <c r="AD220" s="58">
        <f t="shared" si="370"/>
        <v>451</v>
      </c>
      <c r="AE220" s="58">
        <f t="shared" si="371"/>
        <v>670</v>
      </c>
      <c r="AF220" s="58">
        <f t="shared" si="372"/>
        <v>697</v>
      </c>
      <c r="AG220" s="58">
        <f t="shared" si="381"/>
        <v>411</v>
      </c>
      <c r="AH220" s="58">
        <f t="shared" ca="1" si="382"/>
        <v>258</v>
      </c>
      <c r="AI220" s="58">
        <f t="shared" ca="1" si="383"/>
        <v>204</v>
      </c>
      <c r="AJ220" s="45" t="s">
        <v>9</v>
      </c>
    </row>
    <row r="221" spans="1:36" ht="15.95" hidden="1" customHeight="1" outlineLevel="1" x14ac:dyDescent="0.2">
      <c r="A221" s="63" t="s">
        <v>149</v>
      </c>
      <c r="B221" s="128">
        <v>0</v>
      </c>
      <c r="C221" s="128">
        <v>0</v>
      </c>
      <c r="D221" s="128">
        <v>0</v>
      </c>
      <c r="E221" s="128">
        <v>0</v>
      </c>
      <c r="F221" s="128">
        <v>0</v>
      </c>
      <c r="G221" s="128">
        <v>0</v>
      </c>
      <c r="H221" s="128">
        <v>0</v>
      </c>
      <c r="I221" s="128">
        <v>0</v>
      </c>
      <c r="J221" s="128">
        <v>0</v>
      </c>
      <c r="K221" s="128">
        <v>0</v>
      </c>
      <c r="L221" s="128">
        <v>0</v>
      </c>
      <c r="M221" s="128">
        <v>0</v>
      </c>
      <c r="N221" s="128">
        <v>0</v>
      </c>
      <c r="O221" s="128">
        <v>0</v>
      </c>
      <c r="P221" s="128">
        <v>0</v>
      </c>
      <c r="Q221" s="128">
        <v>0</v>
      </c>
      <c r="R221" s="128">
        <v>3</v>
      </c>
      <c r="S221" s="54">
        <v>3</v>
      </c>
      <c r="T221" s="54">
        <v>3</v>
      </c>
      <c r="U221" s="54">
        <v>3</v>
      </c>
      <c r="V221" s="54">
        <v>3</v>
      </c>
      <c r="W221" s="54">
        <v>3</v>
      </c>
      <c r="X221" s="54">
        <v>3</v>
      </c>
      <c r="Y221" s="54">
        <v>0</v>
      </c>
      <c r="Z221" s="54">
        <v>0</v>
      </c>
      <c r="AA221" s="54">
        <v>0</v>
      </c>
      <c r="AC221" s="54">
        <f t="shared" si="369"/>
        <v>0</v>
      </c>
      <c r="AD221" s="58">
        <f t="shared" si="370"/>
        <v>0</v>
      </c>
      <c r="AE221" s="58">
        <f t="shared" si="371"/>
        <v>0</v>
      </c>
      <c r="AF221" s="58">
        <f t="shared" si="372"/>
        <v>0</v>
      </c>
      <c r="AG221" s="58">
        <f t="shared" si="381"/>
        <v>3</v>
      </c>
      <c r="AH221" s="58">
        <f t="shared" ca="1" si="382"/>
        <v>0</v>
      </c>
      <c r="AI221" s="58">
        <f t="shared" ca="1" si="383"/>
        <v>0</v>
      </c>
      <c r="AJ221" s="45" t="s">
        <v>9</v>
      </c>
    </row>
    <row r="222" spans="1:36" ht="15.95" customHeight="1" collapsed="1" x14ac:dyDescent="0.2">
      <c r="A222" s="43" t="s">
        <v>150</v>
      </c>
      <c r="B222" s="44">
        <f t="shared" ref="B222:G222" si="392">B223+B238+B254</f>
        <v>588567</v>
      </c>
      <c r="C222" s="44">
        <f t="shared" si="392"/>
        <v>599173</v>
      </c>
      <c r="D222" s="44">
        <f t="shared" si="392"/>
        <v>605884</v>
      </c>
      <c r="E222" s="44">
        <f t="shared" si="392"/>
        <v>614224</v>
      </c>
      <c r="F222" s="44">
        <f t="shared" si="392"/>
        <v>622170</v>
      </c>
      <c r="G222" s="44">
        <f t="shared" si="392"/>
        <v>728178</v>
      </c>
      <c r="H222" s="44">
        <f t="shared" ref="H222:M222" si="393">H223+H238+H254</f>
        <v>595571</v>
      </c>
      <c r="I222" s="44">
        <f t="shared" si="393"/>
        <v>601000</v>
      </c>
      <c r="J222" s="44">
        <f t="shared" si="393"/>
        <v>591758</v>
      </c>
      <c r="K222" s="44">
        <f t="shared" si="393"/>
        <v>605345</v>
      </c>
      <c r="L222" s="44">
        <f t="shared" si="393"/>
        <v>592895</v>
      </c>
      <c r="M222" s="44">
        <f t="shared" si="393"/>
        <v>613660</v>
      </c>
      <c r="N222" s="44">
        <f t="shared" ref="N222:O222" si="394">N223+N238+N254</f>
        <v>629881</v>
      </c>
      <c r="O222" s="44">
        <f t="shared" si="394"/>
        <v>660758</v>
      </c>
      <c r="P222" s="44">
        <f t="shared" ref="P222" si="395">P223+P238+P254</f>
        <v>668076</v>
      </c>
      <c r="Q222" s="44">
        <f t="shared" ref="Q222" si="396">Q223+Q238+Q254</f>
        <v>624658</v>
      </c>
      <c r="R222" s="44">
        <f t="shared" ref="R222:T222" si="397">R223+R238+R254</f>
        <v>653301</v>
      </c>
      <c r="S222" s="44">
        <f t="shared" si="397"/>
        <v>644051</v>
      </c>
      <c r="T222" s="44">
        <f t="shared" si="397"/>
        <v>651460</v>
      </c>
      <c r="U222" s="44">
        <f t="shared" ref="U222:V222" si="398">U223+U238+U254</f>
        <v>640257</v>
      </c>
      <c r="V222" s="44">
        <f t="shared" si="398"/>
        <v>661442</v>
      </c>
      <c r="W222" s="44">
        <f t="shared" ref="W222:X222" si="399">W223+W238+W254</f>
        <v>662884</v>
      </c>
      <c r="X222" s="44">
        <f t="shared" si="399"/>
        <v>660804</v>
      </c>
      <c r="Y222" s="44">
        <f t="shared" ref="Y222:Z222" si="400">Y223+Y238+Y254</f>
        <v>649750</v>
      </c>
      <c r="Z222" s="44">
        <f t="shared" si="400"/>
        <v>672987</v>
      </c>
      <c r="AA222" s="44">
        <f t="shared" ref="AA222" si="401">AA223+AA238+AA254</f>
        <v>642638</v>
      </c>
      <c r="AC222" s="44">
        <f t="shared" ref="AC222:AC253" si="402">E222</f>
        <v>614224</v>
      </c>
      <c r="AD222" s="44">
        <f t="shared" ref="AD222:AD253" si="403">I222</f>
        <v>601000</v>
      </c>
      <c r="AE222" s="44">
        <f t="shared" ref="AE222:AE253" si="404">M222</f>
        <v>613660</v>
      </c>
      <c r="AF222" s="44">
        <f t="shared" ref="AF222:AF253" si="405">Q222</f>
        <v>624658</v>
      </c>
      <c r="AG222" s="44">
        <f t="shared" si="381"/>
        <v>640257</v>
      </c>
      <c r="AH222" s="44">
        <f t="shared" ca="1" si="382"/>
        <v>649750</v>
      </c>
      <c r="AI222" s="274">
        <f t="shared" ca="1" si="383"/>
        <v>642638</v>
      </c>
      <c r="AJ222" s="45" t="s">
        <v>9</v>
      </c>
    </row>
    <row r="223" spans="1:36" ht="15.95" hidden="1" customHeight="1" outlineLevel="1" x14ac:dyDescent="0.2">
      <c r="A223" s="61" t="s">
        <v>151</v>
      </c>
      <c r="B223" s="62">
        <v>61585</v>
      </c>
      <c r="C223" s="62">
        <v>61996</v>
      </c>
      <c r="D223" s="62">
        <v>64049</v>
      </c>
      <c r="E223" s="62">
        <v>151364</v>
      </c>
      <c r="F223" s="62">
        <v>149518</v>
      </c>
      <c r="G223" s="62">
        <v>52989</v>
      </c>
      <c r="H223" s="62">
        <v>33474</v>
      </c>
      <c r="I223" s="62">
        <f t="shared" ref="I223:N223" si="406">SUM(I224:I237)</f>
        <v>28044</v>
      </c>
      <c r="J223" s="62">
        <f t="shared" si="406"/>
        <v>16721</v>
      </c>
      <c r="K223" s="62">
        <f t="shared" si="406"/>
        <v>222649</v>
      </c>
      <c r="L223" s="62">
        <f t="shared" si="406"/>
        <v>226629</v>
      </c>
      <c r="M223" s="62">
        <f t="shared" si="406"/>
        <v>240190</v>
      </c>
      <c r="N223" s="62">
        <f t="shared" si="406"/>
        <v>242494</v>
      </c>
      <c r="O223" s="62">
        <f t="shared" ref="O223:P223" si="407">SUM(O224:O237)</f>
        <v>15700</v>
      </c>
      <c r="P223" s="62">
        <f t="shared" si="407"/>
        <v>55683</v>
      </c>
      <c r="Q223" s="62">
        <f t="shared" ref="Q223" si="408">SUM(Q224:Q237)</f>
        <v>18603</v>
      </c>
      <c r="R223" s="62">
        <f t="shared" ref="R223:T223" si="409">SUM(R224:R237)</f>
        <v>27571</v>
      </c>
      <c r="S223" s="62">
        <f t="shared" si="409"/>
        <v>20708</v>
      </c>
      <c r="T223" s="62">
        <f t="shared" si="409"/>
        <v>25343</v>
      </c>
      <c r="U223" s="62">
        <f t="shared" ref="U223:V223" si="410">SUM(U224:U237)</f>
        <v>14782</v>
      </c>
      <c r="V223" s="62">
        <f t="shared" si="410"/>
        <v>23420</v>
      </c>
      <c r="W223" s="62">
        <f t="shared" ref="W223:X223" si="411">SUM(W224:W237)</f>
        <v>16248</v>
      </c>
      <c r="X223" s="62">
        <f t="shared" si="411"/>
        <v>23570</v>
      </c>
      <c r="Y223" s="62">
        <f t="shared" ref="Y223:Z223" si="412">SUM(Y224:Y237)</f>
        <v>27177</v>
      </c>
      <c r="Z223" s="62">
        <f t="shared" si="412"/>
        <v>38008</v>
      </c>
      <c r="AA223" s="62">
        <f t="shared" ref="AA223" si="413">SUM(AA224:AA237)</f>
        <v>17478</v>
      </c>
      <c r="AC223" s="62">
        <f t="shared" si="402"/>
        <v>151364</v>
      </c>
      <c r="AD223" s="62">
        <f t="shared" si="403"/>
        <v>28044</v>
      </c>
      <c r="AE223" s="62">
        <f t="shared" si="404"/>
        <v>240190</v>
      </c>
      <c r="AF223" s="62">
        <f t="shared" si="405"/>
        <v>18603</v>
      </c>
      <c r="AG223" s="62">
        <f t="shared" si="381"/>
        <v>14782</v>
      </c>
      <c r="AH223" s="62">
        <f t="shared" ca="1" si="382"/>
        <v>27177</v>
      </c>
      <c r="AI223" s="62">
        <f t="shared" ca="1" si="383"/>
        <v>17478</v>
      </c>
      <c r="AJ223" s="45" t="s">
        <v>9</v>
      </c>
    </row>
    <row r="224" spans="1:36" ht="15.95" hidden="1" customHeight="1" outlineLevel="1" x14ac:dyDescent="0.2">
      <c r="A224" s="63" t="s">
        <v>152</v>
      </c>
      <c r="B224" s="54">
        <v>13249</v>
      </c>
      <c r="C224" s="54">
        <v>13185</v>
      </c>
      <c r="D224" s="54">
        <v>13178</v>
      </c>
      <c r="E224" s="54">
        <v>98326</v>
      </c>
      <c r="F224" s="54">
        <v>95101</v>
      </c>
      <c r="G224" s="54">
        <v>-332</v>
      </c>
      <c r="H224" s="54">
        <v>-371</v>
      </c>
      <c r="I224" s="54">
        <v>-371</v>
      </c>
      <c r="J224" s="54">
        <v>-371</v>
      </c>
      <c r="K224" s="54">
        <v>212071</v>
      </c>
      <c r="L224" s="54">
        <v>216570</v>
      </c>
      <c r="M224" s="54">
        <v>222456</v>
      </c>
      <c r="N224" s="54">
        <v>229776</v>
      </c>
      <c r="O224" s="54">
        <v>0</v>
      </c>
      <c r="P224" s="54">
        <v>0</v>
      </c>
      <c r="Q224" s="54">
        <v>0</v>
      </c>
      <c r="R224" s="54">
        <v>0</v>
      </c>
      <c r="S224" s="54">
        <v>0</v>
      </c>
      <c r="T224" s="54">
        <v>0</v>
      </c>
      <c r="U224" s="54">
        <v>0</v>
      </c>
      <c r="V224" s="54">
        <v>0</v>
      </c>
      <c r="W224" s="54">
        <v>0</v>
      </c>
      <c r="X224" s="54">
        <v>0</v>
      </c>
      <c r="Y224" s="54">
        <v>0</v>
      </c>
      <c r="Z224" s="54">
        <v>0</v>
      </c>
      <c r="AA224" s="54">
        <v>0</v>
      </c>
      <c r="AC224" s="54">
        <f t="shared" si="402"/>
        <v>98326</v>
      </c>
      <c r="AD224" s="54">
        <f t="shared" si="403"/>
        <v>-371</v>
      </c>
      <c r="AE224" s="54">
        <f t="shared" si="404"/>
        <v>222456</v>
      </c>
      <c r="AF224" s="54">
        <f t="shared" si="405"/>
        <v>0</v>
      </c>
      <c r="AG224" s="54">
        <f t="shared" si="381"/>
        <v>0</v>
      </c>
      <c r="AH224" s="54">
        <f t="shared" ca="1" si="382"/>
        <v>0</v>
      </c>
      <c r="AI224" s="54">
        <f t="shared" ca="1" si="383"/>
        <v>0</v>
      </c>
      <c r="AJ224" s="45" t="s">
        <v>9</v>
      </c>
    </row>
    <row r="225" spans="1:36" ht="15.95" hidden="1" customHeight="1" outlineLevel="1" x14ac:dyDescent="0.2">
      <c r="A225" s="63" t="s">
        <v>153</v>
      </c>
      <c r="B225" s="128">
        <v>0</v>
      </c>
      <c r="C225" s="128">
        <v>0</v>
      </c>
      <c r="D225" s="128">
        <v>0</v>
      </c>
      <c r="E225" s="128">
        <v>0</v>
      </c>
      <c r="F225" s="128">
        <v>0</v>
      </c>
      <c r="G225" s="128">
        <v>0</v>
      </c>
      <c r="H225" s="128">
        <v>0</v>
      </c>
      <c r="I225" s="128">
        <v>0</v>
      </c>
      <c r="J225" s="128">
        <v>0</v>
      </c>
      <c r="K225" s="128">
        <v>0</v>
      </c>
      <c r="L225" s="128">
        <v>0</v>
      </c>
      <c r="M225" s="128">
        <v>0</v>
      </c>
      <c r="N225" s="128">
        <v>0</v>
      </c>
      <c r="O225" s="128">
        <v>2742</v>
      </c>
      <c r="P225" s="128">
        <v>11876</v>
      </c>
      <c r="Q225" s="128">
        <v>4151</v>
      </c>
      <c r="R225" s="128">
        <v>13137</v>
      </c>
      <c r="S225" s="54">
        <v>4130</v>
      </c>
      <c r="T225" s="54">
        <v>13078</v>
      </c>
      <c r="U225" s="54">
        <v>3433</v>
      </c>
      <c r="V225" s="54">
        <v>10850</v>
      </c>
      <c r="W225" s="54">
        <v>3036</v>
      </c>
      <c r="X225" s="54">
        <v>10541</v>
      </c>
      <c r="Y225" s="54">
        <v>3329</v>
      </c>
      <c r="Z225" s="54">
        <v>11623</v>
      </c>
      <c r="AA225" s="54">
        <v>4108</v>
      </c>
      <c r="AC225" s="54">
        <f t="shared" si="402"/>
        <v>0</v>
      </c>
      <c r="AD225" s="54">
        <f t="shared" si="403"/>
        <v>0</v>
      </c>
      <c r="AE225" s="54">
        <f t="shared" si="404"/>
        <v>0</v>
      </c>
      <c r="AF225" s="54">
        <f t="shared" si="405"/>
        <v>4151</v>
      </c>
      <c r="AG225" s="54">
        <f t="shared" si="381"/>
        <v>3433</v>
      </c>
      <c r="AH225" s="54">
        <f t="shared" ca="1" si="382"/>
        <v>3329</v>
      </c>
      <c r="AI225" s="54">
        <f t="shared" ca="1" si="383"/>
        <v>4108</v>
      </c>
      <c r="AJ225" s="45" t="s">
        <v>9</v>
      </c>
    </row>
    <row r="226" spans="1:36" ht="15.95" hidden="1" customHeight="1" outlineLevel="1" x14ac:dyDescent="0.2">
      <c r="A226" s="63" t="s">
        <v>182</v>
      </c>
      <c r="B226" s="54">
        <v>0</v>
      </c>
      <c r="C226" s="54">
        <v>0</v>
      </c>
      <c r="D226" s="54">
        <v>0</v>
      </c>
      <c r="E226" s="54">
        <v>0</v>
      </c>
      <c r="F226" s="54">
        <v>57</v>
      </c>
      <c r="G226" s="54">
        <v>143</v>
      </c>
      <c r="H226" s="54">
        <v>145</v>
      </c>
      <c r="I226" s="54">
        <v>150</v>
      </c>
      <c r="J226" s="54">
        <v>296</v>
      </c>
      <c r="K226" s="54">
        <v>308</v>
      </c>
      <c r="L226" s="54">
        <v>336</v>
      </c>
      <c r="M226" s="54">
        <v>339</v>
      </c>
      <c r="N226" s="54">
        <v>346</v>
      </c>
      <c r="O226" s="54">
        <v>184</v>
      </c>
      <c r="P226" s="54">
        <v>189</v>
      </c>
      <c r="Q226" s="54">
        <v>172</v>
      </c>
      <c r="R226" s="54">
        <v>175</v>
      </c>
      <c r="S226" s="54">
        <v>179</v>
      </c>
      <c r="T226" s="54">
        <v>183</v>
      </c>
      <c r="U226" s="54">
        <v>167</v>
      </c>
      <c r="V226" s="54">
        <v>150</v>
      </c>
      <c r="W226" s="54">
        <v>134</v>
      </c>
      <c r="X226" s="54">
        <v>117</v>
      </c>
      <c r="Y226" s="54">
        <v>119</v>
      </c>
      <c r="Z226" s="54">
        <v>122</v>
      </c>
      <c r="AA226" s="54">
        <v>125</v>
      </c>
      <c r="AC226" s="54">
        <f t="shared" si="402"/>
        <v>0</v>
      </c>
      <c r="AD226" s="54">
        <f t="shared" si="403"/>
        <v>150</v>
      </c>
      <c r="AE226" s="54">
        <f t="shared" si="404"/>
        <v>339</v>
      </c>
      <c r="AF226" s="54">
        <f t="shared" si="405"/>
        <v>172</v>
      </c>
      <c r="AG226" s="54">
        <f t="shared" si="381"/>
        <v>167</v>
      </c>
      <c r="AH226" s="54">
        <f t="shared" ca="1" si="382"/>
        <v>119</v>
      </c>
      <c r="AI226" s="54">
        <f t="shared" ca="1" si="383"/>
        <v>125</v>
      </c>
      <c r="AJ226" s="45" t="s">
        <v>9</v>
      </c>
    </row>
    <row r="227" spans="1:36" ht="15.95" hidden="1" customHeight="1" outlineLevel="1" x14ac:dyDescent="0.2">
      <c r="A227" s="63" t="s">
        <v>154</v>
      </c>
      <c r="B227" s="54">
        <v>185</v>
      </c>
      <c r="C227" s="54">
        <v>197</v>
      </c>
      <c r="D227" s="54">
        <v>877</v>
      </c>
      <c r="E227" s="54">
        <v>154</v>
      </c>
      <c r="F227" s="54">
        <v>229</v>
      </c>
      <c r="G227" s="54">
        <v>57</v>
      </c>
      <c r="H227" s="54">
        <v>53</v>
      </c>
      <c r="I227" s="54">
        <v>50</v>
      </c>
      <c r="J227" s="54">
        <v>314</v>
      </c>
      <c r="K227" s="54">
        <v>386</v>
      </c>
      <c r="L227" s="54">
        <v>29</v>
      </c>
      <c r="M227" s="54">
        <v>295</v>
      </c>
      <c r="N227" s="54">
        <v>358</v>
      </c>
      <c r="O227" s="54">
        <v>420</v>
      </c>
      <c r="P227" s="54">
        <v>2621</v>
      </c>
      <c r="Q227" s="54">
        <v>956</v>
      </c>
      <c r="R227" s="54">
        <v>891</v>
      </c>
      <c r="S227" s="54">
        <v>999</v>
      </c>
      <c r="T227" s="54">
        <v>1095</v>
      </c>
      <c r="U227" s="54">
        <v>948</v>
      </c>
      <c r="V227" s="54">
        <v>764</v>
      </c>
      <c r="W227" s="54">
        <v>872</v>
      </c>
      <c r="X227" s="54">
        <v>110</v>
      </c>
      <c r="Y227" s="54">
        <v>193</v>
      </c>
      <c r="Z227" s="54">
        <v>439</v>
      </c>
      <c r="AA227" s="54">
        <v>603</v>
      </c>
      <c r="AC227" s="54">
        <f t="shared" si="402"/>
        <v>154</v>
      </c>
      <c r="AD227" s="54">
        <f t="shared" si="403"/>
        <v>50</v>
      </c>
      <c r="AE227" s="54">
        <f t="shared" si="404"/>
        <v>295</v>
      </c>
      <c r="AF227" s="54">
        <f t="shared" si="405"/>
        <v>956</v>
      </c>
      <c r="AG227" s="54">
        <f t="shared" si="381"/>
        <v>948</v>
      </c>
      <c r="AH227" s="54">
        <f t="shared" ca="1" si="382"/>
        <v>193</v>
      </c>
      <c r="AI227" s="54">
        <f t="shared" ca="1" si="383"/>
        <v>603</v>
      </c>
      <c r="AJ227" s="45" t="s">
        <v>9</v>
      </c>
    </row>
    <row r="228" spans="1:36" ht="15.95" hidden="1" customHeight="1" outlineLevel="1" x14ac:dyDescent="0.2">
      <c r="A228" s="63" t="s">
        <v>155</v>
      </c>
      <c r="B228" s="54">
        <v>941</v>
      </c>
      <c r="C228" s="54">
        <v>5071</v>
      </c>
      <c r="D228" s="54">
        <v>5168</v>
      </c>
      <c r="E228" s="54">
        <v>1325</v>
      </c>
      <c r="F228" s="54">
        <v>1376</v>
      </c>
      <c r="G228" s="54">
        <v>1033</v>
      </c>
      <c r="H228" s="54">
        <v>1114</v>
      </c>
      <c r="I228" s="54">
        <v>1891</v>
      </c>
      <c r="J228" s="54">
        <v>1940</v>
      </c>
      <c r="K228" s="54">
        <v>1130</v>
      </c>
      <c r="L228" s="54">
        <v>1236</v>
      </c>
      <c r="M228" s="54">
        <v>1595</v>
      </c>
      <c r="N228" s="54">
        <v>1709</v>
      </c>
      <c r="O228" s="54">
        <v>1235</v>
      </c>
      <c r="P228" s="54">
        <v>1270</v>
      </c>
      <c r="Q228" s="54">
        <v>1945</v>
      </c>
      <c r="R228" s="54">
        <v>2148</v>
      </c>
      <c r="S228" s="54">
        <v>1294</v>
      </c>
      <c r="T228" s="54">
        <v>1436</v>
      </c>
      <c r="U228" s="54">
        <v>1488</v>
      </c>
      <c r="V228" s="54">
        <v>1687</v>
      </c>
      <c r="W228" s="54">
        <v>1322</v>
      </c>
      <c r="X228" s="54">
        <v>1439</v>
      </c>
      <c r="Y228" s="54">
        <v>1454</v>
      </c>
      <c r="Z228" s="54">
        <v>1687</v>
      </c>
      <c r="AA228" s="54">
        <v>1619</v>
      </c>
      <c r="AC228" s="54">
        <f t="shared" si="402"/>
        <v>1325</v>
      </c>
      <c r="AD228" s="54">
        <f t="shared" si="403"/>
        <v>1891</v>
      </c>
      <c r="AE228" s="54">
        <f t="shared" si="404"/>
        <v>1595</v>
      </c>
      <c r="AF228" s="54">
        <f t="shared" si="405"/>
        <v>1945</v>
      </c>
      <c r="AG228" s="54">
        <f t="shared" si="381"/>
        <v>1488</v>
      </c>
      <c r="AH228" s="54">
        <f t="shared" ca="1" si="382"/>
        <v>1454</v>
      </c>
      <c r="AI228" s="54">
        <f t="shared" ca="1" si="383"/>
        <v>1619</v>
      </c>
      <c r="AJ228" s="45" t="s">
        <v>9</v>
      </c>
    </row>
    <row r="229" spans="1:36" ht="15.95" hidden="1" customHeight="1" outlineLevel="1" x14ac:dyDescent="0.2">
      <c r="A229" s="63" t="s">
        <v>156</v>
      </c>
      <c r="B229" s="54">
        <v>1252</v>
      </c>
      <c r="C229" s="54">
        <v>1786</v>
      </c>
      <c r="D229" s="54">
        <v>2613</v>
      </c>
      <c r="E229" s="54">
        <v>2104</v>
      </c>
      <c r="F229" s="54">
        <v>1645</v>
      </c>
      <c r="G229" s="54">
        <v>3238</v>
      </c>
      <c r="H229" s="54">
        <v>3693</v>
      </c>
      <c r="I229" s="54">
        <v>2237</v>
      </c>
      <c r="J229" s="54">
        <v>1392</v>
      </c>
      <c r="K229" s="54">
        <v>1606</v>
      </c>
      <c r="L229" s="54">
        <v>1550</v>
      </c>
      <c r="M229" s="54">
        <v>1292</v>
      </c>
      <c r="N229" s="54">
        <v>1843</v>
      </c>
      <c r="O229" s="54">
        <v>2274</v>
      </c>
      <c r="P229" s="54">
        <v>2269</v>
      </c>
      <c r="Q229" s="54">
        <v>2647</v>
      </c>
      <c r="R229" s="54">
        <v>-688</v>
      </c>
      <c r="S229" s="54">
        <v>646</v>
      </c>
      <c r="T229" s="54">
        <v>1052</v>
      </c>
      <c r="U229" s="54">
        <v>211</v>
      </c>
      <c r="V229" s="54">
        <v>1075</v>
      </c>
      <c r="W229" s="54">
        <v>1210</v>
      </c>
      <c r="X229" s="54">
        <v>1586</v>
      </c>
      <c r="Y229" s="54">
        <v>1068</v>
      </c>
      <c r="Z229" s="54">
        <v>2248</v>
      </c>
      <c r="AA229" s="54">
        <v>2351</v>
      </c>
      <c r="AC229" s="54">
        <f t="shared" si="402"/>
        <v>2104</v>
      </c>
      <c r="AD229" s="54">
        <f t="shared" si="403"/>
        <v>2237</v>
      </c>
      <c r="AE229" s="54">
        <f t="shared" si="404"/>
        <v>1292</v>
      </c>
      <c r="AF229" s="54">
        <f t="shared" si="405"/>
        <v>2647</v>
      </c>
      <c r="AG229" s="54">
        <f t="shared" si="381"/>
        <v>211</v>
      </c>
      <c r="AH229" s="54">
        <f t="shared" ca="1" si="382"/>
        <v>1068</v>
      </c>
      <c r="AI229" s="54">
        <f t="shared" ca="1" si="383"/>
        <v>2351</v>
      </c>
      <c r="AJ229" s="45" t="s">
        <v>9</v>
      </c>
    </row>
    <row r="230" spans="1:36" ht="15.95" hidden="1" customHeight="1" outlineLevel="1" x14ac:dyDescent="0.2">
      <c r="A230" s="63" t="s">
        <v>157</v>
      </c>
      <c r="B230" s="54">
        <v>0</v>
      </c>
      <c r="C230" s="54">
        <v>0</v>
      </c>
      <c r="D230" s="54">
        <v>0</v>
      </c>
      <c r="E230" s="54">
        <v>0</v>
      </c>
      <c r="F230" s="54">
        <v>0</v>
      </c>
      <c r="G230" s="54">
        <v>0</v>
      </c>
      <c r="H230" s="54">
        <v>0</v>
      </c>
      <c r="I230" s="54">
        <v>0</v>
      </c>
      <c r="J230" s="54">
        <v>0</v>
      </c>
      <c r="K230" s="54">
        <v>0</v>
      </c>
      <c r="L230" s="54">
        <v>0</v>
      </c>
      <c r="M230" s="54">
        <v>0</v>
      </c>
      <c r="N230" s="54">
        <v>0</v>
      </c>
      <c r="O230" s="54">
        <v>0</v>
      </c>
      <c r="P230" s="54">
        <v>0</v>
      </c>
      <c r="Q230" s="54">
        <v>0</v>
      </c>
      <c r="R230" s="54">
        <v>0</v>
      </c>
      <c r="S230" s="54">
        <v>0</v>
      </c>
      <c r="T230" s="54">
        <v>0</v>
      </c>
      <c r="U230" s="54">
        <v>0</v>
      </c>
      <c r="V230" s="54">
        <v>0</v>
      </c>
      <c r="W230" s="54">
        <v>0</v>
      </c>
      <c r="X230" s="54">
        <v>0</v>
      </c>
      <c r="Y230" s="54">
        <v>0</v>
      </c>
      <c r="Z230" s="54">
        <v>0</v>
      </c>
      <c r="AA230" s="54">
        <v>0</v>
      </c>
      <c r="AC230" s="54">
        <f t="shared" si="402"/>
        <v>0</v>
      </c>
      <c r="AD230" s="54">
        <f t="shared" si="403"/>
        <v>0</v>
      </c>
      <c r="AE230" s="54">
        <f t="shared" si="404"/>
        <v>0</v>
      </c>
      <c r="AF230" s="54">
        <f t="shared" si="405"/>
        <v>0</v>
      </c>
      <c r="AG230" s="54">
        <f t="shared" si="381"/>
        <v>0</v>
      </c>
      <c r="AH230" s="54">
        <f t="shared" ca="1" si="382"/>
        <v>0</v>
      </c>
      <c r="AI230" s="54">
        <f t="shared" ca="1" si="383"/>
        <v>0</v>
      </c>
      <c r="AJ230" s="45" t="s">
        <v>9</v>
      </c>
    </row>
    <row r="231" spans="1:36" ht="15.95" hidden="1" customHeight="1" outlineLevel="1" x14ac:dyDescent="0.2">
      <c r="A231" s="63" t="s">
        <v>158</v>
      </c>
      <c r="B231" s="54">
        <v>37636</v>
      </c>
      <c r="C231" s="54">
        <v>37636</v>
      </c>
      <c r="D231" s="54">
        <v>37636</v>
      </c>
      <c r="E231" s="54">
        <v>40571</v>
      </c>
      <c r="F231" s="54">
        <v>40571</v>
      </c>
      <c r="G231" s="54">
        <v>40571</v>
      </c>
      <c r="H231" s="54">
        <v>20336</v>
      </c>
      <c r="I231" s="54">
        <v>15412</v>
      </c>
      <c r="J231" s="54">
        <v>5764</v>
      </c>
      <c r="K231" s="54">
        <v>0</v>
      </c>
      <c r="L231" s="54">
        <v>0</v>
      </c>
      <c r="M231" s="54">
        <v>7465</v>
      </c>
      <c r="N231" s="54">
        <v>1465</v>
      </c>
      <c r="O231" s="54">
        <v>1465</v>
      </c>
      <c r="P231" s="54">
        <v>30011</v>
      </c>
      <c r="Q231" s="54">
        <v>1465</v>
      </c>
      <c r="R231" s="54">
        <v>1465</v>
      </c>
      <c r="S231" s="54">
        <v>5856</v>
      </c>
      <c r="T231" s="54">
        <v>0</v>
      </c>
      <c r="U231" s="54">
        <v>0</v>
      </c>
      <c r="V231" s="54">
        <v>0</v>
      </c>
      <c r="W231" s="54">
        <v>0</v>
      </c>
      <c r="X231" s="54">
        <v>0</v>
      </c>
      <c r="Y231" s="54">
        <v>11135</v>
      </c>
      <c r="Z231" s="54">
        <v>11135</v>
      </c>
      <c r="AA231" s="54">
        <v>0</v>
      </c>
      <c r="AC231" s="54">
        <f t="shared" si="402"/>
        <v>40571</v>
      </c>
      <c r="AD231" s="54">
        <f t="shared" si="403"/>
        <v>15412</v>
      </c>
      <c r="AE231" s="54">
        <f t="shared" si="404"/>
        <v>7465</v>
      </c>
      <c r="AF231" s="54">
        <f t="shared" si="405"/>
        <v>1465</v>
      </c>
      <c r="AG231" s="54">
        <f t="shared" si="381"/>
        <v>0</v>
      </c>
      <c r="AH231" s="54">
        <f t="shared" ca="1" si="382"/>
        <v>11135</v>
      </c>
      <c r="AI231" s="54">
        <f t="shared" ca="1" si="383"/>
        <v>0</v>
      </c>
      <c r="AJ231" s="45" t="s">
        <v>9</v>
      </c>
    </row>
    <row r="232" spans="1:36" ht="15.95" hidden="1" customHeight="1" outlineLevel="1" x14ac:dyDescent="0.2">
      <c r="A232" s="63" t="s">
        <v>159</v>
      </c>
      <c r="B232" s="54">
        <v>204</v>
      </c>
      <c r="C232" s="54">
        <v>207</v>
      </c>
      <c r="D232" s="54">
        <v>211</v>
      </c>
      <c r="E232" s="54">
        <v>213</v>
      </c>
      <c r="F232" s="54">
        <v>215</v>
      </c>
      <c r="G232" s="54">
        <v>217</v>
      </c>
      <c r="H232" s="54">
        <v>218</v>
      </c>
      <c r="I232" s="54">
        <v>219</v>
      </c>
      <c r="J232" s="54">
        <v>220</v>
      </c>
      <c r="K232" s="54">
        <v>222</v>
      </c>
      <c r="L232" s="54">
        <v>225</v>
      </c>
      <c r="M232" s="54">
        <v>78</v>
      </c>
      <c r="N232" s="54">
        <v>80</v>
      </c>
      <c r="O232" s="54">
        <v>83</v>
      </c>
      <c r="P232" s="54">
        <v>85</v>
      </c>
      <c r="Q232" s="54">
        <v>88</v>
      </c>
      <c r="R232" s="54">
        <v>91</v>
      </c>
      <c r="S232" s="54">
        <v>94</v>
      </c>
      <c r="T232" s="54">
        <v>97</v>
      </c>
      <c r="U232" s="54">
        <v>100</v>
      </c>
      <c r="V232" s="54">
        <v>102</v>
      </c>
      <c r="W232" s="54">
        <v>105</v>
      </c>
      <c r="X232" s="54">
        <v>108</v>
      </c>
      <c r="Y232" s="54">
        <v>111</v>
      </c>
      <c r="Z232" s="54">
        <v>114</v>
      </c>
      <c r="AA232" s="54">
        <v>118</v>
      </c>
      <c r="AC232" s="54">
        <f t="shared" si="402"/>
        <v>213</v>
      </c>
      <c r="AD232" s="54">
        <f t="shared" si="403"/>
        <v>219</v>
      </c>
      <c r="AE232" s="54">
        <f t="shared" si="404"/>
        <v>78</v>
      </c>
      <c r="AF232" s="54">
        <f t="shared" si="405"/>
        <v>88</v>
      </c>
      <c r="AG232" s="54">
        <f t="shared" si="381"/>
        <v>100</v>
      </c>
      <c r="AH232" s="54">
        <f t="shared" ca="1" si="382"/>
        <v>111</v>
      </c>
      <c r="AI232" s="54">
        <f t="shared" ca="1" si="383"/>
        <v>118</v>
      </c>
      <c r="AJ232" s="45" t="s">
        <v>9</v>
      </c>
    </row>
    <row r="233" spans="1:36" ht="15.95" hidden="1" customHeight="1" outlineLevel="1" x14ac:dyDescent="0.2">
      <c r="A233" s="63" t="s">
        <v>183</v>
      </c>
      <c r="B233" s="54"/>
      <c r="C233" s="54"/>
      <c r="D233" s="54"/>
      <c r="E233" s="54">
        <v>5664</v>
      </c>
      <c r="F233" s="54">
        <v>5749</v>
      </c>
      <c r="G233" s="54">
        <v>5751</v>
      </c>
      <c r="H233" s="54">
        <v>5762</v>
      </c>
      <c r="I233" s="54">
        <v>5806</v>
      </c>
      <c r="J233" s="54">
        <v>5962</v>
      </c>
      <c r="K233" s="54">
        <v>6174</v>
      </c>
      <c r="L233" s="54">
        <v>5893</v>
      </c>
      <c r="M233" s="54">
        <v>6028</v>
      </c>
      <c r="N233" s="54">
        <v>6220</v>
      </c>
      <c r="O233" s="54">
        <v>6548</v>
      </c>
      <c r="P233" s="54">
        <v>6541</v>
      </c>
      <c r="Q233" s="54">
        <v>6557</v>
      </c>
      <c r="R233" s="54">
        <v>6660</v>
      </c>
      <c r="S233" s="54">
        <v>6805</v>
      </c>
      <c r="T233" s="54">
        <v>6810</v>
      </c>
      <c r="U233" s="54">
        <v>6842</v>
      </c>
      <c r="V233" s="54">
        <v>6954</v>
      </c>
      <c r="W233" s="54">
        <v>7073</v>
      </c>
      <c r="X233" s="54">
        <v>7133</v>
      </c>
      <c r="Y233" s="54">
        <v>7246</v>
      </c>
      <c r="Z233" s="54">
        <v>7445</v>
      </c>
      <c r="AA233" s="54">
        <v>7463</v>
      </c>
      <c r="AC233" s="54">
        <f t="shared" si="402"/>
        <v>5664</v>
      </c>
      <c r="AD233" s="54">
        <f t="shared" si="403"/>
        <v>5806</v>
      </c>
      <c r="AE233" s="54">
        <f t="shared" si="404"/>
        <v>6028</v>
      </c>
      <c r="AF233" s="54">
        <f t="shared" si="405"/>
        <v>6557</v>
      </c>
      <c r="AG233" s="54">
        <f t="shared" si="381"/>
        <v>6842</v>
      </c>
      <c r="AH233" s="54">
        <f t="shared" ca="1" si="382"/>
        <v>7246</v>
      </c>
      <c r="AI233" s="54">
        <f t="shared" ca="1" si="383"/>
        <v>7463</v>
      </c>
      <c r="AJ233" s="45" t="s">
        <v>9</v>
      </c>
    </row>
    <row r="234" spans="1:36" ht="15.95" hidden="1" customHeight="1" outlineLevel="1" x14ac:dyDescent="0.2">
      <c r="A234" s="63" t="s">
        <v>184</v>
      </c>
      <c r="B234" s="54">
        <v>7798</v>
      </c>
      <c r="C234" s="54">
        <v>3743</v>
      </c>
      <c r="D234" s="54">
        <v>3758</v>
      </c>
      <c r="E234" s="54">
        <v>2352</v>
      </c>
      <c r="F234" s="54">
        <v>2317</v>
      </c>
      <c r="G234" s="54">
        <v>2208</v>
      </c>
      <c r="H234" s="54">
        <v>2417</v>
      </c>
      <c r="I234" s="54">
        <v>1067</v>
      </c>
      <c r="J234" s="54">
        <v>1102</v>
      </c>
      <c r="K234" s="54">
        <v>655</v>
      </c>
      <c r="L234" s="54">
        <v>688</v>
      </c>
      <c r="M234" s="54">
        <v>540</v>
      </c>
      <c r="N234" s="54">
        <v>593</v>
      </c>
      <c r="O234" s="54">
        <v>648</v>
      </c>
      <c r="P234" s="54">
        <v>714</v>
      </c>
      <c r="Q234" s="54">
        <v>513</v>
      </c>
      <c r="R234" s="54">
        <v>522</v>
      </c>
      <c r="S234" s="54">
        <v>542</v>
      </c>
      <c r="T234" s="54">
        <v>545</v>
      </c>
      <c r="U234" s="54">
        <v>557</v>
      </c>
      <c r="V234" s="54">
        <v>568</v>
      </c>
      <c r="W234" s="54">
        <v>584</v>
      </c>
      <c r="X234" s="54">
        <v>594</v>
      </c>
      <c r="Y234" s="54">
        <v>613</v>
      </c>
      <c r="Z234" s="54">
        <v>626</v>
      </c>
      <c r="AA234" s="54">
        <v>637</v>
      </c>
      <c r="AC234" s="54">
        <f t="shared" si="402"/>
        <v>2352</v>
      </c>
      <c r="AD234" s="54">
        <f t="shared" si="403"/>
        <v>1067</v>
      </c>
      <c r="AE234" s="54">
        <f t="shared" si="404"/>
        <v>540</v>
      </c>
      <c r="AF234" s="54">
        <f t="shared" si="405"/>
        <v>513</v>
      </c>
      <c r="AG234" s="54">
        <f t="shared" si="381"/>
        <v>557</v>
      </c>
      <c r="AH234" s="54">
        <f t="shared" ca="1" si="382"/>
        <v>613</v>
      </c>
      <c r="AI234" s="54">
        <f t="shared" ca="1" si="383"/>
        <v>637</v>
      </c>
      <c r="AJ234" s="45" t="s">
        <v>9</v>
      </c>
    </row>
    <row r="235" spans="1:36" ht="15.95" hidden="1" customHeight="1" outlineLevel="1" x14ac:dyDescent="0.2">
      <c r="A235" s="63" t="s">
        <v>161</v>
      </c>
      <c r="B235" s="54">
        <v>27</v>
      </c>
      <c r="C235" s="54">
        <v>27</v>
      </c>
      <c r="D235" s="54">
        <v>27</v>
      </c>
      <c r="E235" s="54">
        <v>75</v>
      </c>
      <c r="F235" s="54">
        <v>614</v>
      </c>
      <c r="G235" s="54">
        <v>34</v>
      </c>
      <c r="H235" s="54">
        <v>38</v>
      </c>
      <c r="I235" s="54">
        <v>1516</v>
      </c>
      <c r="J235" s="54">
        <v>0</v>
      </c>
      <c r="K235" s="54">
        <v>0</v>
      </c>
      <c r="L235" s="54">
        <v>0</v>
      </c>
      <c r="M235" s="54">
        <v>0</v>
      </c>
      <c r="N235" s="54">
        <v>0</v>
      </c>
      <c r="O235" s="54">
        <v>0</v>
      </c>
      <c r="P235" s="54">
        <v>0</v>
      </c>
      <c r="Q235" s="54">
        <v>0</v>
      </c>
      <c r="R235" s="54">
        <v>0</v>
      </c>
      <c r="S235" s="54">
        <v>0</v>
      </c>
      <c r="T235" s="54">
        <v>0</v>
      </c>
      <c r="U235" s="54">
        <v>0</v>
      </c>
      <c r="V235" s="54">
        <v>0</v>
      </c>
      <c r="W235" s="54">
        <v>0</v>
      </c>
      <c r="X235" s="54">
        <v>0</v>
      </c>
      <c r="Y235" s="54">
        <v>0</v>
      </c>
      <c r="Z235" s="54">
        <v>527</v>
      </c>
      <c r="AA235" s="54">
        <v>322</v>
      </c>
      <c r="AC235" s="54">
        <f t="shared" si="402"/>
        <v>75</v>
      </c>
      <c r="AD235" s="54">
        <f t="shared" si="403"/>
        <v>1516</v>
      </c>
      <c r="AE235" s="54">
        <f t="shared" si="404"/>
        <v>0</v>
      </c>
      <c r="AF235" s="54">
        <f t="shared" si="405"/>
        <v>0</v>
      </c>
      <c r="AG235" s="54">
        <f t="shared" si="381"/>
        <v>0</v>
      </c>
      <c r="AH235" s="54">
        <f t="shared" ca="1" si="382"/>
        <v>0</v>
      </c>
      <c r="AI235" s="54">
        <f t="shared" ca="1" si="383"/>
        <v>322</v>
      </c>
      <c r="AJ235" s="45" t="s">
        <v>9</v>
      </c>
    </row>
    <row r="236" spans="1:36" ht="15.95" hidden="1" customHeight="1" outlineLevel="1" x14ac:dyDescent="0.2">
      <c r="A236" s="63" t="s">
        <v>162</v>
      </c>
      <c r="B236" s="54">
        <v>0</v>
      </c>
      <c r="C236" s="54">
        <v>0</v>
      </c>
      <c r="D236" s="54">
        <v>0</v>
      </c>
      <c r="E236" s="54">
        <v>547</v>
      </c>
      <c r="F236" s="54">
        <v>1613</v>
      </c>
      <c r="G236" s="54">
        <v>38</v>
      </c>
      <c r="H236" s="54">
        <v>38</v>
      </c>
      <c r="I236" s="54">
        <v>38</v>
      </c>
      <c r="J236" s="54">
        <v>70</v>
      </c>
      <c r="K236" s="54">
        <v>70</v>
      </c>
      <c r="L236" s="54">
        <v>71</v>
      </c>
      <c r="M236" s="54">
        <v>71</v>
      </c>
      <c r="N236" s="54">
        <v>74</v>
      </c>
      <c r="O236" s="54">
        <v>72</v>
      </c>
      <c r="P236" s="54">
        <v>75</v>
      </c>
      <c r="Q236" s="54">
        <v>78</v>
      </c>
      <c r="R236" s="54">
        <v>3135</v>
      </c>
      <c r="S236" s="54">
        <v>128</v>
      </c>
      <c r="T236" s="54">
        <v>1011</v>
      </c>
      <c r="U236" s="54">
        <v>1015</v>
      </c>
      <c r="V236" s="54">
        <v>1217</v>
      </c>
      <c r="W236" s="54">
        <v>1886</v>
      </c>
      <c r="X236" s="54">
        <v>1892</v>
      </c>
      <c r="Y236" s="54">
        <v>1892</v>
      </c>
      <c r="Z236" s="54">
        <v>1967</v>
      </c>
      <c r="AA236" s="54">
        <v>99</v>
      </c>
      <c r="AC236" s="54">
        <f t="shared" si="402"/>
        <v>547</v>
      </c>
      <c r="AD236" s="54">
        <f t="shared" si="403"/>
        <v>38</v>
      </c>
      <c r="AE236" s="54">
        <f t="shared" si="404"/>
        <v>71</v>
      </c>
      <c r="AF236" s="54">
        <f t="shared" si="405"/>
        <v>78</v>
      </c>
      <c r="AG236" s="54">
        <f t="shared" si="381"/>
        <v>1015</v>
      </c>
      <c r="AH236" s="54">
        <f t="shared" ca="1" si="382"/>
        <v>1892</v>
      </c>
      <c r="AI236" s="54">
        <f t="shared" ca="1" si="383"/>
        <v>99</v>
      </c>
      <c r="AJ236" s="45" t="s">
        <v>9</v>
      </c>
    </row>
    <row r="237" spans="1:36" ht="15.95" hidden="1" customHeight="1" outlineLevel="1" x14ac:dyDescent="0.2">
      <c r="A237" s="63" t="s">
        <v>163</v>
      </c>
      <c r="B237" s="54">
        <v>293</v>
      </c>
      <c r="C237" s="54">
        <v>144</v>
      </c>
      <c r="D237" s="54">
        <v>581</v>
      </c>
      <c r="E237" s="54">
        <v>33</v>
      </c>
      <c r="F237" s="54">
        <v>31</v>
      </c>
      <c r="G237" s="54">
        <v>31</v>
      </c>
      <c r="H237" s="54">
        <v>31</v>
      </c>
      <c r="I237" s="54">
        <v>29</v>
      </c>
      <c r="J237" s="54">
        <v>32</v>
      </c>
      <c r="K237" s="54">
        <v>27</v>
      </c>
      <c r="L237" s="54">
        <v>31</v>
      </c>
      <c r="M237" s="54">
        <v>31</v>
      </c>
      <c r="N237" s="54">
        <v>30</v>
      </c>
      <c r="O237" s="54">
        <v>29</v>
      </c>
      <c r="P237" s="54">
        <v>32</v>
      </c>
      <c r="Q237" s="54">
        <v>31</v>
      </c>
      <c r="R237" s="54">
        <v>35</v>
      </c>
      <c r="S237" s="54">
        <v>35</v>
      </c>
      <c r="T237" s="54">
        <v>36</v>
      </c>
      <c r="U237" s="54">
        <v>21</v>
      </c>
      <c r="V237" s="54">
        <v>53</v>
      </c>
      <c r="W237" s="54">
        <v>26</v>
      </c>
      <c r="X237" s="54">
        <v>50</v>
      </c>
      <c r="Y237" s="54">
        <v>17</v>
      </c>
      <c r="Z237" s="54">
        <v>75</v>
      </c>
      <c r="AA237" s="54">
        <v>33</v>
      </c>
      <c r="AC237" s="54">
        <f t="shared" si="402"/>
        <v>33</v>
      </c>
      <c r="AD237" s="54">
        <f t="shared" si="403"/>
        <v>29</v>
      </c>
      <c r="AE237" s="54">
        <f t="shared" si="404"/>
        <v>31</v>
      </c>
      <c r="AF237" s="54">
        <f t="shared" si="405"/>
        <v>31</v>
      </c>
      <c r="AG237" s="54">
        <f t="shared" si="381"/>
        <v>21</v>
      </c>
      <c r="AH237" s="54">
        <f t="shared" ca="1" si="382"/>
        <v>17</v>
      </c>
      <c r="AI237" s="54">
        <f t="shared" ca="1" si="383"/>
        <v>33</v>
      </c>
      <c r="AJ237" s="45" t="s">
        <v>9</v>
      </c>
    </row>
    <row r="238" spans="1:36" ht="15.95" hidden="1" customHeight="1" outlineLevel="1" x14ac:dyDescent="0.2">
      <c r="A238" s="61" t="s">
        <v>164</v>
      </c>
      <c r="B238" s="62">
        <v>224309</v>
      </c>
      <c r="C238" s="62">
        <v>222359</v>
      </c>
      <c r="D238" s="62">
        <v>219622</v>
      </c>
      <c r="E238" s="62">
        <v>136802</v>
      </c>
      <c r="F238" s="62">
        <v>137961</v>
      </c>
      <c r="G238" s="62">
        <v>337271</v>
      </c>
      <c r="H238" s="62">
        <v>341573</v>
      </c>
      <c r="I238" s="62">
        <f t="shared" ref="I238:N238" si="414">SUM(I239:I253)</f>
        <v>347426</v>
      </c>
      <c r="J238" s="62">
        <f t="shared" si="414"/>
        <v>358582</v>
      </c>
      <c r="K238" s="62">
        <f t="shared" si="414"/>
        <v>153602</v>
      </c>
      <c r="L238" s="62">
        <f t="shared" si="414"/>
        <v>151298</v>
      </c>
      <c r="M238" s="62">
        <f t="shared" si="414"/>
        <v>158484</v>
      </c>
      <c r="N238" s="62">
        <f t="shared" si="414"/>
        <v>165036</v>
      </c>
      <c r="O238" s="62">
        <f t="shared" ref="O238:P238" si="415">SUM(O239:O253)</f>
        <v>411822</v>
      </c>
      <c r="P238" s="62">
        <f t="shared" si="415"/>
        <v>409800</v>
      </c>
      <c r="Q238" s="62">
        <f t="shared" ref="Q238:R238" si="416">SUM(Q239:Q253)</f>
        <v>411050</v>
      </c>
      <c r="R238" s="62">
        <f t="shared" si="416"/>
        <v>423989</v>
      </c>
      <c r="S238" s="62">
        <f t="shared" ref="S238:T238" si="417">SUM(S239:S253)</f>
        <v>419901</v>
      </c>
      <c r="T238" s="62">
        <f t="shared" si="417"/>
        <v>420312</v>
      </c>
      <c r="U238" s="62">
        <f t="shared" ref="U238:V238" si="418">SUM(U239:U253)</f>
        <v>422726</v>
      </c>
      <c r="V238" s="62">
        <f t="shared" si="418"/>
        <v>427546</v>
      </c>
      <c r="W238" s="62">
        <f t="shared" ref="W238:X238" si="419">SUM(W239:W253)</f>
        <v>430627</v>
      </c>
      <c r="X238" s="62">
        <f t="shared" si="419"/>
        <v>432503</v>
      </c>
      <c r="Y238" s="62">
        <f t="shared" ref="Y238:Z238" si="420">SUM(Y239:Y253)</f>
        <v>395468</v>
      </c>
      <c r="Z238" s="62">
        <f t="shared" si="420"/>
        <v>398563</v>
      </c>
      <c r="AA238" s="62">
        <f t="shared" ref="AA238" si="421">SUM(AA239:AA253)</f>
        <v>395429</v>
      </c>
      <c r="AC238" s="62">
        <f t="shared" si="402"/>
        <v>136802</v>
      </c>
      <c r="AD238" s="62">
        <f t="shared" si="403"/>
        <v>347426</v>
      </c>
      <c r="AE238" s="62">
        <f t="shared" si="404"/>
        <v>158484</v>
      </c>
      <c r="AF238" s="62">
        <f t="shared" si="405"/>
        <v>411050</v>
      </c>
      <c r="AG238" s="62">
        <f t="shared" si="381"/>
        <v>422726</v>
      </c>
      <c r="AH238" s="62">
        <f t="shared" ca="1" si="382"/>
        <v>395468</v>
      </c>
      <c r="AI238" s="62">
        <f t="shared" ca="1" si="383"/>
        <v>395429</v>
      </c>
      <c r="AJ238" s="45" t="s">
        <v>9</v>
      </c>
    </row>
    <row r="239" spans="1:36" ht="15.95" hidden="1" customHeight="1" outlineLevel="1" x14ac:dyDescent="0.2">
      <c r="A239" s="63" t="s">
        <v>152</v>
      </c>
      <c r="B239" s="54">
        <v>94502</v>
      </c>
      <c r="C239" s="54">
        <v>91382</v>
      </c>
      <c r="D239" s="54">
        <v>88236</v>
      </c>
      <c r="E239" s="54">
        <v>252</v>
      </c>
      <c r="F239" s="54">
        <v>0</v>
      </c>
      <c r="G239" s="54">
        <v>200787</v>
      </c>
      <c r="H239" s="54">
        <v>203573</v>
      </c>
      <c r="I239" s="54">
        <v>206297</v>
      </c>
      <c r="J239" s="54">
        <v>209024</v>
      </c>
      <c r="K239" s="54">
        <v>0</v>
      </c>
      <c r="L239" s="54">
        <v>0</v>
      </c>
      <c r="M239" s="54">
        <v>0</v>
      </c>
      <c r="N239" s="54">
        <v>0</v>
      </c>
      <c r="O239" s="54">
        <v>0</v>
      </c>
      <c r="P239" s="54">
        <v>0</v>
      </c>
      <c r="Q239" s="54">
        <v>0</v>
      </c>
      <c r="R239" s="54">
        <v>0</v>
      </c>
      <c r="S239" s="54">
        <v>0</v>
      </c>
      <c r="T239" s="54">
        <v>0</v>
      </c>
      <c r="U239" s="54">
        <v>0</v>
      </c>
      <c r="V239" s="54">
        <v>0</v>
      </c>
      <c r="W239" s="54">
        <v>0</v>
      </c>
      <c r="X239" s="54">
        <v>0</v>
      </c>
      <c r="Y239" s="54">
        <v>0</v>
      </c>
      <c r="Z239" s="54">
        <v>0</v>
      </c>
      <c r="AA239" s="54">
        <v>0</v>
      </c>
      <c r="AC239" s="54">
        <f t="shared" si="402"/>
        <v>252</v>
      </c>
      <c r="AD239" s="54">
        <f t="shared" si="403"/>
        <v>206297</v>
      </c>
      <c r="AE239" s="54">
        <f t="shared" si="404"/>
        <v>0</v>
      </c>
      <c r="AF239" s="54">
        <f t="shared" si="405"/>
        <v>0</v>
      </c>
      <c r="AG239" s="54">
        <f t="shared" si="381"/>
        <v>0</v>
      </c>
      <c r="AH239" s="54">
        <f t="shared" ca="1" si="382"/>
        <v>0</v>
      </c>
      <c r="AI239" s="54">
        <f t="shared" ca="1" si="383"/>
        <v>0</v>
      </c>
      <c r="AJ239" s="45" t="s">
        <v>9</v>
      </c>
    </row>
    <row r="240" spans="1:36" ht="15.95" hidden="1" customHeight="1" outlineLevel="1" x14ac:dyDescent="0.2">
      <c r="A240" s="63" t="s">
        <v>153</v>
      </c>
      <c r="B240" s="54">
        <v>0</v>
      </c>
      <c r="C240" s="54">
        <v>0</v>
      </c>
      <c r="D240" s="54">
        <v>0</v>
      </c>
      <c r="E240" s="54">
        <v>0</v>
      </c>
      <c r="F240" s="54">
        <v>0</v>
      </c>
      <c r="G240" s="54">
        <v>0</v>
      </c>
      <c r="H240" s="54">
        <v>0</v>
      </c>
      <c r="I240" s="54">
        <v>0</v>
      </c>
      <c r="J240" s="54">
        <v>0</v>
      </c>
      <c r="K240" s="54">
        <v>0</v>
      </c>
      <c r="L240" s="54">
        <v>0</v>
      </c>
      <c r="M240" s="54">
        <v>0</v>
      </c>
      <c r="N240" s="54">
        <v>0</v>
      </c>
      <c r="O240" s="54">
        <v>239363</v>
      </c>
      <c r="P240" s="54">
        <v>239404</v>
      </c>
      <c r="Q240" s="54">
        <v>239445</v>
      </c>
      <c r="R240" s="54">
        <v>239418</v>
      </c>
      <c r="S240" s="54">
        <v>239464</v>
      </c>
      <c r="T240" s="54">
        <v>239510</v>
      </c>
      <c r="U240" s="54">
        <v>239556</v>
      </c>
      <c r="V240" s="54">
        <v>239602</v>
      </c>
      <c r="W240" s="54">
        <v>239648</v>
      </c>
      <c r="X240" s="54">
        <v>239694</v>
      </c>
      <c r="Y240" s="54">
        <v>239740</v>
      </c>
      <c r="Z240" s="54">
        <v>239786</v>
      </c>
      <c r="AA240" s="54">
        <v>239832</v>
      </c>
      <c r="AC240" s="54">
        <f t="shared" si="402"/>
        <v>0</v>
      </c>
      <c r="AD240" s="54">
        <f t="shared" si="403"/>
        <v>0</v>
      </c>
      <c r="AE240" s="54">
        <f t="shared" si="404"/>
        <v>0</v>
      </c>
      <c r="AF240" s="54">
        <f t="shared" si="405"/>
        <v>239445</v>
      </c>
      <c r="AG240" s="54">
        <f t="shared" si="381"/>
        <v>239556</v>
      </c>
      <c r="AH240" s="54">
        <f t="shared" ca="1" si="382"/>
        <v>239740</v>
      </c>
      <c r="AI240" s="54">
        <f t="shared" ca="1" si="383"/>
        <v>239832</v>
      </c>
      <c r="AJ240" s="45" t="s">
        <v>9</v>
      </c>
    </row>
    <row r="241" spans="1:36" ht="15.95" hidden="1" customHeight="1" outlineLevel="1" x14ac:dyDescent="0.2">
      <c r="A241" s="63" t="s">
        <v>182</v>
      </c>
      <c r="B241" s="54">
        <v>0</v>
      </c>
      <c r="C241" s="54">
        <v>0</v>
      </c>
      <c r="D241" s="54">
        <v>0</v>
      </c>
      <c r="E241" s="54">
        <v>0</v>
      </c>
      <c r="F241" s="54">
        <v>237</v>
      </c>
      <c r="G241" s="54">
        <v>405</v>
      </c>
      <c r="H241" s="54">
        <v>378</v>
      </c>
      <c r="I241" s="54">
        <v>387</v>
      </c>
      <c r="J241" s="54">
        <v>487</v>
      </c>
      <c r="K241" s="54">
        <v>414</v>
      </c>
      <c r="L241" s="54">
        <v>331</v>
      </c>
      <c r="M241" s="54">
        <v>249</v>
      </c>
      <c r="N241" s="54">
        <v>164</v>
      </c>
      <c r="O241" s="54">
        <v>563</v>
      </c>
      <c r="P241" s="54">
        <v>519</v>
      </c>
      <c r="Q241" s="54">
        <v>475</v>
      </c>
      <c r="R241" s="54">
        <v>429</v>
      </c>
      <c r="S241" s="54">
        <v>383</v>
      </c>
      <c r="T241" s="54">
        <v>336</v>
      </c>
      <c r="U241" s="54">
        <v>308</v>
      </c>
      <c r="V241" s="54">
        <v>279</v>
      </c>
      <c r="W241" s="54">
        <v>249</v>
      </c>
      <c r="X241" s="54">
        <v>219</v>
      </c>
      <c r="Y241" s="54">
        <v>188</v>
      </c>
      <c r="Z241" s="54">
        <v>157</v>
      </c>
      <c r="AA241" s="54">
        <v>125</v>
      </c>
      <c r="AC241" s="54">
        <f t="shared" si="402"/>
        <v>0</v>
      </c>
      <c r="AD241" s="54">
        <f t="shared" si="403"/>
        <v>387</v>
      </c>
      <c r="AE241" s="54">
        <f t="shared" si="404"/>
        <v>249</v>
      </c>
      <c r="AF241" s="54">
        <f t="shared" si="405"/>
        <v>475</v>
      </c>
      <c r="AG241" s="54">
        <f t="shared" si="381"/>
        <v>308</v>
      </c>
      <c r="AH241" s="54">
        <f t="shared" ca="1" si="382"/>
        <v>188</v>
      </c>
      <c r="AI241" s="54">
        <f t="shared" ca="1" si="383"/>
        <v>125</v>
      </c>
      <c r="AJ241" s="45" t="s">
        <v>9</v>
      </c>
    </row>
    <row r="242" spans="1:36" ht="15.95" hidden="1" customHeight="1" outlineLevel="1" x14ac:dyDescent="0.2">
      <c r="A242" s="63" t="s">
        <v>154</v>
      </c>
      <c r="B242" s="54">
        <v>0</v>
      </c>
      <c r="C242" s="54">
        <v>0</v>
      </c>
      <c r="D242" s="54">
        <v>0</v>
      </c>
      <c r="E242" s="54">
        <v>0</v>
      </c>
      <c r="F242" s="54">
        <v>0</v>
      </c>
      <c r="G242" s="54">
        <v>0</v>
      </c>
      <c r="H242" s="54">
        <v>0</v>
      </c>
      <c r="I242" s="54">
        <v>0</v>
      </c>
      <c r="J242" s="54">
        <v>0</v>
      </c>
      <c r="K242" s="54">
        <v>0</v>
      </c>
      <c r="L242" s="54">
        <v>0</v>
      </c>
      <c r="M242" s="54">
        <v>0</v>
      </c>
      <c r="N242" s="54">
        <v>0</v>
      </c>
      <c r="O242" s="54">
        <v>0</v>
      </c>
      <c r="P242" s="54">
        <v>0</v>
      </c>
      <c r="Q242" s="54">
        <v>0</v>
      </c>
      <c r="R242" s="54">
        <v>0</v>
      </c>
      <c r="S242" s="54">
        <v>0</v>
      </c>
      <c r="T242" s="54">
        <v>0</v>
      </c>
      <c r="U242" s="54">
        <v>0</v>
      </c>
      <c r="V242" s="54">
        <v>0</v>
      </c>
      <c r="W242" s="54">
        <v>0</v>
      </c>
      <c r="X242" s="54">
        <v>0</v>
      </c>
      <c r="Y242" s="54">
        <v>0</v>
      </c>
      <c r="Z242" s="54">
        <v>0</v>
      </c>
      <c r="AA242" s="54">
        <v>0</v>
      </c>
      <c r="AC242" s="54">
        <f t="shared" si="402"/>
        <v>0</v>
      </c>
      <c r="AD242" s="54">
        <f t="shared" si="403"/>
        <v>0</v>
      </c>
      <c r="AE242" s="54">
        <f t="shared" si="404"/>
        <v>0</v>
      </c>
      <c r="AF242" s="54">
        <f t="shared" si="405"/>
        <v>0</v>
      </c>
      <c r="AG242" s="54">
        <f t="shared" si="381"/>
        <v>0</v>
      </c>
      <c r="AH242" s="54">
        <f t="shared" ca="1" si="382"/>
        <v>0</v>
      </c>
      <c r="AI242" s="54">
        <f t="shared" ca="1" si="383"/>
        <v>0</v>
      </c>
      <c r="AJ242" s="45" t="s">
        <v>9</v>
      </c>
    </row>
    <row r="243" spans="1:36" ht="15.95" hidden="1" customHeight="1" outlineLevel="1" x14ac:dyDescent="0.2">
      <c r="A243" s="63" t="s">
        <v>145</v>
      </c>
      <c r="B243" s="54">
        <v>0</v>
      </c>
      <c r="C243" s="54">
        <v>0</v>
      </c>
      <c r="D243" s="54">
        <v>0</v>
      </c>
      <c r="E243" s="54">
        <v>0</v>
      </c>
      <c r="F243" s="54">
        <v>0</v>
      </c>
      <c r="G243" s="54">
        <v>0</v>
      </c>
      <c r="H243" s="54">
        <v>0</v>
      </c>
      <c r="I243" s="54">
        <v>0</v>
      </c>
      <c r="J243" s="54">
        <v>0</v>
      </c>
      <c r="K243" s="54">
        <v>0</v>
      </c>
      <c r="L243" s="54">
        <v>0</v>
      </c>
      <c r="M243" s="54">
        <v>0</v>
      </c>
      <c r="N243" s="54">
        <v>0</v>
      </c>
      <c r="O243" s="54">
        <v>0</v>
      </c>
      <c r="P243" s="54">
        <v>0</v>
      </c>
      <c r="Q243" s="54">
        <v>0</v>
      </c>
      <c r="R243" s="54">
        <v>0</v>
      </c>
      <c r="S243" s="54">
        <v>0</v>
      </c>
      <c r="T243" s="54">
        <v>0</v>
      </c>
      <c r="U243" s="54">
        <v>0</v>
      </c>
      <c r="V243" s="54">
        <v>0</v>
      </c>
      <c r="W243" s="54">
        <v>0</v>
      </c>
      <c r="X243" s="54">
        <v>0</v>
      </c>
      <c r="Y243" s="54">
        <v>0</v>
      </c>
      <c r="Z243" s="54">
        <v>0</v>
      </c>
      <c r="AA243" s="54">
        <v>0</v>
      </c>
      <c r="AC243" s="54">
        <f t="shared" si="402"/>
        <v>0</v>
      </c>
      <c r="AD243" s="54">
        <f t="shared" si="403"/>
        <v>0</v>
      </c>
      <c r="AE243" s="54">
        <f t="shared" si="404"/>
        <v>0</v>
      </c>
      <c r="AF243" s="54">
        <f t="shared" si="405"/>
        <v>0</v>
      </c>
      <c r="AG243" s="54">
        <f t="shared" si="381"/>
        <v>0</v>
      </c>
      <c r="AH243" s="54">
        <f t="shared" ca="1" si="382"/>
        <v>0</v>
      </c>
      <c r="AI243" s="54">
        <f t="shared" ca="1" si="383"/>
        <v>0</v>
      </c>
      <c r="AJ243" s="45" t="s">
        <v>9</v>
      </c>
    </row>
    <row r="244" spans="1:36" ht="15.95" hidden="1" customHeight="1" outlineLevel="1" x14ac:dyDescent="0.2">
      <c r="A244" s="63" t="s">
        <v>156</v>
      </c>
      <c r="B244" s="54">
        <v>235</v>
      </c>
      <c r="C244" s="54">
        <v>235</v>
      </c>
      <c r="D244" s="54">
        <v>235</v>
      </c>
      <c r="E244" s="54">
        <v>0</v>
      </c>
      <c r="F244" s="54">
        <v>0</v>
      </c>
      <c r="G244" s="54">
        <v>0</v>
      </c>
      <c r="H244" s="54">
        <v>0</v>
      </c>
      <c r="I244" s="54">
        <v>0</v>
      </c>
      <c r="J244" s="54">
        <v>0</v>
      </c>
      <c r="K244" s="54">
        <v>0</v>
      </c>
      <c r="L244" s="54">
        <v>0</v>
      </c>
      <c r="M244" s="54">
        <v>0</v>
      </c>
      <c r="N244" s="54">
        <v>0</v>
      </c>
      <c r="O244" s="54">
        <v>0</v>
      </c>
      <c r="P244" s="54">
        <v>0</v>
      </c>
      <c r="Q244" s="54">
        <v>0</v>
      </c>
      <c r="R244" s="54">
        <v>0</v>
      </c>
      <c r="S244" s="54">
        <v>0</v>
      </c>
      <c r="T244" s="54">
        <v>0</v>
      </c>
      <c r="U244" s="54">
        <v>0</v>
      </c>
      <c r="V244" s="54">
        <v>0</v>
      </c>
      <c r="W244" s="54">
        <v>0</v>
      </c>
      <c r="X244" s="54">
        <v>0</v>
      </c>
      <c r="Y244" s="54">
        <v>0</v>
      </c>
      <c r="Z244" s="54">
        <v>0</v>
      </c>
      <c r="AA244" s="54">
        <v>0</v>
      </c>
      <c r="AC244" s="54">
        <f t="shared" si="402"/>
        <v>0</v>
      </c>
      <c r="AD244" s="54">
        <f t="shared" si="403"/>
        <v>0</v>
      </c>
      <c r="AE244" s="54">
        <f t="shared" si="404"/>
        <v>0</v>
      </c>
      <c r="AF244" s="54">
        <f t="shared" si="405"/>
        <v>0</v>
      </c>
      <c r="AG244" s="54">
        <f t="shared" si="381"/>
        <v>0</v>
      </c>
      <c r="AH244" s="54">
        <f t="shared" ca="1" si="382"/>
        <v>0</v>
      </c>
      <c r="AI244" s="54">
        <f t="shared" ca="1" si="383"/>
        <v>0</v>
      </c>
      <c r="AJ244" s="45" t="s">
        <v>9</v>
      </c>
    </row>
    <row r="245" spans="1:36" ht="15.95" hidden="1" customHeight="1" outlineLevel="1" x14ac:dyDescent="0.2">
      <c r="A245" s="63" t="s">
        <v>146</v>
      </c>
      <c r="B245" s="54">
        <v>65623</v>
      </c>
      <c r="C245" s="54">
        <v>66267</v>
      </c>
      <c r="D245" s="54">
        <v>66838</v>
      </c>
      <c r="E245" s="54">
        <v>70835</v>
      </c>
      <c r="F245" s="54">
        <v>74585</v>
      </c>
      <c r="G245" s="54">
        <v>74143</v>
      </c>
      <c r="H245" s="54">
        <v>75559</v>
      </c>
      <c r="I245" s="54">
        <v>77777</v>
      </c>
      <c r="J245" s="54">
        <v>83453</v>
      </c>
      <c r="K245" s="54">
        <v>86602</v>
      </c>
      <c r="L245" s="54">
        <v>85002</v>
      </c>
      <c r="M245" s="54">
        <v>90537</v>
      </c>
      <c r="N245" s="54">
        <v>96247</v>
      </c>
      <c r="O245" s="54">
        <v>101707</v>
      </c>
      <c r="P245" s="54">
        <v>100286</v>
      </c>
      <c r="Q245" s="54">
        <v>101260</v>
      </c>
      <c r="R245" s="54">
        <v>104942</v>
      </c>
      <c r="S245" s="54">
        <v>108653</v>
      </c>
      <c r="T245" s="54">
        <v>109323</v>
      </c>
      <c r="U245" s="54">
        <v>111661</v>
      </c>
      <c r="V245" s="54">
        <v>115025</v>
      </c>
      <c r="W245" s="54">
        <v>117842</v>
      </c>
      <c r="X245" s="54">
        <v>119825</v>
      </c>
      <c r="Y245" s="54">
        <v>82478</v>
      </c>
      <c r="Z245" s="54">
        <v>85280</v>
      </c>
      <c r="AA245" s="54">
        <v>83722</v>
      </c>
      <c r="AC245" s="54">
        <f t="shared" si="402"/>
        <v>70835</v>
      </c>
      <c r="AD245" s="54">
        <f t="shared" si="403"/>
        <v>77777</v>
      </c>
      <c r="AE245" s="54">
        <f t="shared" si="404"/>
        <v>90537</v>
      </c>
      <c r="AF245" s="54">
        <f t="shared" si="405"/>
        <v>101260</v>
      </c>
      <c r="AG245" s="54">
        <f t="shared" si="381"/>
        <v>111661</v>
      </c>
      <c r="AH245" s="54">
        <f t="shared" ca="1" si="382"/>
        <v>82478</v>
      </c>
      <c r="AI245" s="54">
        <f t="shared" ca="1" si="383"/>
        <v>83722</v>
      </c>
      <c r="AJ245" s="45" t="s">
        <v>9</v>
      </c>
    </row>
    <row r="246" spans="1:36" ht="15.95" hidden="1" customHeight="1" outlineLevel="1" x14ac:dyDescent="0.2">
      <c r="A246" s="63" t="s">
        <v>185</v>
      </c>
      <c r="B246" s="54">
        <v>46319</v>
      </c>
      <c r="C246" s="54">
        <v>46716</v>
      </c>
      <c r="D246" s="54">
        <v>46594</v>
      </c>
      <c r="E246" s="54">
        <v>46828</v>
      </c>
      <c r="F246" s="54">
        <v>47276</v>
      </c>
      <c r="G246" s="54">
        <v>46711</v>
      </c>
      <c r="H246" s="54">
        <v>46807</v>
      </c>
      <c r="I246" s="54">
        <v>47488</v>
      </c>
      <c r="J246" s="54">
        <v>48302</v>
      </c>
      <c r="K246" s="54">
        <v>49001</v>
      </c>
      <c r="L246" s="54">
        <v>48489</v>
      </c>
      <c r="M246" s="54">
        <v>49740</v>
      </c>
      <c r="N246" s="54">
        <v>50495</v>
      </c>
      <c r="O246" s="54">
        <v>51676</v>
      </c>
      <c r="P246" s="54">
        <v>51135</v>
      </c>
      <c r="Q246" s="54">
        <v>51116</v>
      </c>
      <c r="R246" s="54">
        <v>51712</v>
      </c>
      <c r="S246" s="54">
        <v>52088</v>
      </c>
      <c r="T246" s="54">
        <v>51824</v>
      </c>
      <c r="U246" s="54">
        <v>51800</v>
      </c>
      <c r="V246" s="54">
        <v>52272</v>
      </c>
      <c r="W246" s="54">
        <v>52334</v>
      </c>
      <c r="X246" s="54">
        <v>52135</v>
      </c>
      <c r="Y246" s="54">
        <v>52325</v>
      </c>
      <c r="Z246" s="54">
        <v>52798</v>
      </c>
      <c r="AA246" s="54">
        <v>51476</v>
      </c>
      <c r="AC246" s="54">
        <f t="shared" si="402"/>
        <v>46828</v>
      </c>
      <c r="AD246" s="54">
        <f t="shared" si="403"/>
        <v>47488</v>
      </c>
      <c r="AE246" s="54">
        <f t="shared" si="404"/>
        <v>49740</v>
      </c>
      <c r="AF246" s="54">
        <f t="shared" si="405"/>
        <v>51116</v>
      </c>
      <c r="AG246" s="54">
        <f t="shared" si="381"/>
        <v>51800</v>
      </c>
      <c r="AH246" s="54">
        <f t="shared" ca="1" si="382"/>
        <v>52325</v>
      </c>
      <c r="AI246" s="54">
        <f t="shared" ca="1" si="383"/>
        <v>51476</v>
      </c>
      <c r="AJ246" s="45" t="s">
        <v>9</v>
      </c>
    </row>
    <row r="247" spans="1:36" ht="15.95" hidden="1" customHeight="1" outlineLevel="1" x14ac:dyDescent="0.2">
      <c r="A247" s="63" t="s">
        <v>186</v>
      </c>
      <c r="B247" s="54">
        <v>15023</v>
      </c>
      <c r="C247" s="54">
        <v>15152</v>
      </c>
      <c r="D247" s="54">
        <v>15112</v>
      </c>
      <c r="E247" s="54">
        <v>15193</v>
      </c>
      <c r="F247" s="54">
        <v>15332</v>
      </c>
      <c r="G247" s="54">
        <v>15150</v>
      </c>
      <c r="H247" s="54">
        <v>15181</v>
      </c>
      <c r="I247" s="54">
        <v>15402</v>
      </c>
      <c r="J247" s="54">
        <v>15666</v>
      </c>
      <c r="K247" s="54">
        <v>15892</v>
      </c>
      <c r="L247" s="54">
        <v>15726</v>
      </c>
      <c r="M247" s="54">
        <v>16132</v>
      </c>
      <c r="N247" s="54">
        <v>16377</v>
      </c>
      <c r="O247" s="54">
        <v>16760</v>
      </c>
      <c r="P247" s="54">
        <v>16584</v>
      </c>
      <c r="Q247" s="54">
        <v>16578</v>
      </c>
      <c r="R247" s="54">
        <v>16771</v>
      </c>
      <c r="S247" s="54">
        <v>16893</v>
      </c>
      <c r="T247" s="54">
        <v>16808</v>
      </c>
      <c r="U247" s="54">
        <v>16800</v>
      </c>
      <c r="V247" s="54">
        <v>16953</v>
      </c>
      <c r="W247" s="54">
        <v>16973</v>
      </c>
      <c r="X247" s="54">
        <v>16908</v>
      </c>
      <c r="Y247" s="54">
        <v>16971</v>
      </c>
      <c r="Z247" s="54">
        <v>17123</v>
      </c>
      <c r="AA247" s="54">
        <v>16695</v>
      </c>
      <c r="AC247" s="54">
        <f t="shared" si="402"/>
        <v>15193</v>
      </c>
      <c r="AD247" s="54">
        <f t="shared" si="403"/>
        <v>15402</v>
      </c>
      <c r="AE247" s="54">
        <f t="shared" si="404"/>
        <v>16132</v>
      </c>
      <c r="AF247" s="54">
        <f t="shared" si="405"/>
        <v>16578</v>
      </c>
      <c r="AG247" s="54">
        <f t="shared" si="381"/>
        <v>16800</v>
      </c>
      <c r="AH247" s="54">
        <f t="shared" ca="1" si="382"/>
        <v>16971</v>
      </c>
      <c r="AI247" s="54">
        <f t="shared" ca="1" si="383"/>
        <v>16695</v>
      </c>
      <c r="AJ247" s="45" t="s">
        <v>9</v>
      </c>
    </row>
    <row r="248" spans="1:36" ht="15.95" hidden="1" customHeight="1" outlineLevel="1" x14ac:dyDescent="0.2">
      <c r="A248" s="63" t="s">
        <v>161</v>
      </c>
      <c r="B248" s="128">
        <v>0</v>
      </c>
      <c r="C248" s="128">
        <v>0</v>
      </c>
      <c r="D248" s="128">
        <v>0</v>
      </c>
      <c r="E248" s="128">
        <v>0</v>
      </c>
      <c r="F248" s="128">
        <v>0</v>
      </c>
      <c r="G248" s="128">
        <v>0</v>
      </c>
      <c r="H248" s="128">
        <v>0</v>
      </c>
      <c r="I248" s="128">
        <v>0</v>
      </c>
      <c r="J248" s="128">
        <v>1575</v>
      </c>
      <c r="K248" s="128">
        <v>1618</v>
      </c>
      <c r="L248" s="128">
        <v>1675</v>
      </c>
      <c r="M248" s="128">
        <v>1751</v>
      </c>
      <c r="N248" s="128">
        <v>1678</v>
      </c>
      <c r="O248" s="128">
        <v>1678</v>
      </c>
      <c r="P248" s="128">
        <v>1797</v>
      </c>
      <c r="Q248" s="54">
        <v>1840</v>
      </c>
      <c r="R248" s="54">
        <v>1974</v>
      </c>
      <c r="S248" s="54">
        <v>2003</v>
      </c>
      <c r="T248" s="54">
        <v>2045</v>
      </c>
      <c r="U248" s="54">
        <v>2080</v>
      </c>
      <c r="V248" s="54">
        <v>2838</v>
      </c>
      <c r="W248" s="54">
        <v>2945</v>
      </c>
      <c r="X248" s="54">
        <v>3027</v>
      </c>
      <c r="Y248" s="54">
        <v>3008</v>
      </c>
      <c r="Z248" s="54">
        <v>2596</v>
      </c>
      <c r="AA248" s="54">
        <v>2690</v>
      </c>
      <c r="AC248" s="54">
        <f t="shared" si="402"/>
        <v>0</v>
      </c>
      <c r="AD248" s="54">
        <f t="shared" si="403"/>
        <v>0</v>
      </c>
      <c r="AE248" s="54">
        <f t="shared" si="404"/>
        <v>1751</v>
      </c>
      <c r="AF248" s="54">
        <f t="shared" si="405"/>
        <v>1840</v>
      </c>
      <c r="AG248" s="54">
        <f t="shared" si="381"/>
        <v>2080</v>
      </c>
      <c r="AH248" s="54">
        <f t="shared" ca="1" si="382"/>
        <v>3008</v>
      </c>
      <c r="AI248" s="54">
        <f t="shared" ca="1" si="383"/>
        <v>2690</v>
      </c>
      <c r="AJ248" s="45" t="s">
        <v>9</v>
      </c>
    </row>
    <row r="249" spans="1:36" ht="15.95" hidden="1" customHeight="1" outlineLevel="1" x14ac:dyDescent="0.2">
      <c r="A249" s="63" t="s">
        <v>162</v>
      </c>
      <c r="B249" s="54">
        <v>0</v>
      </c>
      <c r="C249" s="54">
        <v>0</v>
      </c>
      <c r="D249" s="54">
        <v>0</v>
      </c>
      <c r="E249" s="54">
        <v>3619</v>
      </c>
      <c r="F249" s="54">
        <v>456</v>
      </c>
      <c r="G249" s="54">
        <v>0</v>
      </c>
      <c r="H249" s="54">
        <v>0</v>
      </c>
      <c r="I249" s="54">
        <v>0</v>
      </c>
      <c r="J249" s="54">
        <v>0</v>
      </c>
      <c r="K249" s="54">
        <v>0</v>
      </c>
      <c r="L249" s="54">
        <v>0</v>
      </c>
      <c r="M249" s="54">
        <v>0</v>
      </c>
      <c r="N249" s="54">
        <v>0</v>
      </c>
      <c r="O249" s="54">
        <v>0</v>
      </c>
      <c r="P249" s="54">
        <v>0</v>
      </c>
      <c r="Q249" s="128">
        <v>0</v>
      </c>
      <c r="R249" s="128">
        <v>8378</v>
      </c>
      <c r="S249" s="54">
        <v>0</v>
      </c>
      <c r="T249" s="54">
        <v>0</v>
      </c>
      <c r="U249" s="54">
        <v>0</v>
      </c>
      <c r="V249" s="54">
        <v>0</v>
      </c>
      <c r="W249" s="54">
        <v>0</v>
      </c>
      <c r="X249" s="54">
        <v>0</v>
      </c>
      <c r="Y249" s="54">
        <v>0</v>
      </c>
      <c r="Z249" s="54">
        <v>0</v>
      </c>
      <c r="AA249" s="54">
        <v>0</v>
      </c>
      <c r="AC249" s="54">
        <f t="shared" si="402"/>
        <v>3619</v>
      </c>
      <c r="AD249" s="54">
        <f t="shared" si="403"/>
        <v>0</v>
      </c>
      <c r="AE249" s="54">
        <f t="shared" si="404"/>
        <v>0</v>
      </c>
      <c r="AF249" s="54">
        <f t="shared" si="405"/>
        <v>0</v>
      </c>
      <c r="AG249" s="54">
        <f t="shared" si="381"/>
        <v>0</v>
      </c>
      <c r="AH249" s="54">
        <f t="shared" ca="1" si="382"/>
        <v>0</v>
      </c>
      <c r="AI249" s="54">
        <f t="shared" ca="1" si="383"/>
        <v>0</v>
      </c>
      <c r="AJ249" s="45" t="s">
        <v>9</v>
      </c>
    </row>
    <row r="250" spans="1:36" ht="15.95" hidden="1" customHeight="1" outlineLevel="1" x14ac:dyDescent="0.2">
      <c r="A250" s="63" t="s">
        <v>159</v>
      </c>
      <c r="B250" s="128">
        <v>0</v>
      </c>
      <c r="C250" s="128">
        <v>0</v>
      </c>
      <c r="D250" s="128">
        <v>0</v>
      </c>
      <c r="E250" s="128">
        <v>0</v>
      </c>
      <c r="F250" s="128">
        <v>0</v>
      </c>
      <c r="G250" s="128">
        <v>0</v>
      </c>
      <c r="H250" s="128">
        <v>0</v>
      </c>
      <c r="I250" s="128">
        <v>0</v>
      </c>
      <c r="J250" s="128">
        <v>0</v>
      </c>
      <c r="K250" s="128">
        <v>0</v>
      </c>
      <c r="L250" s="128">
        <v>0</v>
      </c>
      <c r="M250" s="128">
        <v>0</v>
      </c>
      <c r="N250" s="128">
        <v>0</v>
      </c>
      <c r="O250" s="128">
        <v>0</v>
      </c>
      <c r="P250" s="128">
        <v>0</v>
      </c>
      <c r="Q250" s="128">
        <v>0</v>
      </c>
      <c r="R250" s="128">
        <v>0</v>
      </c>
      <c r="S250" s="54">
        <v>0</v>
      </c>
      <c r="T250" s="54">
        <v>0</v>
      </c>
      <c r="U250" s="54">
        <v>0</v>
      </c>
      <c r="V250" s="54">
        <v>0</v>
      </c>
      <c r="W250" s="54">
        <v>0</v>
      </c>
      <c r="X250" s="54">
        <v>0</v>
      </c>
      <c r="Y250" s="54">
        <v>0</v>
      </c>
      <c r="Z250" s="54">
        <v>0</v>
      </c>
      <c r="AA250" s="54">
        <v>0</v>
      </c>
      <c r="AC250" s="54">
        <f t="shared" si="402"/>
        <v>0</v>
      </c>
      <c r="AD250" s="54">
        <f t="shared" si="403"/>
        <v>0</v>
      </c>
      <c r="AE250" s="54">
        <f t="shared" si="404"/>
        <v>0</v>
      </c>
      <c r="AF250" s="54">
        <f t="shared" si="405"/>
        <v>0</v>
      </c>
      <c r="AG250" s="54">
        <f t="shared" si="381"/>
        <v>0</v>
      </c>
      <c r="AH250" s="54">
        <f t="shared" ca="1" si="382"/>
        <v>0</v>
      </c>
      <c r="AI250" s="54">
        <f t="shared" ca="1" si="383"/>
        <v>0</v>
      </c>
      <c r="AJ250" s="45" t="s">
        <v>9</v>
      </c>
    </row>
    <row r="251" spans="1:36" ht="15.95" hidden="1" customHeight="1" outlineLevel="1" x14ac:dyDescent="0.2">
      <c r="A251" s="63" t="s">
        <v>160</v>
      </c>
      <c r="B251" s="128">
        <v>0</v>
      </c>
      <c r="C251" s="128">
        <v>0</v>
      </c>
      <c r="D251" s="128">
        <v>0</v>
      </c>
      <c r="E251" s="128">
        <v>0</v>
      </c>
      <c r="F251" s="128">
        <v>0</v>
      </c>
      <c r="G251" s="128">
        <v>0</v>
      </c>
      <c r="H251" s="128">
        <v>0</v>
      </c>
      <c r="I251" s="128">
        <v>0</v>
      </c>
      <c r="J251" s="128">
        <v>0</v>
      </c>
      <c r="K251" s="128">
        <v>0</v>
      </c>
      <c r="L251" s="128">
        <v>0</v>
      </c>
      <c r="M251" s="128">
        <v>0</v>
      </c>
      <c r="N251" s="128">
        <v>0</v>
      </c>
      <c r="O251" s="128">
        <v>0</v>
      </c>
      <c r="P251" s="128">
        <v>0</v>
      </c>
      <c r="Q251" s="128">
        <v>0</v>
      </c>
      <c r="R251" s="128">
        <v>0</v>
      </c>
      <c r="S251" s="54">
        <v>342</v>
      </c>
      <c r="T251" s="54">
        <v>391</v>
      </c>
      <c r="U251" s="54">
        <v>446</v>
      </c>
      <c r="V251" s="54">
        <v>502</v>
      </c>
      <c r="W251" s="54">
        <v>561</v>
      </c>
      <c r="X251" s="54">
        <v>620</v>
      </c>
      <c r="Y251" s="54">
        <v>683</v>
      </c>
      <c r="Z251" s="54">
        <v>748</v>
      </c>
      <c r="AA251" s="54">
        <v>814</v>
      </c>
      <c r="AC251" s="54">
        <f t="shared" si="402"/>
        <v>0</v>
      </c>
      <c r="AD251" s="54">
        <f t="shared" si="403"/>
        <v>0</v>
      </c>
      <c r="AE251" s="54">
        <f t="shared" si="404"/>
        <v>0</v>
      </c>
      <c r="AF251" s="54">
        <f t="shared" si="405"/>
        <v>0</v>
      </c>
      <c r="AG251" s="54">
        <f t="shared" si="381"/>
        <v>446</v>
      </c>
      <c r="AH251" s="54">
        <f t="shared" ca="1" si="382"/>
        <v>683</v>
      </c>
      <c r="AI251" s="54">
        <f t="shared" ca="1" si="383"/>
        <v>814</v>
      </c>
      <c r="AJ251" s="45" t="s">
        <v>9</v>
      </c>
    </row>
    <row r="252" spans="1:36" ht="15.95" hidden="1" customHeight="1" outlineLevel="1" x14ac:dyDescent="0.2">
      <c r="A252" s="63" t="s">
        <v>157</v>
      </c>
      <c r="B252" s="128">
        <v>0</v>
      </c>
      <c r="C252" s="128">
        <v>0</v>
      </c>
      <c r="D252" s="128">
        <v>0</v>
      </c>
      <c r="E252" s="128">
        <v>0</v>
      </c>
      <c r="F252" s="128">
        <v>0</v>
      </c>
      <c r="G252" s="128">
        <v>0</v>
      </c>
      <c r="H252" s="128">
        <v>0</v>
      </c>
      <c r="I252" s="128">
        <v>0</v>
      </c>
      <c r="J252" s="128">
        <v>0</v>
      </c>
      <c r="K252" s="128">
        <v>0</v>
      </c>
      <c r="L252" s="128">
        <v>0</v>
      </c>
      <c r="M252" s="128">
        <v>0</v>
      </c>
      <c r="N252" s="128">
        <v>0</v>
      </c>
      <c r="O252" s="128">
        <v>0</v>
      </c>
      <c r="P252" s="128">
        <v>0</v>
      </c>
      <c r="Q252" s="128">
        <v>0</v>
      </c>
      <c r="R252" s="128">
        <v>0</v>
      </c>
      <c r="S252" s="54">
        <v>0</v>
      </c>
      <c r="T252" s="54">
        <v>0</v>
      </c>
      <c r="U252" s="54">
        <v>0</v>
      </c>
      <c r="V252" s="54">
        <v>0</v>
      </c>
      <c r="W252" s="54">
        <v>0</v>
      </c>
      <c r="X252" s="54">
        <v>0</v>
      </c>
      <c r="Y252" s="54">
        <v>0</v>
      </c>
      <c r="Z252" s="54">
        <v>0</v>
      </c>
      <c r="AA252" s="54">
        <v>0</v>
      </c>
      <c r="AC252" s="54">
        <f t="shared" si="402"/>
        <v>0</v>
      </c>
      <c r="AD252" s="54">
        <f t="shared" si="403"/>
        <v>0</v>
      </c>
      <c r="AE252" s="54">
        <f t="shared" si="404"/>
        <v>0</v>
      </c>
      <c r="AF252" s="54">
        <f t="shared" si="405"/>
        <v>0</v>
      </c>
      <c r="AG252" s="54">
        <f t="shared" si="381"/>
        <v>0</v>
      </c>
      <c r="AH252" s="54">
        <f t="shared" ca="1" si="382"/>
        <v>0</v>
      </c>
      <c r="AI252" s="54">
        <f t="shared" ca="1" si="383"/>
        <v>0</v>
      </c>
      <c r="AJ252" s="45" t="s">
        <v>9</v>
      </c>
    </row>
    <row r="253" spans="1:36" ht="15.95" hidden="1" customHeight="1" outlineLevel="1" x14ac:dyDescent="0.2">
      <c r="A253" s="63" t="s">
        <v>163</v>
      </c>
      <c r="B253" s="54">
        <v>2607</v>
      </c>
      <c r="C253" s="54">
        <v>2607</v>
      </c>
      <c r="D253" s="54">
        <v>2607</v>
      </c>
      <c r="E253" s="54">
        <v>75</v>
      </c>
      <c r="F253" s="54">
        <v>75</v>
      </c>
      <c r="G253" s="54">
        <v>75</v>
      </c>
      <c r="H253" s="54">
        <v>75</v>
      </c>
      <c r="I253" s="54">
        <v>75</v>
      </c>
      <c r="J253" s="54">
        <v>75</v>
      </c>
      <c r="K253" s="54">
        <v>75</v>
      </c>
      <c r="L253" s="54">
        <v>75</v>
      </c>
      <c r="M253" s="54">
        <v>75</v>
      </c>
      <c r="N253" s="54">
        <v>75</v>
      </c>
      <c r="O253" s="54">
        <v>75</v>
      </c>
      <c r="P253" s="54">
        <v>75</v>
      </c>
      <c r="Q253" s="54">
        <v>336</v>
      </c>
      <c r="R253" s="54">
        <v>365</v>
      </c>
      <c r="S253" s="54">
        <v>75</v>
      </c>
      <c r="T253" s="54">
        <v>75</v>
      </c>
      <c r="U253" s="54">
        <v>75</v>
      </c>
      <c r="V253" s="54">
        <v>75</v>
      </c>
      <c r="W253" s="54">
        <v>75</v>
      </c>
      <c r="X253" s="54">
        <v>75</v>
      </c>
      <c r="Y253" s="54">
        <v>75</v>
      </c>
      <c r="Z253" s="54">
        <v>75</v>
      </c>
      <c r="AA253" s="54">
        <v>75</v>
      </c>
      <c r="AC253" s="54">
        <f t="shared" si="402"/>
        <v>75</v>
      </c>
      <c r="AD253" s="54">
        <f t="shared" si="403"/>
        <v>75</v>
      </c>
      <c r="AE253" s="54">
        <f t="shared" si="404"/>
        <v>75</v>
      </c>
      <c r="AF253" s="54">
        <f t="shared" si="405"/>
        <v>336</v>
      </c>
      <c r="AG253" s="54">
        <f t="shared" si="381"/>
        <v>75</v>
      </c>
      <c r="AH253" s="54">
        <f t="shared" ca="1" si="382"/>
        <v>75</v>
      </c>
      <c r="AI253" s="54">
        <f t="shared" ca="1" si="383"/>
        <v>75</v>
      </c>
      <c r="AJ253" s="45" t="s">
        <v>9</v>
      </c>
    </row>
    <row r="254" spans="1:36" ht="15.95" hidden="1" customHeight="1" outlineLevel="1" x14ac:dyDescent="0.2">
      <c r="A254" s="61" t="s">
        <v>165</v>
      </c>
      <c r="B254" s="62">
        <v>302673</v>
      </c>
      <c r="C254" s="62">
        <v>314818</v>
      </c>
      <c r="D254" s="62">
        <v>322213</v>
      </c>
      <c r="E254" s="62">
        <v>326058</v>
      </c>
      <c r="F254" s="62">
        <v>334691</v>
      </c>
      <c r="G254" s="62">
        <v>337918</v>
      </c>
      <c r="H254" s="62">
        <v>220524</v>
      </c>
      <c r="I254" s="62">
        <f t="shared" ref="I254:N254" si="422">SUM(I255:I261)</f>
        <v>225530</v>
      </c>
      <c r="J254" s="62">
        <f t="shared" si="422"/>
        <v>216455</v>
      </c>
      <c r="K254" s="62">
        <f t="shared" si="422"/>
        <v>229094</v>
      </c>
      <c r="L254" s="62">
        <f t="shared" si="422"/>
        <v>214968</v>
      </c>
      <c r="M254" s="62">
        <f t="shared" si="422"/>
        <v>214986</v>
      </c>
      <c r="N254" s="62">
        <f t="shared" si="422"/>
        <v>222351</v>
      </c>
      <c r="O254" s="62">
        <f t="shared" ref="O254:R254" si="423">SUM(O255:O261)</f>
        <v>233236</v>
      </c>
      <c r="P254" s="62">
        <f t="shared" si="423"/>
        <v>202593</v>
      </c>
      <c r="Q254" s="62">
        <f t="shared" si="423"/>
        <v>195005</v>
      </c>
      <c r="R254" s="62">
        <f t="shared" si="423"/>
        <v>201741</v>
      </c>
      <c r="S254" s="62">
        <f t="shared" ref="S254:T254" si="424">SUM(S255:S261)</f>
        <v>203442</v>
      </c>
      <c r="T254" s="62">
        <f t="shared" si="424"/>
        <v>205805</v>
      </c>
      <c r="U254" s="62">
        <f t="shared" ref="U254:V254" si="425">SUM(U255:U261)</f>
        <v>202749</v>
      </c>
      <c r="V254" s="62">
        <f t="shared" si="425"/>
        <v>210476</v>
      </c>
      <c r="W254" s="62">
        <f t="shared" ref="W254:X254" si="426">SUM(W255:W261)</f>
        <v>216009</v>
      </c>
      <c r="X254" s="62">
        <f t="shared" si="426"/>
        <v>204731</v>
      </c>
      <c r="Y254" s="62">
        <f t="shared" ref="Y254:Z254" si="427">SUM(Y255:Y261)</f>
        <v>227105</v>
      </c>
      <c r="Z254" s="62">
        <f t="shared" si="427"/>
        <v>236416</v>
      </c>
      <c r="AA254" s="62">
        <f t="shared" ref="AA254" si="428">SUM(AA255:AA261)</f>
        <v>229731</v>
      </c>
      <c r="AC254" s="62">
        <f t="shared" ref="AC254:AC261" si="429">E254</f>
        <v>326058</v>
      </c>
      <c r="AD254" s="62">
        <f t="shared" ref="AD254:AD261" si="430">I254</f>
        <v>225530</v>
      </c>
      <c r="AE254" s="62">
        <f t="shared" ref="AE254:AE261" si="431">M254</f>
        <v>214986</v>
      </c>
      <c r="AF254" s="62">
        <f t="shared" ref="AF254:AF261" si="432">Q254</f>
        <v>195005</v>
      </c>
      <c r="AG254" s="62">
        <f t="shared" si="381"/>
        <v>202749</v>
      </c>
      <c r="AH254" s="62">
        <f t="shared" ca="1" si="382"/>
        <v>227105</v>
      </c>
      <c r="AI254" s="62">
        <f t="shared" ca="1" si="383"/>
        <v>229731</v>
      </c>
      <c r="AJ254" s="45" t="s">
        <v>9</v>
      </c>
    </row>
    <row r="255" spans="1:36" ht="15.95" hidden="1" customHeight="1" outlineLevel="1" x14ac:dyDescent="0.2">
      <c r="A255" s="63" t="s">
        <v>166</v>
      </c>
      <c r="B255" s="54">
        <v>109194</v>
      </c>
      <c r="C255" s="54">
        <v>109194</v>
      </c>
      <c r="D255" s="54">
        <v>109194</v>
      </c>
      <c r="E255" s="54">
        <v>125686</v>
      </c>
      <c r="F255" s="54">
        <v>125686</v>
      </c>
      <c r="G255" s="54">
        <v>125686</v>
      </c>
      <c r="H255" s="54">
        <v>125686</v>
      </c>
      <c r="I255" s="54">
        <v>126286</v>
      </c>
      <c r="J255" s="54">
        <v>126286</v>
      </c>
      <c r="K255" s="54">
        <v>126286</v>
      </c>
      <c r="L255" s="54">
        <v>126286</v>
      </c>
      <c r="M255" s="54">
        <v>126286</v>
      </c>
      <c r="N255" s="54">
        <v>126286</v>
      </c>
      <c r="O255" s="54">
        <v>126286</v>
      </c>
      <c r="P255" s="54">
        <v>126286</v>
      </c>
      <c r="Q255" s="54">
        <v>126286</v>
      </c>
      <c r="R255" s="54">
        <v>126286</v>
      </c>
      <c r="S255" s="54">
        <v>126286</v>
      </c>
      <c r="T255" s="54">
        <v>126286</v>
      </c>
      <c r="U255" s="54">
        <v>126286</v>
      </c>
      <c r="V255" s="54">
        <v>126286</v>
      </c>
      <c r="W255" s="54">
        <v>126286</v>
      </c>
      <c r="X255" s="54">
        <v>126286</v>
      </c>
      <c r="Y255" s="54">
        <v>126286</v>
      </c>
      <c r="Z255" s="54">
        <v>126286</v>
      </c>
      <c r="AA255" s="54">
        <v>126286</v>
      </c>
      <c r="AC255" s="54">
        <f t="shared" si="429"/>
        <v>125686</v>
      </c>
      <c r="AD255" s="54">
        <f t="shared" si="430"/>
        <v>126286</v>
      </c>
      <c r="AE255" s="54">
        <f t="shared" si="431"/>
        <v>126286</v>
      </c>
      <c r="AF255" s="54">
        <f t="shared" si="432"/>
        <v>126286</v>
      </c>
      <c r="AG255" s="54">
        <f t="shared" ref="AG255:AG261" si="433">U255</f>
        <v>126286</v>
      </c>
      <c r="AH255" s="54">
        <f t="shared" ref="AH255:AH261" ca="1" si="434">OFFSET(Z255,0,-1)</f>
        <v>126286</v>
      </c>
      <c r="AI255" s="54">
        <f t="shared" ref="AI255:AI261" ca="1" si="435">OFFSET(AB255,0,-1)</f>
        <v>126286</v>
      </c>
      <c r="AJ255" s="45" t="s">
        <v>9</v>
      </c>
    </row>
    <row r="256" spans="1:36" ht="15.95" hidden="1" customHeight="1" outlineLevel="1" x14ac:dyDescent="0.2">
      <c r="A256" s="63" t="s">
        <v>167</v>
      </c>
      <c r="B256" s="54">
        <v>0</v>
      </c>
      <c r="C256" s="54">
        <v>0</v>
      </c>
      <c r="D256" s="54">
        <v>0</v>
      </c>
      <c r="E256" s="54">
        <v>0</v>
      </c>
      <c r="F256" s="54">
        <v>0</v>
      </c>
      <c r="G256" s="54">
        <v>0</v>
      </c>
      <c r="H256" s="54">
        <v>0</v>
      </c>
      <c r="I256" s="54">
        <v>0</v>
      </c>
      <c r="J256" s="54">
        <v>0</v>
      </c>
      <c r="K256" s="54">
        <v>0</v>
      </c>
      <c r="L256" s="54">
        <v>0</v>
      </c>
      <c r="M256" s="54">
        <v>0</v>
      </c>
      <c r="N256" s="54">
        <v>0</v>
      </c>
      <c r="O256" s="54">
        <v>0</v>
      </c>
      <c r="P256" s="54">
        <v>0</v>
      </c>
      <c r="Q256" s="54">
        <v>0</v>
      </c>
      <c r="R256" s="54">
        <v>0</v>
      </c>
      <c r="S256" s="54">
        <v>0</v>
      </c>
      <c r="T256" s="54">
        <v>0</v>
      </c>
      <c r="U256" s="54">
        <v>0</v>
      </c>
      <c r="V256" s="54">
        <v>0</v>
      </c>
      <c r="W256" s="54">
        <v>0</v>
      </c>
      <c r="X256" s="54">
        <v>0</v>
      </c>
      <c r="Y256" s="54">
        <v>0</v>
      </c>
      <c r="Z256" s="54">
        <v>0</v>
      </c>
      <c r="AA256" s="54">
        <v>0</v>
      </c>
      <c r="AC256" s="54">
        <f t="shared" si="429"/>
        <v>0</v>
      </c>
      <c r="AD256" s="54">
        <f t="shared" si="430"/>
        <v>0</v>
      </c>
      <c r="AE256" s="54">
        <f t="shared" si="431"/>
        <v>0</v>
      </c>
      <c r="AF256" s="54">
        <f t="shared" si="432"/>
        <v>0</v>
      </c>
      <c r="AG256" s="54">
        <f t="shared" si="433"/>
        <v>0</v>
      </c>
      <c r="AH256" s="54">
        <f t="shared" ca="1" si="434"/>
        <v>0</v>
      </c>
      <c r="AI256" s="54">
        <f t="shared" ca="1" si="435"/>
        <v>0</v>
      </c>
      <c r="AJ256" s="45" t="s">
        <v>9</v>
      </c>
    </row>
    <row r="257" spans="1:36" ht="15.95" hidden="1" customHeight="1" outlineLevel="1" x14ac:dyDescent="0.2">
      <c r="A257" s="63" t="s">
        <v>145</v>
      </c>
      <c r="B257" s="54">
        <v>0</v>
      </c>
      <c r="C257" s="54">
        <v>0</v>
      </c>
      <c r="D257" s="54">
        <v>0</v>
      </c>
      <c r="E257" s="54">
        <v>0</v>
      </c>
      <c r="F257" s="54">
        <v>0</v>
      </c>
      <c r="G257" s="54">
        <v>0</v>
      </c>
      <c r="H257" s="54">
        <v>0</v>
      </c>
      <c r="I257" s="54">
        <v>0</v>
      </c>
      <c r="J257" s="54">
        <v>0</v>
      </c>
      <c r="K257" s="54">
        <v>0</v>
      </c>
      <c r="L257" s="54">
        <v>0</v>
      </c>
      <c r="M257" s="54">
        <v>0</v>
      </c>
      <c r="N257" s="54">
        <v>0</v>
      </c>
      <c r="O257" s="54">
        <v>0</v>
      </c>
      <c r="P257" s="54">
        <v>0</v>
      </c>
      <c r="Q257" s="54">
        <v>0</v>
      </c>
      <c r="R257" s="54">
        <v>0</v>
      </c>
      <c r="S257" s="54">
        <v>0</v>
      </c>
      <c r="T257" s="54">
        <v>0</v>
      </c>
      <c r="U257" s="54">
        <v>0</v>
      </c>
      <c r="V257" s="54">
        <v>0</v>
      </c>
      <c r="W257" s="54">
        <v>0</v>
      </c>
      <c r="X257" s="54">
        <v>0</v>
      </c>
      <c r="Y257" s="54">
        <v>0</v>
      </c>
      <c r="Z257" s="54">
        <v>0</v>
      </c>
      <c r="AA257" s="54">
        <v>0</v>
      </c>
      <c r="AC257" s="54">
        <f t="shared" si="429"/>
        <v>0</v>
      </c>
      <c r="AD257" s="54">
        <f t="shared" si="430"/>
        <v>0</v>
      </c>
      <c r="AE257" s="54">
        <f t="shared" si="431"/>
        <v>0</v>
      </c>
      <c r="AF257" s="54">
        <f t="shared" si="432"/>
        <v>0</v>
      </c>
      <c r="AG257" s="54">
        <f t="shared" si="433"/>
        <v>0</v>
      </c>
      <c r="AH257" s="54">
        <f t="shared" ca="1" si="434"/>
        <v>0</v>
      </c>
      <c r="AI257" s="54">
        <f t="shared" ca="1" si="435"/>
        <v>0</v>
      </c>
      <c r="AJ257" s="45" t="s">
        <v>9</v>
      </c>
    </row>
    <row r="258" spans="1:36" ht="15.95" hidden="1" customHeight="1" outlineLevel="1" x14ac:dyDescent="0.2">
      <c r="A258" s="63" t="s">
        <v>168</v>
      </c>
      <c r="B258" s="54">
        <v>0</v>
      </c>
      <c r="C258" s="54">
        <v>0</v>
      </c>
      <c r="D258" s="54">
        <v>0</v>
      </c>
      <c r="E258" s="54">
        <v>0</v>
      </c>
      <c r="F258" s="54">
        <v>0</v>
      </c>
      <c r="G258" s="54">
        <v>0</v>
      </c>
      <c r="H258" s="54">
        <v>0</v>
      </c>
      <c r="I258" s="54">
        <v>0</v>
      </c>
      <c r="J258" s="54">
        <v>0</v>
      </c>
      <c r="K258" s="54">
        <v>0</v>
      </c>
      <c r="L258" s="54">
        <v>0</v>
      </c>
      <c r="M258" s="54">
        <v>0</v>
      </c>
      <c r="N258" s="54">
        <v>0</v>
      </c>
      <c r="O258" s="54">
        <v>0</v>
      </c>
      <c r="P258" s="54">
        <v>0</v>
      </c>
      <c r="Q258" s="54">
        <v>0</v>
      </c>
      <c r="R258" s="54">
        <v>0</v>
      </c>
      <c r="S258" s="54">
        <v>0</v>
      </c>
      <c r="T258" s="54">
        <v>0</v>
      </c>
      <c r="U258" s="54">
        <v>0</v>
      </c>
      <c r="V258" s="54">
        <v>0</v>
      </c>
      <c r="W258" s="54">
        <v>0</v>
      </c>
      <c r="X258" s="54">
        <v>0</v>
      </c>
      <c r="Y258" s="54">
        <v>0</v>
      </c>
      <c r="Z258" s="54">
        <v>0</v>
      </c>
      <c r="AA258" s="54">
        <v>0</v>
      </c>
      <c r="AC258" s="54">
        <f t="shared" si="429"/>
        <v>0</v>
      </c>
      <c r="AD258" s="54">
        <f t="shared" si="430"/>
        <v>0</v>
      </c>
      <c r="AE258" s="54">
        <f t="shared" si="431"/>
        <v>0</v>
      </c>
      <c r="AF258" s="54">
        <f t="shared" si="432"/>
        <v>0</v>
      </c>
      <c r="AG258" s="54">
        <f t="shared" si="433"/>
        <v>0</v>
      </c>
      <c r="AH258" s="54">
        <f t="shared" ca="1" si="434"/>
        <v>0</v>
      </c>
      <c r="AI258" s="54">
        <f t="shared" ca="1" si="435"/>
        <v>0</v>
      </c>
      <c r="AJ258" s="45" t="s">
        <v>9</v>
      </c>
    </row>
    <row r="259" spans="1:36" ht="15.95" hidden="1" customHeight="1" outlineLevel="1" x14ac:dyDescent="0.2">
      <c r="A259" s="63" t="s">
        <v>169</v>
      </c>
      <c r="B259" s="54">
        <v>200108</v>
      </c>
      <c r="C259" s="54">
        <v>200108</v>
      </c>
      <c r="D259" s="54">
        <v>200108</v>
      </c>
      <c r="E259" s="54">
        <v>200373</v>
      </c>
      <c r="F259" s="54">
        <v>200373</v>
      </c>
      <c r="G259" s="54">
        <v>200373</v>
      </c>
      <c r="H259" s="54">
        <v>74671</v>
      </c>
      <c r="I259" s="54">
        <v>99244</v>
      </c>
      <c r="J259" s="54">
        <v>79244</v>
      </c>
      <c r="K259" s="54">
        <v>79244</v>
      </c>
      <c r="L259" s="54">
        <v>65244</v>
      </c>
      <c r="M259" s="54">
        <v>88699</v>
      </c>
      <c r="N259" s="54">
        <v>88699</v>
      </c>
      <c r="O259" s="54">
        <v>88699</v>
      </c>
      <c r="P259" s="54">
        <v>60153</v>
      </c>
      <c r="Q259" s="54">
        <v>68719</v>
      </c>
      <c r="R259" s="54">
        <v>68719</v>
      </c>
      <c r="S259" s="54">
        <v>68719</v>
      </c>
      <c r="T259" s="54">
        <v>68719</v>
      </c>
      <c r="U259" s="54">
        <v>76464</v>
      </c>
      <c r="V259" s="54">
        <v>76464</v>
      </c>
      <c r="W259" s="54">
        <v>76464</v>
      </c>
      <c r="X259" s="54">
        <v>64620</v>
      </c>
      <c r="Y259" s="54">
        <v>100816</v>
      </c>
      <c r="Z259" s="54">
        <v>100816</v>
      </c>
      <c r="AA259" s="54">
        <v>100816</v>
      </c>
      <c r="AC259" s="54">
        <f t="shared" si="429"/>
        <v>200373</v>
      </c>
      <c r="AD259" s="54">
        <f t="shared" si="430"/>
        <v>99244</v>
      </c>
      <c r="AE259" s="54">
        <f t="shared" si="431"/>
        <v>88699</v>
      </c>
      <c r="AF259" s="54">
        <f t="shared" si="432"/>
        <v>68719</v>
      </c>
      <c r="AG259" s="54">
        <f t="shared" si="433"/>
        <v>76464</v>
      </c>
      <c r="AH259" s="54">
        <f t="shared" ca="1" si="434"/>
        <v>100816</v>
      </c>
      <c r="AI259" s="54">
        <f t="shared" ca="1" si="435"/>
        <v>100816</v>
      </c>
      <c r="AJ259" s="45" t="s">
        <v>9</v>
      </c>
    </row>
    <row r="260" spans="1:36" ht="15.95" hidden="1" customHeight="1" outlineLevel="1" x14ac:dyDescent="0.2">
      <c r="A260" s="63" t="s">
        <v>170</v>
      </c>
      <c r="B260" s="54">
        <v>-6629</v>
      </c>
      <c r="C260" s="54">
        <v>5516</v>
      </c>
      <c r="D260" s="54">
        <v>12911</v>
      </c>
      <c r="E260" s="54">
        <v>-1</v>
      </c>
      <c r="F260" s="54">
        <v>8632</v>
      </c>
      <c r="G260" s="54">
        <v>11859</v>
      </c>
      <c r="H260" s="54">
        <v>20167</v>
      </c>
      <c r="I260" s="54">
        <v>0</v>
      </c>
      <c r="J260" s="54">
        <v>10925</v>
      </c>
      <c r="K260" s="54">
        <v>23564</v>
      </c>
      <c r="L260" s="54">
        <v>23438</v>
      </c>
      <c r="M260" s="54">
        <v>1</v>
      </c>
      <c r="N260" s="54">
        <v>7366</v>
      </c>
      <c r="O260" s="54">
        <v>18251</v>
      </c>
      <c r="P260" s="54">
        <v>16154</v>
      </c>
      <c r="Q260" s="54">
        <v>0</v>
      </c>
      <c r="R260" s="54">
        <v>6736</v>
      </c>
      <c r="S260" s="54">
        <v>8437</v>
      </c>
      <c r="T260" s="54">
        <v>10800</v>
      </c>
      <c r="U260" s="54">
        <v>-1</v>
      </c>
      <c r="V260" s="54">
        <v>7726</v>
      </c>
      <c r="W260" s="54">
        <v>13259</v>
      </c>
      <c r="X260" s="54">
        <v>13825</v>
      </c>
      <c r="Y260" s="54">
        <v>3</v>
      </c>
      <c r="Z260" s="54">
        <v>9314</v>
      </c>
      <c r="AA260" s="54">
        <v>2629</v>
      </c>
      <c r="AC260" s="54">
        <f t="shared" si="429"/>
        <v>-1</v>
      </c>
      <c r="AD260" s="54">
        <f t="shared" si="430"/>
        <v>0</v>
      </c>
      <c r="AE260" s="54">
        <f t="shared" si="431"/>
        <v>1</v>
      </c>
      <c r="AF260" s="54">
        <f t="shared" si="432"/>
        <v>0</v>
      </c>
      <c r="AG260" s="54">
        <f t="shared" si="433"/>
        <v>-1</v>
      </c>
      <c r="AH260" s="54">
        <f t="shared" ca="1" si="434"/>
        <v>3</v>
      </c>
      <c r="AI260" s="54">
        <f t="shared" ca="1" si="435"/>
        <v>2629</v>
      </c>
      <c r="AJ260" s="45" t="s">
        <v>9</v>
      </c>
    </row>
    <row r="261" spans="1:36" ht="15.95" hidden="1" customHeight="1" outlineLevel="1" x14ac:dyDescent="0.2">
      <c r="A261" s="63" t="s">
        <v>171</v>
      </c>
      <c r="B261" s="54">
        <v>0</v>
      </c>
      <c r="C261" s="54">
        <v>0</v>
      </c>
      <c r="D261" s="54">
        <v>0</v>
      </c>
      <c r="E261" s="54">
        <v>0</v>
      </c>
      <c r="F261" s="54">
        <v>0</v>
      </c>
      <c r="G261" s="54">
        <v>0</v>
      </c>
      <c r="H261" s="54">
        <v>0</v>
      </c>
      <c r="I261" s="54">
        <v>0</v>
      </c>
      <c r="J261" s="54">
        <v>0</v>
      </c>
      <c r="K261" s="54">
        <v>0</v>
      </c>
      <c r="L261" s="54">
        <v>0</v>
      </c>
      <c r="M261" s="54">
        <v>0</v>
      </c>
      <c r="N261" s="54">
        <v>0</v>
      </c>
      <c r="O261" s="54">
        <v>0</v>
      </c>
      <c r="P261" s="54">
        <v>0</v>
      </c>
      <c r="Q261" s="54">
        <v>0</v>
      </c>
      <c r="R261" s="54">
        <v>0</v>
      </c>
      <c r="S261" s="54">
        <v>0</v>
      </c>
      <c r="T261" s="54">
        <v>0</v>
      </c>
      <c r="U261" s="54">
        <v>0</v>
      </c>
      <c r="V261" s="54">
        <v>0</v>
      </c>
      <c r="W261" s="54">
        <v>0</v>
      </c>
      <c r="X261" s="54">
        <v>0</v>
      </c>
      <c r="Y261" s="54">
        <v>0</v>
      </c>
      <c r="Z261" s="54">
        <v>0</v>
      </c>
      <c r="AA261" s="54">
        <v>0</v>
      </c>
      <c r="AC261" s="54">
        <f t="shared" si="429"/>
        <v>0</v>
      </c>
      <c r="AD261" s="54">
        <f t="shared" si="430"/>
        <v>0</v>
      </c>
      <c r="AE261" s="54">
        <f t="shared" si="431"/>
        <v>0</v>
      </c>
      <c r="AF261" s="54">
        <f t="shared" si="432"/>
        <v>0</v>
      </c>
      <c r="AG261" s="54">
        <f t="shared" si="433"/>
        <v>0</v>
      </c>
      <c r="AH261" s="54">
        <f t="shared" ca="1" si="434"/>
        <v>0</v>
      </c>
      <c r="AI261" s="54">
        <f t="shared" ca="1" si="435"/>
        <v>0</v>
      </c>
      <c r="AJ261" s="45" t="s">
        <v>9</v>
      </c>
    </row>
    <row r="262" spans="1:36" ht="15.95" customHeight="1" collapsed="1" x14ac:dyDescent="0.2">
      <c r="P262" s="219">
        <f t="shared" ref="P262:U262" si="436">P190-P222</f>
        <v>0</v>
      </c>
      <c r="Q262" s="219">
        <f t="shared" si="436"/>
        <v>0</v>
      </c>
      <c r="R262" s="219">
        <f t="shared" si="436"/>
        <v>0</v>
      </c>
      <c r="S262" s="219">
        <f t="shared" si="436"/>
        <v>0</v>
      </c>
      <c r="T262" s="219">
        <f t="shared" si="436"/>
        <v>0</v>
      </c>
      <c r="U262" s="219">
        <f t="shared" si="436"/>
        <v>0</v>
      </c>
      <c r="V262" s="219">
        <f t="shared" ref="V262:W262" si="437">V190-V222</f>
        <v>0</v>
      </c>
      <c r="W262" s="219">
        <f t="shared" si="437"/>
        <v>0</v>
      </c>
      <c r="X262" s="219">
        <f t="shared" ref="X262:Y262" si="438">X190-X222</f>
        <v>0</v>
      </c>
      <c r="Y262" s="219">
        <f t="shared" si="438"/>
        <v>0</v>
      </c>
      <c r="Z262" s="219">
        <f t="shared" ref="Z262:AA262" si="439">Z190-Z222</f>
        <v>0</v>
      </c>
      <c r="AA262" s="219">
        <f t="shared" si="439"/>
        <v>0</v>
      </c>
      <c r="AJ262" s="45" t="s">
        <v>9</v>
      </c>
    </row>
    <row r="263" spans="1:36" ht="15.95" customHeight="1" x14ac:dyDescent="0.2">
      <c r="A263" s="162" t="s">
        <v>187</v>
      </c>
      <c r="AJ263" s="45" t="s">
        <v>9</v>
      </c>
    </row>
    <row r="264" spans="1:36" ht="15.95" customHeight="1" x14ac:dyDescent="0.2">
      <c r="AJ264" s="45"/>
    </row>
  </sheetData>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E008A-8D82-4631-9207-15E1B5795535}">
  <sheetPr>
    <tabColor theme="4" tint="0.79998168889431442"/>
    <outlinePr summaryBelow="0" summaryRight="0"/>
  </sheetPr>
  <dimension ref="A1:AO268"/>
  <sheetViews>
    <sheetView showGridLines="0" zoomScale="80" zoomScaleNormal="80" workbookViewId="0">
      <pane xSplit="1" ySplit="5" topLeftCell="B6" activePane="bottomRight" state="frozen"/>
      <selection activeCell="AD19" sqref="AD19"/>
      <selection pane="topRight" activeCell="AD19" sqref="AD19"/>
      <selection pane="bottomLeft" activeCell="AD19" sqref="AD19"/>
      <selection pane="bottomRight"/>
    </sheetView>
  </sheetViews>
  <sheetFormatPr defaultRowHeight="15.95" customHeight="1" outlineLevelRow="1" x14ac:dyDescent="0.2"/>
  <cols>
    <col min="1" max="1" width="64.7109375" style="20" customWidth="1"/>
    <col min="2" max="27" width="14.7109375" style="34" customWidth="1"/>
    <col min="28" max="28" width="9.140625" style="20"/>
    <col min="29" max="35" width="14.7109375" style="34" customWidth="1"/>
    <col min="36" max="36" width="2.7109375" style="20" customWidth="1"/>
    <col min="37" max="16384" width="9.140625" style="20"/>
  </cols>
  <sheetData>
    <row r="1" spans="1:36" s="2" customFormat="1" ht="21.95" customHeight="1" x14ac:dyDescent="0.2">
      <c r="A1" s="36" t="s">
        <v>188</v>
      </c>
      <c r="B1" s="37"/>
      <c r="C1" s="37"/>
      <c r="D1" s="37"/>
      <c r="E1" s="37"/>
      <c r="F1" s="37"/>
      <c r="G1" s="37"/>
      <c r="H1" s="37"/>
      <c r="I1" s="37"/>
      <c r="J1" s="37"/>
      <c r="K1" s="37"/>
      <c r="L1" s="37"/>
      <c r="M1" s="37"/>
      <c r="N1" s="37"/>
      <c r="O1" s="37"/>
      <c r="P1" s="37"/>
      <c r="Q1" s="37"/>
      <c r="R1" s="37"/>
      <c r="S1" s="37"/>
      <c r="T1" s="37"/>
      <c r="U1" s="37"/>
      <c r="V1" s="37"/>
      <c r="W1" s="37"/>
      <c r="X1" s="37"/>
      <c r="Y1" s="37"/>
      <c r="Z1" s="37"/>
      <c r="AA1" s="37"/>
      <c r="AC1" s="37"/>
      <c r="AD1" s="37"/>
      <c r="AE1" s="37"/>
      <c r="AF1" s="37"/>
      <c r="AG1" s="37"/>
      <c r="AH1" s="37"/>
      <c r="AI1" s="37"/>
      <c r="AJ1" s="38" t="s">
        <v>9</v>
      </c>
    </row>
    <row r="2" spans="1:36" s="2" customFormat="1" ht="21.95" customHeight="1" thickBot="1" x14ac:dyDescent="0.25">
      <c r="A2" s="69" t="s">
        <v>56</v>
      </c>
      <c r="B2" s="67"/>
      <c r="C2" s="67"/>
      <c r="D2" s="67"/>
      <c r="E2" s="67"/>
      <c r="F2" s="67"/>
      <c r="G2" s="67"/>
      <c r="H2" s="67"/>
      <c r="I2" s="67"/>
      <c r="J2" s="67"/>
      <c r="K2" s="67"/>
      <c r="L2" s="67"/>
      <c r="M2" s="67"/>
      <c r="N2" s="67"/>
      <c r="O2" s="67"/>
      <c r="P2" s="67"/>
      <c r="Q2" s="67"/>
      <c r="R2" s="67"/>
      <c r="S2" s="67"/>
      <c r="T2" s="67"/>
      <c r="U2" s="67"/>
      <c r="V2" s="67"/>
      <c r="W2" s="67"/>
      <c r="X2" s="67"/>
      <c r="Y2" s="67"/>
      <c r="Z2" s="67"/>
      <c r="AA2" s="67"/>
      <c r="AB2" s="68"/>
      <c r="AC2" s="67"/>
      <c r="AD2" s="67"/>
      <c r="AE2" s="67"/>
      <c r="AF2" s="67"/>
      <c r="AG2" s="67"/>
      <c r="AH2" s="67"/>
      <c r="AI2" s="67"/>
      <c r="AJ2" s="38" t="s">
        <v>9</v>
      </c>
    </row>
    <row r="3" spans="1:36" ht="21.95" customHeight="1" thickTop="1" x14ac:dyDescent="0.2">
      <c r="A3" s="65" t="s">
        <v>57</v>
      </c>
      <c r="B3" s="85" t="s">
        <v>189</v>
      </c>
      <c r="C3" s="85" t="s">
        <v>189</v>
      </c>
      <c r="D3" s="85" t="s">
        <v>189</v>
      </c>
      <c r="E3" s="85" t="s">
        <v>189</v>
      </c>
      <c r="F3" s="82" t="s">
        <v>39</v>
      </c>
      <c r="G3" s="82" t="s">
        <v>39</v>
      </c>
      <c r="H3" s="82" t="s">
        <v>39</v>
      </c>
      <c r="I3" s="82" t="s">
        <v>39</v>
      </c>
      <c r="J3" s="82" t="s">
        <v>39</v>
      </c>
      <c r="K3" s="82" t="s">
        <v>39</v>
      </c>
      <c r="L3" s="82" t="s">
        <v>39</v>
      </c>
      <c r="M3" s="82" t="s">
        <v>39</v>
      </c>
      <c r="N3" s="82" t="s">
        <v>39</v>
      </c>
      <c r="O3" s="82" t="s">
        <v>39</v>
      </c>
      <c r="P3" s="82" t="s">
        <v>39</v>
      </c>
      <c r="Q3" s="82" t="s">
        <v>39</v>
      </c>
      <c r="R3" s="82" t="s">
        <v>39</v>
      </c>
      <c r="S3" s="82" t="s">
        <v>39</v>
      </c>
      <c r="T3" s="82" t="s">
        <v>39</v>
      </c>
      <c r="U3" s="82" t="s">
        <v>39</v>
      </c>
      <c r="V3" s="82" t="s">
        <v>39</v>
      </c>
      <c r="W3" s="82" t="s">
        <v>39</v>
      </c>
      <c r="X3" s="82" t="s">
        <v>39</v>
      </c>
      <c r="Y3" s="82" t="s">
        <v>39</v>
      </c>
      <c r="Z3" s="82" t="s">
        <v>39</v>
      </c>
      <c r="AA3" s="82" t="s">
        <v>39</v>
      </c>
      <c r="AC3" s="82"/>
      <c r="AD3" s="82"/>
      <c r="AE3" s="82"/>
      <c r="AF3" s="82"/>
      <c r="AG3" s="82"/>
      <c r="AH3" s="82"/>
      <c r="AI3" s="82"/>
      <c r="AJ3" s="45" t="s">
        <v>9</v>
      </c>
    </row>
    <row r="4" spans="1:36" ht="21.95" customHeight="1" thickBot="1" x14ac:dyDescent="0.25">
      <c r="A4" s="66" t="s">
        <v>58</v>
      </c>
      <c r="B4" s="83">
        <v>0.2495</v>
      </c>
      <c r="C4" s="83">
        <v>0.2495</v>
      </c>
      <c r="D4" s="83">
        <v>0.2495</v>
      </c>
      <c r="E4" s="83">
        <v>0.2495</v>
      </c>
      <c r="F4" s="83">
        <v>0.2495</v>
      </c>
      <c r="G4" s="83">
        <v>0.2495</v>
      </c>
      <c r="H4" s="83">
        <v>0.2495</v>
      </c>
      <c r="I4" s="83">
        <v>0.2495</v>
      </c>
      <c r="J4" s="83">
        <v>0.2495</v>
      </c>
      <c r="K4" s="83">
        <v>0.2495</v>
      </c>
      <c r="L4" s="83">
        <v>0.2495</v>
      </c>
      <c r="M4" s="83">
        <v>0.2495</v>
      </c>
      <c r="N4" s="83">
        <v>0.2495</v>
      </c>
      <c r="O4" s="83">
        <v>0.2495</v>
      </c>
      <c r="P4" s="83">
        <v>0.2495</v>
      </c>
      <c r="Q4" s="83">
        <v>0.2495</v>
      </c>
      <c r="R4" s="83">
        <v>0.2495</v>
      </c>
      <c r="S4" s="83">
        <v>0.2495</v>
      </c>
      <c r="T4" s="83">
        <v>0.2495</v>
      </c>
      <c r="U4" s="83">
        <v>0.2495</v>
      </c>
      <c r="V4" s="83">
        <v>0.2495</v>
      </c>
      <c r="W4" s="83">
        <v>0.2495</v>
      </c>
      <c r="X4" s="83">
        <v>0.2495</v>
      </c>
      <c r="Y4" s="83">
        <v>0.2495</v>
      </c>
      <c r="Z4" s="83">
        <v>0.2495</v>
      </c>
      <c r="AA4" s="83">
        <v>0.2495</v>
      </c>
      <c r="AC4" s="84"/>
      <c r="AD4" s="84"/>
      <c r="AE4" s="84"/>
      <c r="AF4" s="84"/>
      <c r="AG4" s="84"/>
      <c r="AH4" s="84"/>
      <c r="AI4" s="84"/>
      <c r="AJ4" s="45" t="s">
        <v>9</v>
      </c>
    </row>
    <row r="5" spans="1:36" s="2" customFormat="1" ht="21.95" customHeight="1" thickTop="1" x14ac:dyDescent="0.2">
      <c r="A5" s="36" t="s">
        <v>59</v>
      </c>
      <c r="B5" s="37" t="s">
        <v>60</v>
      </c>
      <c r="C5" s="37" t="s">
        <v>61</v>
      </c>
      <c r="D5" s="37" t="s">
        <v>62</v>
      </c>
      <c r="E5" s="37" t="s">
        <v>63</v>
      </c>
      <c r="F5" s="37" t="s">
        <v>64</v>
      </c>
      <c r="G5" s="37" t="s">
        <v>65</v>
      </c>
      <c r="H5" s="37" t="s">
        <v>66</v>
      </c>
      <c r="I5" s="37" t="s">
        <v>67</v>
      </c>
      <c r="J5" s="37" t="s">
        <v>68</v>
      </c>
      <c r="K5" s="37" t="s">
        <v>69</v>
      </c>
      <c r="L5" s="37" t="s">
        <v>285</v>
      </c>
      <c r="M5" s="37" t="s">
        <v>287</v>
      </c>
      <c r="N5" s="37" t="s">
        <v>291</v>
      </c>
      <c r="O5" s="37" t="s">
        <v>292</v>
      </c>
      <c r="P5" s="37" t="s">
        <v>303</v>
      </c>
      <c r="Q5" s="37" t="s">
        <v>305</v>
      </c>
      <c r="R5" s="37" t="s">
        <v>306</v>
      </c>
      <c r="S5" s="37" t="s">
        <v>308</v>
      </c>
      <c r="T5" s="37" t="s">
        <v>311</v>
      </c>
      <c r="U5" s="37" t="s">
        <v>312</v>
      </c>
      <c r="V5" s="37" t="s">
        <v>313</v>
      </c>
      <c r="W5" s="37" t="s">
        <v>314</v>
      </c>
      <c r="X5" s="37" t="s">
        <v>316</v>
      </c>
      <c r="Y5" s="37" t="s">
        <v>317</v>
      </c>
      <c r="Z5" s="37" t="s">
        <v>318</v>
      </c>
      <c r="AA5" s="37" t="s">
        <v>320</v>
      </c>
      <c r="AC5" s="121">
        <v>2019</v>
      </c>
      <c r="AD5" s="121">
        <v>2020</v>
      </c>
      <c r="AE5" s="121">
        <v>2021</v>
      </c>
      <c r="AF5" s="121">
        <v>2022</v>
      </c>
      <c r="AG5" s="121">
        <v>2023</v>
      </c>
      <c r="AH5" s="121">
        <v>2024</v>
      </c>
      <c r="AI5" s="121">
        <v>2025</v>
      </c>
      <c r="AJ5" s="38" t="s">
        <v>9</v>
      </c>
    </row>
    <row r="6" spans="1:36" s="42" customFormat="1" ht="18" customHeight="1" x14ac:dyDescent="0.2">
      <c r="A6" s="39" t="s">
        <v>70</v>
      </c>
      <c r="B6" s="40"/>
      <c r="C6" s="40"/>
      <c r="D6" s="40"/>
      <c r="E6" s="40"/>
      <c r="F6" s="40"/>
      <c r="G6" s="40"/>
      <c r="H6" s="40"/>
      <c r="I6" s="40"/>
      <c r="J6" s="40"/>
      <c r="K6" s="40"/>
      <c r="L6" s="40"/>
      <c r="M6" s="40"/>
      <c r="N6" s="40"/>
      <c r="O6" s="40"/>
      <c r="P6" s="40"/>
      <c r="Q6" s="40"/>
      <c r="R6" s="40"/>
      <c r="S6" s="40"/>
      <c r="T6" s="40"/>
      <c r="U6" s="40"/>
      <c r="V6" s="40"/>
      <c r="W6" s="40"/>
      <c r="X6" s="40"/>
      <c r="Y6" s="40"/>
      <c r="Z6" s="40"/>
      <c r="AA6" s="40"/>
      <c r="AC6" s="40"/>
      <c r="AD6" s="40"/>
      <c r="AE6" s="40"/>
      <c r="AF6" s="40"/>
      <c r="AG6" s="40"/>
      <c r="AH6" s="40"/>
      <c r="AI6" s="40"/>
      <c r="AJ6" s="41" t="s">
        <v>9</v>
      </c>
    </row>
    <row r="7" spans="1:36" ht="18" customHeight="1" x14ac:dyDescent="0.2">
      <c r="A7" s="43" t="s">
        <v>71</v>
      </c>
      <c r="B7" s="44"/>
      <c r="C7" s="44"/>
      <c r="D7" s="44"/>
      <c r="E7" s="44"/>
      <c r="F7" s="44"/>
      <c r="G7" s="44"/>
      <c r="H7" s="44"/>
      <c r="I7" s="44"/>
      <c r="J7" s="44"/>
      <c r="K7" s="44"/>
      <c r="L7" s="44"/>
      <c r="M7" s="44"/>
      <c r="N7" s="44"/>
      <c r="O7" s="44"/>
      <c r="P7" s="44"/>
      <c r="Q7" s="44"/>
      <c r="R7" s="44"/>
      <c r="S7" s="44"/>
      <c r="T7" s="44"/>
      <c r="U7" s="44"/>
      <c r="V7" s="44"/>
      <c r="W7" s="44"/>
      <c r="X7" s="44"/>
      <c r="Y7" s="44"/>
      <c r="Z7" s="44"/>
      <c r="AA7" s="44"/>
      <c r="AC7" s="44"/>
      <c r="AD7" s="44"/>
      <c r="AE7" s="44"/>
      <c r="AF7" s="44"/>
      <c r="AG7" s="44"/>
      <c r="AH7" s="44"/>
      <c r="AI7" s="44"/>
      <c r="AJ7" s="45" t="s">
        <v>9</v>
      </c>
    </row>
    <row r="8" spans="1:36" s="48" customFormat="1" ht="18" customHeight="1" x14ac:dyDescent="0.2">
      <c r="A8" s="46" t="s">
        <v>72</v>
      </c>
      <c r="B8" s="47">
        <f t="shared" ref="B8:G8" si="0">B40</f>
        <v>0</v>
      </c>
      <c r="C8" s="47">
        <f t="shared" si="0"/>
        <v>0</v>
      </c>
      <c r="D8" s="47">
        <f t="shared" si="0"/>
        <v>0</v>
      </c>
      <c r="E8" s="47">
        <f t="shared" si="0"/>
        <v>0</v>
      </c>
      <c r="F8" s="47">
        <f t="shared" si="0"/>
        <v>13305</v>
      </c>
      <c r="G8" s="47">
        <f t="shared" si="0"/>
        <v>17047</v>
      </c>
      <c r="H8" s="47">
        <f t="shared" ref="H8:M8" si="1">H40</f>
        <v>17367</v>
      </c>
      <c r="I8" s="47">
        <f t="shared" si="1"/>
        <v>17269</v>
      </c>
      <c r="J8" s="47">
        <f t="shared" si="1"/>
        <v>17326</v>
      </c>
      <c r="K8" s="47">
        <f t="shared" si="1"/>
        <v>17290</v>
      </c>
      <c r="L8" s="47">
        <f t="shared" si="1"/>
        <v>18769</v>
      </c>
      <c r="M8" s="47">
        <f t="shared" si="1"/>
        <v>18768</v>
      </c>
      <c r="N8" s="47">
        <f t="shared" ref="N8:O8" si="2">N40</f>
        <v>18766</v>
      </c>
      <c r="O8" s="47">
        <f t="shared" si="2"/>
        <v>18767</v>
      </c>
      <c r="P8" s="47">
        <f t="shared" ref="P8:R8" si="3">P40</f>
        <v>20620</v>
      </c>
      <c r="Q8" s="47">
        <f t="shared" si="3"/>
        <v>20622</v>
      </c>
      <c r="R8" s="47">
        <f t="shared" si="3"/>
        <v>20614</v>
      </c>
      <c r="S8" s="47">
        <f t="shared" ref="S8:T8" si="4">S40</f>
        <v>20622</v>
      </c>
      <c r="T8" s="47">
        <f t="shared" si="4"/>
        <v>21432</v>
      </c>
      <c r="U8" s="47">
        <f t="shared" ref="U8" si="5">U40</f>
        <v>21434</v>
      </c>
      <c r="V8" s="47">
        <f t="shared" ref="V8:AA8" si="6">V40</f>
        <v>20866</v>
      </c>
      <c r="W8" s="47">
        <f t="shared" si="6"/>
        <v>21432</v>
      </c>
      <c r="X8" s="47">
        <f t="shared" si="6"/>
        <v>22276</v>
      </c>
      <c r="Y8" s="47">
        <f t="shared" si="6"/>
        <v>22263</v>
      </c>
      <c r="Z8" s="47">
        <f t="shared" si="6"/>
        <v>22274</v>
      </c>
      <c r="AA8" s="47">
        <f t="shared" si="6"/>
        <v>22276</v>
      </c>
      <c r="AC8" s="47">
        <f t="shared" ref="AC8:AH8" si="7">AC40</f>
        <v>0</v>
      </c>
      <c r="AD8" s="47">
        <f t="shared" si="7"/>
        <v>64988</v>
      </c>
      <c r="AE8" s="47">
        <f t="shared" si="7"/>
        <v>72153</v>
      </c>
      <c r="AF8" s="47">
        <f t="shared" si="7"/>
        <v>78775</v>
      </c>
      <c r="AG8" s="47">
        <f t="shared" si="7"/>
        <v>84102</v>
      </c>
      <c r="AH8" s="47">
        <f t="shared" si="7"/>
        <v>86837</v>
      </c>
      <c r="AI8" s="47">
        <f t="shared" ref="AI8" si="8">AI40</f>
        <v>44550</v>
      </c>
      <c r="AJ8" s="33" t="s">
        <v>9</v>
      </c>
    </row>
    <row r="9" spans="1:36" s="48" customFormat="1" ht="18" customHeight="1" x14ac:dyDescent="0.2">
      <c r="A9" s="46" t="s">
        <v>73</v>
      </c>
      <c r="B9" s="47">
        <f t="shared" ref="B9:H9" si="9">SUM(B40:B41,B46)-SUM(B45,B48)</f>
        <v>0</v>
      </c>
      <c r="C9" s="47">
        <f t="shared" si="9"/>
        <v>0</v>
      </c>
      <c r="D9" s="47">
        <f t="shared" si="9"/>
        <v>0</v>
      </c>
      <c r="E9" s="47">
        <f t="shared" si="9"/>
        <v>0</v>
      </c>
      <c r="F9" s="47">
        <f t="shared" si="9"/>
        <v>12681</v>
      </c>
      <c r="G9" s="47">
        <f t="shared" si="9"/>
        <v>16055</v>
      </c>
      <c r="H9" s="47">
        <f t="shared" si="9"/>
        <v>17430</v>
      </c>
      <c r="I9" s="47">
        <f t="shared" ref="I9:J9" si="10">SUM(I40:I41,I46)-SUM(I45,I48)</f>
        <v>16606</v>
      </c>
      <c r="J9" s="47">
        <f t="shared" si="10"/>
        <v>16150</v>
      </c>
      <c r="K9" s="47">
        <f t="shared" ref="K9:L9" si="11">SUM(K40:K41,K46)-SUM(K45,K48)</f>
        <v>15890</v>
      </c>
      <c r="L9" s="47">
        <f t="shared" si="11"/>
        <v>17512</v>
      </c>
      <c r="M9" s="47">
        <f t="shared" ref="M9" si="12">SUM(M40:M41,M46)-SUM(M45,M48)</f>
        <v>17421</v>
      </c>
      <c r="N9" s="47">
        <f t="shared" ref="N9" si="13">SUM(N40:N41,N46)-SUM(N45,N48)</f>
        <v>17441</v>
      </c>
      <c r="O9" s="47">
        <f>SUM(O40:O41,O46)-SUM(O45,O48)-3963.97229</f>
        <v>17872.027709999998</v>
      </c>
      <c r="P9" s="47">
        <f t="shared" ref="P9:T9" si="14">SUM(P40:P41,P46)-SUM(P45,P48)</f>
        <v>19910</v>
      </c>
      <c r="Q9" s="47">
        <f t="shared" si="14"/>
        <v>19175</v>
      </c>
      <c r="R9" s="47">
        <f t="shared" si="14"/>
        <v>19490</v>
      </c>
      <c r="S9" s="47">
        <f t="shared" si="14"/>
        <v>19524</v>
      </c>
      <c r="T9" s="47">
        <f t="shared" si="14"/>
        <v>20188</v>
      </c>
      <c r="U9" s="47">
        <f t="shared" ref="U9:Z9" si="15">SUM(U40:U41,U46)-SUM(U45,U48)</f>
        <v>22006</v>
      </c>
      <c r="V9" s="47">
        <f t="shared" si="15"/>
        <v>19926</v>
      </c>
      <c r="W9" s="47">
        <f t="shared" si="15"/>
        <v>20213</v>
      </c>
      <c r="X9" s="47">
        <f t="shared" si="15"/>
        <v>21144</v>
      </c>
      <c r="Y9" s="47">
        <f t="shared" si="15"/>
        <v>20717</v>
      </c>
      <c r="Z9" s="47">
        <f t="shared" si="15"/>
        <v>21190</v>
      </c>
      <c r="AA9" s="47">
        <f t="shared" ref="AA9" si="16">SUM(AA40:AA41,AA46)-SUM(AA45,AA48)</f>
        <v>21100</v>
      </c>
      <c r="AC9" s="47">
        <f>SUM(AC40:AC41,AC46)-SUM(AC45,AC48)</f>
        <v>0</v>
      </c>
      <c r="AD9" s="47">
        <f>SUM(AD40:AD41,AD46)-SUM(AD45,AD48)</f>
        <v>62772</v>
      </c>
      <c r="AE9" s="47">
        <f>SUM(AE40:AE41,AE46)-SUM(AE45,AE48)</f>
        <v>66973</v>
      </c>
      <c r="AF9" s="47">
        <f>SUM(AF40:AF41,AF46)-SUM(AF45,AF48)-3963.97229</f>
        <v>74398.027709999995</v>
      </c>
      <c r="AG9" s="47">
        <f>SUM(AG40:AG41,AG46)-SUM(AG45,AG48)</f>
        <v>81208</v>
      </c>
      <c r="AH9" s="47">
        <f>SUM(AH40:AH41,AH46)-SUM(AH45,AH48)</f>
        <v>82000</v>
      </c>
      <c r="AI9" s="47">
        <f>SUM(AI40:AI41,AI46)-SUM(AI45,AI48)</f>
        <v>42290</v>
      </c>
      <c r="AJ9" s="33" t="s">
        <v>9</v>
      </c>
    </row>
    <row r="10" spans="1:36" s="52" customFormat="1" ht="18" customHeight="1" x14ac:dyDescent="0.2">
      <c r="A10" s="49" t="s">
        <v>74</v>
      </c>
      <c r="B10" s="50" t="str">
        <f t="shared" ref="B10:H10" si="17">IFERROR(B9/B$8,"n/a")</f>
        <v>n/a</v>
      </c>
      <c r="C10" s="50" t="str">
        <f t="shared" si="17"/>
        <v>n/a</v>
      </c>
      <c r="D10" s="50" t="str">
        <f t="shared" si="17"/>
        <v>n/a</v>
      </c>
      <c r="E10" s="50" t="str">
        <f t="shared" si="17"/>
        <v>n/a</v>
      </c>
      <c r="F10" s="50">
        <f t="shared" si="17"/>
        <v>0.95310033821871476</v>
      </c>
      <c r="G10" s="50">
        <f t="shared" si="17"/>
        <v>0.94180794274652435</v>
      </c>
      <c r="H10" s="50">
        <f t="shared" si="17"/>
        <v>1.003627569528416</v>
      </c>
      <c r="I10" s="50">
        <f t="shared" ref="I10:J10" si="18">IFERROR(I9/I$8,"n/a")</f>
        <v>0.96160750477734669</v>
      </c>
      <c r="J10" s="50">
        <f t="shared" si="18"/>
        <v>0.93212512986263418</v>
      </c>
      <c r="K10" s="50">
        <f t="shared" ref="K10:L10" si="19">IFERROR(K9/K$8,"n/a")</f>
        <v>0.91902834008097167</v>
      </c>
      <c r="L10" s="50">
        <f t="shared" si="19"/>
        <v>0.93302786509670199</v>
      </c>
      <c r="M10" s="50">
        <f t="shared" ref="M10" si="20">IFERROR(M9/M$8,"n/a")</f>
        <v>0.92822890025575444</v>
      </c>
      <c r="N10" s="50">
        <f t="shared" ref="N10:O10" si="21">IFERROR(N9/N$8,"n/a")</f>
        <v>0.92939358414153261</v>
      </c>
      <c r="O10" s="50">
        <f t="shared" si="21"/>
        <v>0.95231138221345968</v>
      </c>
      <c r="P10" s="50">
        <f>IFERROR(P9/P$8,"n/a")</f>
        <v>0.96556741028128035</v>
      </c>
      <c r="Q10" s="50">
        <f>IFERROR(Q9/Q$8,"n/a")</f>
        <v>0.92983221801959071</v>
      </c>
      <c r="R10" s="50">
        <f t="shared" ref="R10:S10" si="22">IFERROR(R9/R$8,"n/a")</f>
        <v>0.94547394974289323</v>
      </c>
      <c r="S10" s="50">
        <f t="shared" si="22"/>
        <v>0.94675589176607511</v>
      </c>
      <c r="T10" s="50">
        <f t="shared" ref="T10:U10" si="23">IFERROR(T9/T$8,"n/a")</f>
        <v>0.94195595371407237</v>
      </c>
      <c r="U10" s="50">
        <f t="shared" si="23"/>
        <v>1.0266865727349073</v>
      </c>
      <c r="V10" s="50">
        <f t="shared" ref="V10:AA10" si="24">IFERROR(V9/V$8,"n/a")</f>
        <v>0.95495063740055597</v>
      </c>
      <c r="W10" s="50">
        <f t="shared" si="24"/>
        <v>0.94312243374393434</v>
      </c>
      <c r="X10" s="50">
        <f t="shared" si="24"/>
        <v>0.94918297719518763</v>
      </c>
      <c r="Y10" s="50">
        <f t="shared" si="24"/>
        <v>0.93055742712123257</v>
      </c>
      <c r="Z10" s="50">
        <f t="shared" si="24"/>
        <v>0.95133339319385835</v>
      </c>
      <c r="AA10" s="50">
        <f t="shared" si="24"/>
        <v>0.94720775722750938</v>
      </c>
      <c r="AC10" s="50" t="str">
        <f t="shared" ref="AC10:AH10" si="25">IFERROR(AC9/AC$8,"n/a")</f>
        <v>n/a</v>
      </c>
      <c r="AD10" s="50">
        <f t="shared" si="25"/>
        <v>0.96590139718101808</v>
      </c>
      <c r="AE10" s="50">
        <f t="shared" si="25"/>
        <v>0.92820811331476172</v>
      </c>
      <c r="AF10" s="50">
        <f t="shared" si="25"/>
        <v>0.94443703852745153</v>
      </c>
      <c r="AG10" s="50">
        <f t="shared" si="25"/>
        <v>0.96558940334355903</v>
      </c>
      <c r="AH10" s="50">
        <f t="shared" si="25"/>
        <v>0.94429793751511448</v>
      </c>
      <c r="AI10" s="50">
        <f t="shared" ref="AI10" si="26">IFERROR(AI9/AI$8,"n/a")</f>
        <v>0.94927048260381597</v>
      </c>
      <c r="AJ10" s="51" t="s">
        <v>9</v>
      </c>
    </row>
    <row r="11" spans="1:36" ht="18" customHeight="1" x14ac:dyDescent="0.2">
      <c r="A11" s="53" t="s">
        <v>75</v>
      </c>
      <c r="B11" s="54">
        <v>0</v>
      </c>
      <c r="C11" s="54">
        <v>0</v>
      </c>
      <c r="D11" s="54">
        <v>0</v>
      </c>
      <c r="E11" s="54">
        <v>0</v>
      </c>
      <c r="F11" s="54">
        <v>0</v>
      </c>
      <c r="G11" s="54">
        <v>0</v>
      </c>
      <c r="H11" s="54">
        <v>1275</v>
      </c>
      <c r="I11" s="54">
        <f>1159-189</f>
        <v>970</v>
      </c>
      <c r="J11" s="54">
        <v>0</v>
      </c>
      <c r="K11" s="54">
        <v>0</v>
      </c>
      <c r="L11" s="54">
        <v>0</v>
      </c>
      <c r="M11" s="54">
        <v>0</v>
      </c>
      <c r="N11" s="54">
        <v>0</v>
      </c>
      <c r="O11" s="54">
        <v>0</v>
      </c>
      <c r="P11" s="54">
        <v>0</v>
      </c>
      <c r="Q11" s="54">
        <v>0</v>
      </c>
      <c r="R11" s="54">
        <v>0</v>
      </c>
      <c r="S11" s="54">
        <v>0</v>
      </c>
      <c r="T11" s="54">
        <v>0</v>
      </c>
      <c r="U11" s="54">
        <v>0</v>
      </c>
      <c r="V11" s="54">
        <v>0</v>
      </c>
      <c r="W11" s="54">
        <v>0</v>
      </c>
      <c r="X11" s="54">
        <v>0</v>
      </c>
      <c r="Y11" s="54">
        <v>0</v>
      </c>
      <c r="Z11" s="54">
        <v>0</v>
      </c>
      <c r="AA11" s="54">
        <v>0</v>
      </c>
      <c r="AC11" s="54">
        <f>SUM(B11:E11)</f>
        <v>0</v>
      </c>
      <c r="AD11" s="54">
        <f>SUM(F11:I11)</f>
        <v>2245</v>
      </c>
      <c r="AE11" s="54">
        <f>SUM(J11:M11)</f>
        <v>0</v>
      </c>
      <c r="AF11" s="54">
        <f>SUM(N11:Q11)</f>
        <v>0</v>
      </c>
      <c r="AG11" s="54">
        <f>SUM(R11:U11)</f>
        <v>0</v>
      </c>
      <c r="AH11" s="54">
        <f>SUM(V11:AB11)</f>
        <v>0</v>
      </c>
      <c r="AI11" s="54">
        <f>SUM(W11:AC11)</f>
        <v>0</v>
      </c>
      <c r="AJ11" s="45" t="s">
        <v>9</v>
      </c>
    </row>
    <row r="12" spans="1:36" s="48" customFormat="1" ht="18" customHeight="1" x14ac:dyDescent="0.2">
      <c r="A12" s="46" t="s">
        <v>76</v>
      </c>
      <c r="B12" s="47">
        <f t="shared" ref="B12:H12" si="27">B9-B11</f>
        <v>0</v>
      </c>
      <c r="C12" s="47">
        <f t="shared" si="27"/>
        <v>0</v>
      </c>
      <c r="D12" s="47">
        <f t="shared" si="27"/>
        <v>0</v>
      </c>
      <c r="E12" s="47">
        <f t="shared" si="27"/>
        <v>0</v>
      </c>
      <c r="F12" s="47">
        <f t="shared" si="27"/>
        <v>12681</v>
      </c>
      <c r="G12" s="47">
        <f t="shared" si="27"/>
        <v>16055</v>
      </c>
      <c r="H12" s="47">
        <f t="shared" si="27"/>
        <v>16155</v>
      </c>
      <c r="I12" s="47">
        <f t="shared" ref="I12:J12" si="28">I9-I11</f>
        <v>15636</v>
      </c>
      <c r="J12" s="47">
        <f t="shared" si="28"/>
        <v>16150</v>
      </c>
      <c r="K12" s="47">
        <f t="shared" ref="K12:L12" si="29">K9-K11</f>
        <v>15890</v>
      </c>
      <c r="L12" s="47">
        <f t="shared" si="29"/>
        <v>17512</v>
      </c>
      <c r="M12" s="47">
        <f t="shared" ref="M12" si="30">M9-M11</f>
        <v>17421</v>
      </c>
      <c r="N12" s="47">
        <f t="shared" ref="N12:O12" si="31">N9-N11</f>
        <v>17441</v>
      </c>
      <c r="O12" s="47">
        <f t="shared" si="31"/>
        <v>17872.027709999998</v>
      </c>
      <c r="P12" s="47">
        <f t="shared" ref="P12:R12" si="32">P9-P11</f>
        <v>19910</v>
      </c>
      <c r="Q12" s="47">
        <f t="shared" si="32"/>
        <v>19175</v>
      </c>
      <c r="R12" s="47">
        <f t="shared" si="32"/>
        <v>19490</v>
      </c>
      <c r="S12" s="47">
        <f t="shared" ref="S12:T12" si="33">S9-S11</f>
        <v>19524</v>
      </c>
      <c r="T12" s="47">
        <f t="shared" si="33"/>
        <v>20188</v>
      </c>
      <c r="U12" s="47">
        <f t="shared" ref="U12" si="34">U9-U11</f>
        <v>22006</v>
      </c>
      <c r="V12" s="47">
        <f t="shared" ref="V12:AA12" si="35">V9-V11</f>
        <v>19926</v>
      </c>
      <c r="W12" s="47">
        <f t="shared" si="35"/>
        <v>20213</v>
      </c>
      <c r="X12" s="47">
        <f t="shared" si="35"/>
        <v>21144</v>
      </c>
      <c r="Y12" s="47">
        <f t="shared" si="35"/>
        <v>20717</v>
      </c>
      <c r="Z12" s="47">
        <f t="shared" si="35"/>
        <v>21190</v>
      </c>
      <c r="AA12" s="47">
        <f t="shared" si="35"/>
        <v>21100</v>
      </c>
      <c r="AC12" s="47">
        <f t="shared" ref="AC12:AH12" si="36">AC9-AC11</f>
        <v>0</v>
      </c>
      <c r="AD12" s="47">
        <f t="shared" si="36"/>
        <v>60527</v>
      </c>
      <c r="AE12" s="47">
        <f t="shared" si="36"/>
        <v>66973</v>
      </c>
      <c r="AF12" s="47">
        <f t="shared" si="36"/>
        <v>74398.027709999995</v>
      </c>
      <c r="AG12" s="47">
        <f t="shared" si="36"/>
        <v>81208</v>
      </c>
      <c r="AH12" s="47">
        <f t="shared" si="36"/>
        <v>82000</v>
      </c>
      <c r="AI12" s="47">
        <f t="shared" ref="AI12" si="37">AI9-AI11</f>
        <v>42290</v>
      </c>
      <c r="AJ12" s="33" t="s">
        <v>9</v>
      </c>
    </row>
    <row r="13" spans="1:36" s="52" customFormat="1" ht="18" customHeight="1" x14ac:dyDescent="0.2">
      <c r="A13" s="49" t="s">
        <v>77</v>
      </c>
      <c r="B13" s="50" t="str">
        <f t="shared" ref="B13:H13" si="38">IFERROR(B12/B$8,"n/a")</f>
        <v>n/a</v>
      </c>
      <c r="C13" s="50" t="str">
        <f t="shared" si="38"/>
        <v>n/a</v>
      </c>
      <c r="D13" s="50" t="str">
        <f t="shared" si="38"/>
        <v>n/a</v>
      </c>
      <c r="E13" s="50" t="str">
        <f t="shared" si="38"/>
        <v>n/a</v>
      </c>
      <c r="F13" s="50">
        <f t="shared" si="38"/>
        <v>0.95310033821871476</v>
      </c>
      <c r="G13" s="50">
        <f t="shared" si="38"/>
        <v>0.94180794274652435</v>
      </c>
      <c r="H13" s="50">
        <f t="shared" si="38"/>
        <v>0.9302124719295215</v>
      </c>
      <c r="I13" s="50">
        <f t="shared" ref="I13:J13" si="39">IFERROR(I12/I$8,"n/a")</f>
        <v>0.90543748914239386</v>
      </c>
      <c r="J13" s="50">
        <f t="shared" si="39"/>
        <v>0.93212512986263418</v>
      </c>
      <c r="K13" s="50">
        <f t="shared" ref="K13:L13" si="40">IFERROR(K12/K$8,"n/a")</f>
        <v>0.91902834008097167</v>
      </c>
      <c r="L13" s="50">
        <f t="shared" si="40"/>
        <v>0.93302786509670199</v>
      </c>
      <c r="M13" s="50">
        <f t="shared" ref="M13" si="41">IFERROR(M12/M$8,"n/a")</f>
        <v>0.92822890025575444</v>
      </c>
      <c r="N13" s="50">
        <f t="shared" ref="N13:O13" si="42">IFERROR(N12/N$8,"n/a")</f>
        <v>0.92939358414153261</v>
      </c>
      <c r="O13" s="50">
        <f t="shared" si="42"/>
        <v>0.95231138221345968</v>
      </c>
      <c r="P13" s="50">
        <f t="shared" ref="P13:Q13" si="43">IFERROR(P12/P$8,"n/a")</f>
        <v>0.96556741028128035</v>
      </c>
      <c r="Q13" s="50">
        <f t="shared" si="43"/>
        <v>0.92983221801959071</v>
      </c>
      <c r="R13" s="50">
        <f t="shared" ref="R13:W13" si="44">IFERROR(R12/R$8,"n/a")</f>
        <v>0.94547394974289323</v>
      </c>
      <c r="S13" s="50">
        <f t="shared" si="44"/>
        <v>0.94675589176607511</v>
      </c>
      <c r="T13" s="50">
        <f t="shared" si="44"/>
        <v>0.94195595371407237</v>
      </c>
      <c r="U13" s="50">
        <f t="shared" si="44"/>
        <v>1.0266865727349073</v>
      </c>
      <c r="V13" s="50">
        <f t="shared" si="44"/>
        <v>0.95495063740055597</v>
      </c>
      <c r="W13" s="50">
        <f t="shared" si="44"/>
        <v>0.94312243374393434</v>
      </c>
      <c r="X13" s="50">
        <f t="shared" ref="X13:Y13" si="45">IFERROR(X12/X$8,"n/a")</f>
        <v>0.94918297719518763</v>
      </c>
      <c r="Y13" s="50">
        <f t="shared" si="45"/>
        <v>0.93055742712123257</v>
      </c>
      <c r="Z13" s="50">
        <f t="shared" ref="Z13:AA13" si="46">IFERROR(Z12/Z$8,"n/a")</f>
        <v>0.95133339319385835</v>
      </c>
      <c r="AA13" s="50">
        <f t="shared" si="46"/>
        <v>0.94720775722750938</v>
      </c>
      <c r="AC13" s="50" t="str">
        <f t="shared" ref="AC13:AH13" si="47">IFERROR(AC12/AC$8,"n/a")</f>
        <v>n/a</v>
      </c>
      <c r="AD13" s="50">
        <f t="shared" si="47"/>
        <v>0.93135655813380935</v>
      </c>
      <c r="AE13" s="50">
        <f t="shared" si="47"/>
        <v>0.92820811331476172</v>
      </c>
      <c r="AF13" s="50">
        <f t="shared" si="47"/>
        <v>0.94443703852745153</v>
      </c>
      <c r="AG13" s="50">
        <f t="shared" si="47"/>
        <v>0.96558940334355903</v>
      </c>
      <c r="AH13" s="50">
        <f t="shared" si="47"/>
        <v>0.94429793751511448</v>
      </c>
      <c r="AI13" s="50">
        <f t="shared" ref="AI13" si="48">IFERROR(AI12/AI$8,"n/a")</f>
        <v>0.94927048260381597</v>
      </c>
      <c r="AJ13" s="51" t="s">
        <v>9</v>
      </c>
    </row>
    <row r="14" spans="1:36" s="48" customFormat="1" ht="18" customHeight="1" x14ac:dyDescent="0.2">
      <c r="A14" s="46" t="s">
        <v>78</v>
      </c>
      <c r="B14" s="47">
        <f t="shared" ref="B14:H14" si="49">B67</f>
        <v>0</v>
      </c>
      <c r="C14" s="47">
        <f t="shared" si="49"/>
        <v>0</v>
      </c>
      <c r="D14" s="47">
        <f t="shared" si="49"/>
        <v>0</v>
      </c>
      <c r="E14" s="47">
        <f t="shared" si="49"/>
        <v>0</v>
      </c>
      <c r="F14" s="47">
        <f t="shared" si="49"/>
        <v>6048</v>
      </c>
      <c r="G14" s="47">
        <f t="shared" si="49"/>
        <v>8371</v>
      </c>
      <c r="H14" s="47">
        <f t="shared" si="49"/>
        <v>8536</v>
      </c>
      <c r="I14" s="47">
        <f t="shared" ref="I14:J14" si="50">I67</f>
        <v>-509</v>
      </c>
      <c r="J14" s="47">
        <f t="shared" si="50"/>
        <v>442</v>
      </c>
      <c r="K14" s="47">
        <f t="shared" ref="K14:L14" si="51">K67</f>
        <v>1730</v>
      </c>
      <c r="L14" s="47">
        <f t="shared" si="51"/>
        <v>-327</v>
      </c>
      <c r="M14" s="47">
        <f t="shared" ref="M14" si="52">M67</f>
        <v>-1784</v>
      </c>
      <c r="N14" s="47">
        <f t="shared" ref="N14:O14" si="53">N67</f>
        <v>-50</v>
      </c>
      <c r="O14" s="47">
        <f t="shared" si="53"/>
        <v>2682</v>
      </c>
      <c r="P14" s="47">
        <f t="shared" ref="P14:R14" si="54">P67</f>
        <v>14271</v>
      </c>
      <c r="Q14" s="47">
        <f t="shared" si="54"/>
        <v>6267</v>
      </c>
      <c r="R14" s="47">
        <f t="shared" si="54"/>
        <v>2705</v>
      </c>
      <c r="S14" s="47">
        <f t="shared" ref="S14:T14" si="55">S67</f>
        <v>6508</v>
      </c>
      <c r="T14" s="47">
        <f t="shared" si="55"/>
        <v>9785</v>
      </c>
      <c r="U14" s="47">
        <f t="shared" ref="U14" si="56">U67</f>
        <v>10135</v>
      </c>
      <c r="V14" s="47">
        <f t="shared" ref="V14:AA14" si="57">V67</f>
        <v>4797</v>
      </c>
      <c r="W14" s="47">
        <f t="shared" si="57"/>
        <v>7418</v>
      </c>
      <c r="X14" s="47">
        <f t="shared" si="57"/>
        <v>9473</v>
      </c>
      <c r="Y14" s="47">
        <f t="shared" si="57"/>
        <v>6574</v>
      </c>
      <c r="Z14" s="47">
        <f t="shared" si="57"/>
        <v>5693</v>
      </c>
      <c r="AA14" s="47">
        <f t="shared" si="57"/>
        <v>9057</v>
      </c>
      <c r="AC14" s="47">
        <f t="shared" ref="AC14:AH14" si="58">AC67</f>
        <v>0</v>
      </c>
      <c r="AD14" s="47">
        <f t="shared" si="58"/>
        <v>22446</v>
      </c>
      <c r="AE14" s="47">
        <f t="shared" si="58"/>
        <v>61</v>
      </c>
      <c r="AF14" s="47">
        <f t="shared" si="58"/>
        <v>23170</v>
      </c>
      <c r="AG14" s="47">
        <f t="shared" si="58"/>
        <v>29133</v>
      </c>
      <c r="AH14" s="47">
        <f t="shared" si="58"/>
        <v>28262</v>
      </c>
      <c r="AI14" s="47">
        <f t="shared" ref="AI14" si="59">AI67</f>
        <v>14750</v>
      </c>
      <c r="AJ14" s="33" t="s">
        <v>9</v>
      </c>
    </row>
    <row r="15" spans="1:36" ht="18" customHeight="1" x14ac:dyDescent="0.2">
      <c r="A15" s="43" t="s">
        <v>79</v>
      </c>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C15" s="44"/>
      <c r="AD15" s="44"/>
      <c r="AE15" s="44"/>
      <c r="AF15" s="44"/>
      <c r="AG15" s="44"/>
      <c r="AH15" s="44"/>
      <c r="AI15" s="44"/>
      <c r="AJ15" s="45" t="s">
        <v>9</v>
      </c>
    </row>
    <row r="16" spans="1:36" s="48" customFormat="1" ht="18" customHeight="1" x14ac:dyDescent="0.2">
      <c r="A16" s="46" t="s">
        <v>80</v>
      </c>
      <c r="B16" s="47">
        <f t="shared" ref="B16:H16" si="60">SUM(B101:B102,B114:B115)</f>
        <v>312128</v>
      </c>
      <c r="C16" s="47">
        <f t="shared" si="60"/>
        <v>312554</v>
      </c>
      <c r="D16" s="47">
        <f t="shared" si="60"/>
        <v>318303</v>
      </c>
      <c r="E16" s="47">
        <f t="shared" si="60"/>
        <v>317830</v>
      </c>
      <c r="F16" s="47">
        <f t="shared" si="60"/>
        <v>326026</v>
      </c>
      <c r="G16" s="47">
        <f t="shared" si="60"/>
        <v>320199</v>
      </c>
      <c r="H16" s="47">
        <f t="shared" si="60"/>
        <v>328179</v>
      </c>
      <c r="I16" s="47">
        <f t="shared" ref="I16:J16" si="61">SUM(I101:I102,I114:I115)</f>
        <v>333300</v>
      </c>
      <c r="J16" s="47">
        <f t="shared" si="61"/>
        <v>346231</v>
      </c>
      <c r="K16" s="47">
        <f t="shared" ref="K16:L16" si="62">SUM(K101:K102,K114:K115)</f>
        <v>348438</v>
      </c>
      <c r="L16" s="47">
        <f t="shared" si="62"/>
        <v>363405</v>
      </c>
      <c r="M16" s="47">
        <f t="shared" ref="M16" si="63">SUM(M101:M102,M114:M115)</f>
        <v>370124</v>
      </c>
      <c r="N16" s="47">
        <f t="shared" ref="N16:O16" si="64">SUM(N101:N102,N114:N115)</f>
        <v>385374</v>
      </c>
      <c r="O16" s="47">
        <f t="shared" si="64"/>
        <v>391632</v>
      </c>
      <c r="P16" s="47">
        <f t="shared" ref="P16:R16" si="65">SUM(P101:P102,P114:P115)</f>
        <v>393705</v>
      </c>
      <c r="Q16" s="47">
        <f t="shared" si="65"/>
        <v>393141</v>
      </c>
      <c r="R16" s="47">
        <f t="shared" si="65"/>
        <v>407572</v>
      </c>
      <c r="S16" s="47">
        <f t="shared" ref="S16:T16" si="66">SUM(S101:S102,S114:S115)</f>
        <v>401905</v>
      </c>
      <c r="T16" s="47">
        <f t="shared" si="66"/>
        <v>409568</v>
      </c>
      <c r="U16" s="47">
        <f t="shared" ref="U16" si="67">SUM(U101:U102,U114:U115)</f>
        <v>402623</v>
      </c>
      <c r="V16" s="47">
        <f t="shared" ref="V16:AA16" si="68">SUM(V101:V102,V114:V115)</f>
        <v>415030</v>
      </c>
      <c r="W16" s="47">
        <f t="shared" si="68"/>
        <v>390803</v>
      </c>
      <c r="X16" s="47">
        <f t="shared" si="68"/>
        <v>399135</v>
      </c>
      <c r="Y16" s="47">
        <f t="shared" si="68"/>
        <v>375756</v>
      </c>
      <c r="Z16" s="47">
        <f t="shared" si="68"/>
        <v>388480</v>
      </c>
      <c r="AA16" s="47">
        <f t="shared" si="68"/>
        <v>362012</v>
      </c>
      <c r="AC16" s="47">
        <f t="shared" ref="AC16:AH16" si="69">SUM(AC101:AC102,AC114:AC115)</f>
        <v>317830</v>
      </c>
      <c r="AD16" s="47">
        <f t="shared" si="69"/>
        <v>333300</v>
      </c>
      <c r="AE16" s="47">
        <f t="shared" si="69"/>
        <v>370124</v>
      </c>
      <c r="AF16" s="47">
        <f t="shared" si="69"/>
        <v>393141</v>
      </c>
      <c r="AG16" s="47">
        <f t="shared" si="69"/>
        <v>402623</v>
      </c>
      <c r="AH16" s="47">
        <f t="shared" si="69"/>
        <v>375756</v>
      </c>
      <c r="AI16" s="47">
        <f t="shared" ref="AI16" ca="1" si="70">SUM(AI101:AI102,AI114:AI115)</f>
        <v>362012</v>
      </c>
      <c r="AJ16" s="33" t="s">
        <v>9</v>
      </c>
    </row>
    <row r="17" spans="1:36" s="48" customFormat="1" ht="18" customHeight="1" x14ac:dyDescent="0.2">
      <c r="A17" s="46" t="s">
        <v>81</v>
      </c>
      <c r="B17" s="47">
        <f t="shared" ref="B17:H17" si="71">SUM(B101:B102,B114:B115)-SUM(B72:B74,B88)</f>
        <v>20473</v>
      </c>
      <c r="C17" s="47">
        <f t="shared" si="71"/>
        <v>76095</v>
      </c>
      <c r="D17" s="47">
        <f t="shared" si="71"/>
        <v>190033</v>
      </c>
      <c r="E17" s="47">
        <f t="shared" si="71"/>
        <v>268998</v>
      </c>
      <c r="F17" s="47">
        <f t="shared" si="71"/>
        <v>303728</v>
      </c>
      <c r="G17" s="47">
        <f t="shared" si="71"/>
        <v>299749</v>
      </c>
      <c r="H17" s="47">
        <f t="shared" si="71"/>
        <v>312702</v>
      </c>
      <c r="I17" s="47">
        <f t="shared" ref="I17:J17" si="72">SUM(I101:I102,I114:I115)-SUM(I72:I74,I88)</f>
        <v>319448</v>
      </c>
      <c r="J17" s="47">
        <f t="shared" si="72"/>
        <v>343311</v>
      </c>
      <c r="K17" s="47">
        <f t="shared" ref="K17:L17" si="73">SUM(K101:K102,K114:K115)-SUM(K72:K74,K88)</f>
        <v>346614</v>
      </c>
      <c r="L17" s="47">
        <f t="shared" si="73"/>
        <v>356016</v>
      </c>
      <c r="M17" s="47">
        <f t="shared" ref="M17" si="74">SUM(M101:M102,M114:M115)-SUM(M72:M74,M88)</f>
        <v>364691</v>
      </c>
      <c r="N17" s="47">
        <f t="shared" ref="N17:O17" si="75">SUM(N101:N102,N114:N115)-SUM(N72:N74,N88)</f>
        <v>359816</v>
      </c>
      <c r="O17" s="47">
        <f t="shared" si="75"/>
        <v>383973</v>
      </c>
      <c r="P17" s="47">
        <f t="shared" ref="P17:R17" si="76">SUM(P101:P102,P114:P115)-SUM(P72:P74,P88)</f>
        <v>376555</v>
      </c>
      <c r="Q17" s="47">
        <f t="shared" si="76"/>
        <v>381664</v>
      </c>
      <c r="R17" s="47">
        <f t="shared" si="76"/>
        <v>376290</v>
      </c>
      <c r="S17" s="47">
        <f t="shared" ref="S17:T17" si="77">SUM(S101:S102,S114:S115)-SUM(S72:S74,S88)</f>
        <v>391526</v>
      </c>
      <c r="T17" s="47">
        <f t="shared" si="77"/>
        <v>377675</v>
      </c>
      <c r="U17" s="47">
        <f t="shared" ref="U17" si="78">SUM(U101:U102,U114:U115)-SUM(U72:U74,U88)</f>
        <v>393288</v>
      </c>
      <c r="V17" s="47">
        <f t="shared" ref="V17:AA17" si="79">SUM(V101:V102,V114:V115)-SUM(V72:V74,V88)</f>
        <v>386486</v>
      </c>
      <c r="W17" s="47">
        <f t="shared" si="79"/>
        <v>382537</v>
      </c>
      <c r="X17" s="47">
        <f t="shared" si="79"/>
        <v>377079</v>
      </c>
      <c r="Y17" s="47">
        <f t="shared" si="79"/>
        <v>370086</v>
      </c>
      <c r="Z17" s="47">
        <f t="shared" si="79"/>
        <v>362580</v>
      </c>
      <c r="AA17" s="47">
        <f t="shared" si="79"/>
        <v>355263</v>
      </c>
      <c r="AC17" s="47">
        <f t="shared" ref="AC17:AH17" si="80">SUM(AC101:AC102,AC114:AC115)-SUM(AC72:AC74,AC88)</f>
        <v>268998</v>
      </c>
      <c r="AD17" s="47">
        <f t="shared" si="80"/>
        <v>319448</v>
      </c>
      <c r="AE17" s="47">
        <f t="shared" si="80"/>
        <v>364691</v>
      </c>
      <c r="AF17" s="47">
        <f t="shared" si="80"/>
        <v>381664</v>
      </c>
      <c r="AG17" s="47">
        <f t="shared" si="80"/>
        <v>393288</v>
      </c>
      <c r="AH17" s="47">
        <f t="shared" si="80"/>
        <v>370086</v>
      </c>
      <c r="AI17" s="47">
        <f t="shared" ref="AI17" ca="1" si="81">SUM(AI101:AI102,AI114:AI115)-SUM(AI72:AI74,AI88)</f>
        <v>355263</v>
      </c>
      <c r="AJ17" s="33" t="s">
        <v>9</v>
      </c>
    </row>
    <row r="18" spans="1:36" ht="18" customHeight="1" x14ac:dyDescent="0.2">
      <c r="A18" s="43" t="s">
        <v>82</v>
      </c>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C18" s="44"/>
      <c r="AD18" s="44"/>
      <c r="AE18" s="44"/>
      <c r="AF18" s="44"/>
      <c r="AG18" s="44"/>
      <c r="AH18" s="44"/>
      <c r="AI18" s="44"/>
      <c r="AJ18" s="45" t="s">
        <v>9</v>
      </c>
    </row>
    <row r="19" spans="1:36" s="48" customFormat="1" ht="18" customHeight="1" x14ac:dyDescent="0.2">
      <c r="A19" s="46" t="s">
        <v>83</v>
      </c>
      <c r="B19" s="47">
        <v>0</v>
      </c>
      <c r="C19" s="47">
        <v>0</v>
      </c>
      <c r="D19" s="47">
        <v>0</v>
      </c>
      <c r="E19" s="47">
        <v>0</v>
      </c>
      <c r="F19" s="47">
        <v>0</v>
      </c>
      <c r="G19" s="47">
        <v>0</v>
      </c>
      <c r="H19" s="47">
        <v>0</v>
      </c>
      <c r="I19" s="47">
        <v>10000</v>
      </c>
      <c r="J19" s="47">
        <v>27000</v>
      </c>
      <c r="K19" s="47">
        <v>6500</v>
      </c>
      <c r="L19" s="47">
        <v>9469</v>
      </c>
      <c r="M19" s="47">
        <v>0</v>
      </c>
      <c r="N19" s="47">
        <v>0</v>
      </c>
      <c r="O19" s="47">
        <v>25000</v>
      </c>
      <c r="P19" s="47">
        <v>11000</v>
      </c>
      <c r="Q19" s="47">
        <v>14000</v>
      </c>
      <c r="R19" s="47">
        <v>0</v>
      </c>
      <c r="S19" s="47">
        <v>25000</v>
      </c>
      <c r="T19" s="47">
        <v>0</v>
      </c>
      <c r="U19" s="47">
        <v>26500</v>
      </c>
      <c r="V19" s="47">
        <v>0</v>
      </c>
      <c r="W19" s="47">
        <v>7000</v>
      </c>
      <c r="X19" s="47">
        <v>6500</v>
      </c>
      <c r="Y19" s="192">
        <v>2500</v>
      </c>
      <c r="Z19" s="192">
        <v>0</v>
      </c>
      <c r="AA19" s="192">
        <v>5000</v>
      </c>
      <c r="AC19" s="47">
        <f>SUM(B19:E19)</f>
        <v>0</v>
      </c>
      <c r="AD19" s="47">
        <f>SUM(F19:I19)</f>
        <v>10000</v>
      </c>
      <c r="AE19" s="47">
        <f>SUM(J19:M19)</f>
        <v>42969</v>
      </c>
      <c r="AF19" s="47">
        <f>SUM(N19:Q19)</f>
        <v>50000</v>
      </c>
      <c r="AG19" s="56">
        <f>SUM(R19:U19)</f>
        <v>51500</v>
      </c>
      <c r="AH19" s="56">
        <f>SUM(V19:Y19)</f>
        <v>16000</v>
      </c>
      <c r="AI19" s="56">
        <f>SUM(Z19:AA19)</f>
        <v>5000</v>
      </c>
      <c r="AJ19" s="33" t="s">
        <v>9</v>
      </c>
    </row>
    <row r="20" spans="1:36" ht="15.95" customHeight="1" x14ac:dyDescent="0.2">
      <c r="G20" s="198"/>
      <c r="J20" s="198"/>
      <c r="K20" s="204"/>
      <c r="L20" s="204"/>
      <c r="M20" s="198"/>
      <c r="N20" s="198"/>
      <c r="O20" s="198"/>
      <c r="P20" s="198"/>
      <c r="Q20" s="198"/>
      <c r="R20" s="198"/>
      <c r="S20" s="198"/>
      <c r="T20" s="198"/>
      <c r="U20" s="198"/>
      <c r="V20" s="198"/>
      <c r="W20" s="198"/>
      <c r="X20" s="198"/>
      <c r="Y20" s="198"/>
      <c r="Z20" s="198"/>
      <c r="AA20" s="198"/>
      <c r="AF20" s="198"/>
      <c r="AG20" s="198"/>
      <c r="AH20" s="198"/>
      <c r="AI20" s="198"/>
      <c r="AJ20" s="45" t="s">
        <v>9</v>
      </c>
    </row>
    <row r="21" spans="1:36" s="42" customFormat="1" ht="15.95" customHeight="1" collapsed="1" x14ac:dyDescent="0.2">
      <c r="A21" s="39" t="s">
        <v>84</v>
      </c>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C21" s="40"/>
      <c r="AD21" s="40"/>
      <c r="AE21" s="40"/>
      <c r="AF21" s="40"/>
      <c r="AG21" s="40"/>
      <c r="AH21" s="40"/>
      <c r="AI21" s="40"/>
      <c r="AJ21" s="41" t="s">
        <v>9</v>
      </c>
    </row>
    <row r="22" spans="1:36" ht="15.95" hidden="1" customHeight="1" outlineLevel="1" x14ac:dyDescent="0.2">
      <c r="A22" s="55" t="s">
        <v>85</v>
      </c>
      <c r="B22" s="56">
        <v>0</v>
      </c>
      <c r="C22" s="56">
        <v>0</v>
      </c>
      <c r="D22" s="56">
        <v>0</v>
      </c>
      <c r="E22" s="56">
        <v>0</v>
      </c>
      <c r="F22" s="56">
        <v>14867</v>
      </c>
      <c r="G22" s="56">
        <v>19049</v>
      </c>
      <c r="H22" s="56">
        <v>19406</v>
      </c>
      <c r="I22" s="56">
        <f t="shared" ref="I22:N22" si="82">SUM(I23:I28)</f>
        <v>19297</v>
      </c>
      <c r="J22" s="56">
        <f t="shared" si="82"/>
        <v>19359</v>
      </c>
      <c r="K22" s="56">
        <f t="shared" si="82"/>
        <v>19319</v>
      </c>
      <c r="L22" s="56">
        <f t="shared" si="82"/>
        <v>20977</v>
      </c>
      <c r="M22" s="56">
        <f t="shared" si="82"/>
        <v>20970</v>
      </c>
      <c r="N22" s="56">
        <f t="shared" si="82"/>
        <v>20970</v>
      </c>
      <c r="O22" s="56">
        <f t="shared" ref="O22" si="83">SUM(O23:O28)</f>
        <v>20969</v>
      </c>
      <c r="P22" s="56">
        <f>SUM(P23:P28)</f>
        <v>23043</v>
      </c>
      <c r="Q22" s="56">
        <f t="shared" ref="Q22:T22" si="84">SUM(Q23:Q28)</f>
        <v>23043</v>
      </c>
      <c r="R22" s="56">
        <f t="shared" si="84"/>
        <v>23034</v>
      </c>
      <c r="S22" s="56">
        <f t="shared" si="84"/>
        <v>23043</v>
      </c>
      <c r="T22" s="56">
        <f t="shared" si="84"/>
        <v>23949</v>
      </c>
      <c r="U22" s="56">
        <f t="shared" ref="U22:V22" si="85">SUM(U23:U28)</f>
        <v>23950</v>
      </c>
      <c r="V22" s="56">
        <f t="shared" si="85"/>
        <v>23316</v>
      </c>
      <c r="W22" s="56">
        <f t="shared" ref="W22:X22" si="86">SUM(W23:W28)</f>
        <v>23949</v>
      </c>
      <c r="X22" s="56">
        <f t="shared" si="86"/>
        <v>24891</v>
      </c>
      <c r="Y22" s="56">
        <f>SUM(Y23:Y28)</f>
        <v>24876</v>
      </c>
      <c r="Z22" s="56">
        <f>SUM(Z23:Z28)</f>
        <v>24890</v>
      </c>
      <c r="AA22" s="56">
        <f>SUM(AA23:AA28)</f>
        <v>24890</v>
      </c>
      <c r="AB22" s="275"/>
      <c r="AC22" s="56">
        <f>SUM(B22:E22)</f>
        <v>0</v>
      </c>
      <c r="AD22" s="56">
        <f t="shared" ref="AD22:AD67" si="87">SUM(F22:I22)</f>
        <v>72619</v>
      </c>
      <c r="AE22" s="56">
        <f t="shared" ref="AE22:AE67" si="88">SUM(J22:M22)</f>
        <v>80625</v>
      </c>
      <c r="AF22" s="56">
        <f>SUM(N22:Q22)</f>
        <v>88025</v>
      </c>
      <c r="AG22" s="56">
        <f t="shared" ref="AG22:AG67" si="89">SUM(R22:U22)</f>
        <v>93976</v>
      </c>
      <c r="AH22" s="56">
        <f>SUM(V22:Y22)</f>
        <v>97032</v>
      </c>
      <c r="AI22" s="56">
        <f>SUM(Z22:AB22)</f>
        <v>49780</v>
      </c>
      <c r="AJ22" s="45" t="s">
        <v>9</v>
      </c>
    </row>
    <row r="23" spans="1:36" ht="15.95" hidden="1" customHeight="1" outlineLevel="1" x14ac:dyDescent="0.2">
      <c r="A23" s="57" t="s">
        <v>86</v>
      </c>
      <c r="B23" s="58">
        <v>0</v>
      </c>
      <c r="C23" s="58">
        <v>0</v>
      </c>
      <c r="D23" s="58">
        <v>0</v>
      </c>
      <c r="E23" s="58">
        <v>0</v>
      </c>
      <c r="F23" s="58">
        <v>14867</v>
      </c>
      <c r="G23" s="58">
        <v>19049</v>
      </c>
      <c r="H23" s="58">
        <v>19406</v>
      </c>
      <c r="I23" s="58">
        <v>19297</v>
      </c>
      <c r="J23" s="58">
        <v>19359</v>
      </c>
      <c r="K23" s="58">
        <v>19319</v>
      </c>
      <c r="L23" s="58">
        <v>20977</v>
      </c>
      <c r="M23" s="58">
        <v>20970</v>
      </c>
      <c r="N23" s="58">
        <v>20970</v>
      </c>
      <c r="O23" s="58">
        <v>20969</v>
      </c>
      <c r="P23" s="58">
        <v>23043</v>
      </c>
      <c r="Q23" s="58">
        <v>23043</v>
      </c>
      <c r="R23" s="58">
        <v>23034</v>
      </c>
      <c r="S23" s="58">
        <v>23043</v>
      </c>
      <c r="T23" s="58">
        <v>23949</v>
      </c>
      <c r="U23" s="58">
        <v>23950</v>
      </c>
      <c r="V23" s="58">
        <v>23316</v>
      </c>
      <c r="W23" s="58">
        <v>23949</v>
      </c>
      <c r="X23" s="58">
        <v>24891</v>
      </c>
      <c r="Y23" s="58">
        <v>24876</v>
      </c>
      <c r="Z23" s="58">
        <v>24890</v>
      </c>
      <c r="AA23" s="58">
        <v>24890</v>
      </c>
      <c r="AC23" s="58">
        <f t="shared" ref="AC23:AC67" si="90">SUM(B23:E23)</f>
        <v>0</v>
      </c>
      <c r="AD23" s="58">
        <f t="shared" si="87"/>
        <v>72619</v>
      </c>
      <c r="AE23" s="58">
        <f t="shared" si="88"/>
        <v>80625</v>
      </c>
      <c r="AF23" s="58">
        <f t="shared" ref="AF23:AF67" si="91">SUM(N23:Q23)</f>
        <v>88025</v>
      </c>
      <c r="AG23" s="58">
        <f t="shared" si="89"/>
        <v>93976</v>
      </c>
      <c r="AH23" s="58">
        <f t="shared" ref="AH23:AH67" si="92">SUM(V23:Y23)</f>
        <v>97032</v>
      </c>
      <c r="AI23" s="58">
        <f t="shared" ref="AI23:AI67" si="93">SUM(Z23:AB23)</f>
        <v>49780</v>
      </c>
      <c r="AJ23" s="45" t="s">
        <v>9</v>
      </c>
    </row>
    <row r="24" spans="1:36" ht="15.95" hidden="1" customHeight="1" outlineLevel="1" x14ac:dyDescent="0.2">
      <c r="A24" s="57" t="s">
        <v>87</v>
      </c>
      <c r="B24" s="58">
        <v>0</v>
      </c>
      <c r="C24" s="58">
        <v>0</v>
      </c>
      <c r="D24" s="58">
        <v>0</v>
      </c>
      <c r="E24" s="58">
        <v>0</v>
      </c>
      <c r="F24" s="58">
        <v>0</v>
      </c>
      <c r="G24" s="58">
        <v>0</v>
      </c>
      <c r="H24" s="58">
        <v>0</v>
      </c>
      <c r="I24" s="58">
        <v>0</v>
      </c>
      <c r="J24" s="58">
        <v>0</v>
      </c>
      <c r="K24" s="58">
        <v>0</v>
      </c>
      <c r="L24" s="58">
        <v>0</v>
      </c>
      <c r="M24" s="58">
        <v>0</v>
      </c>
      <c r="N24" s="58">
        <v>0</v>
      </c>
      <c r="O24" s="58">
        <v>0</v>
      </c>
      <c r="P24" s="58">
        <v>0</v>
      </c>
      <c r="Q24" s="58">
        <v>0</v>
      </c>
      <c r="R24" s="58">
        <v>0</v>
      </c>
      <c r="S24" s="58">
        <v>0</v>
      </c>
      <c r="T24" s="58">
        <v>0</v>
      </c>
      <c r="U24" s="58">
        <v>0</v>
      </c>
      <c r="V24" s="58">
        <v>0</v>
      </c>
      <c r="W24" s="58">
        <v>0</v>
      </c>
      <c r="X24" s="58">
        <v>0</v>
      </c>
      <c r="Y24" s="58">
        <v>0</v>
      </c>
      <c r="Z24" s="58">
        <v>0</v>
      </c>
      <c r="AA24" s="58">
        <v>0</v>
      </c>
      <c r="AC24" s="58">
        <f t="shared" si="90"/>
        <v>0</v>
      </c>
      <c r="AD24" s="58">
        <f t="shared" si="87"/>
        <v>0</v>
      </c>
      <c r="AE24" s="58">
        <f t="shared" si="88"/>
        <v>0</v>
      </c>
      <c r="AF24" s="58">
        <f t="shared" si="91"/>
        <v>0</v>
      </c>
      <c r="AG24" s="58">
        <f t="shared" si="89"/>
        <v>0</v>
      </c>
      <c r="AH24" s="58">
        <f t="shared" si="92"/>
        <v>0</v>
      </c>
      <c r="AI24" s="58">
        <f t="shared" si="93"/>
        <v>0</v>
      </c>
      <c r="AJ24" s="45" t="s">
        <v>9</v>
      </c>
    </row>
    <row r="25" spans="1:36" ht="15.95" hidden="1" customHeight="1" outlineLevel="1" x14ac:dyDescent="0.2">
      <c r="A25" s="57" t="s">
        <v>88</v>
      </c>
      <c r="B25" s="58">
        <v>0</v>
      </c>
      <c r="C25" s="58">
        <v>0</v>
      </c>
      <c r="D25" s="58">
        <v>0</v>
      </c>
      <c r="E25" s="58">
        <v>0</v>
      </c>
      <c r="F25" s="58">
        <v>0</v>
      </c>
      <c r="G25" s="58">
        <v>0</v>
      </c>
      <c r="H25" s="58">
        <v>0</v>
      </c>
      <c r="I25" s="58">
        <v>0</v>
      </c>
      <c r="J25" s="58">
        <v>0</v>
      </c>
      <c r="K25" s="58">
        <v>0</v>
      </c>
      <c r="L25" s="58">
        <v>0</v>
      </c>
      <c r="M25" s="58">
        <v>0</v>
      </c>
      <c r="N25" s="58">
        <v>0</v>
      </c>
      <c r="O25" s="58">
        <v>0</v>
      </c>
      <c r="P25" s="58">
        <v>0</v>
      </c>
      <c r="Q25" s="58">
        <v>0</v>
      </c>
      <c r="R25" s="58">
        <v>0</v>
      </c>
      <c r="S25" s="58">
        <v>0</v>
      </c>
      <c r="T25" s="58">
        <v>0</v>
      </c>
      <c r="U25" s="58">
        <v>0</v>
      </c>
      <c r="V25" s="58">
        <v>0</v>
      </c>
      <c r="W25" s="58">
        <v>0</v>
      </c>
      <c r="X25" s="58">
        <v>0</v>
      </c>
      <c r="Y25" s="58">
        <v>0</v>
      </c>
      <c r="Z25" s="58">
        <v>0</v>
      </c>
      <c r="AA25" s="58">
        <v>0</v>
      </c>
      <c r="AC25" s="58">
        <f t="shared" si="90"/>
        <v>0</v>
      </c>
      <c r="AD25" s="58">
        <f t="shared" si="87"/>
        <v>0</v>
      </c>
      <c r="AE25" s="58">
        <f t="shared" si="88"/>
        <v>0</v>
      </c>
      <c r="AF25" s="58">
        <f t="shared" si="91"/>
        <v>0</v>
      </c>
      <c r="AG25" s="58">
        <f t="shared" si="89"/>
        <v>0</v>
      </c>
      <c r="AH25" s="58">
        <f t="shared" si="92"/>
        <v>0</v>
      </c>
      <c r="AI25" s="58">
        <f t="shared" si="93"/>
        <v>0</v>
      </c>
      <c r="AJ25" s="45" t="s">
        <v>9</v>
      </c>
    </row>
    <row r="26" spans="1:36" ht="15.95" hidden="1" customHeight="1" outlineLevel="1" x14ac:dyDescent="0.2">
      <c r="A26" s="57" t="s">
        <v>89</v>
      </c>
      <c r="B26" s="58">
        <v>0</v>
      </c>
      <c r="C26" s="58">
        <v>0</v>
      </c>
      <c r="D26" s="58">
        <v>0</v>
      </c>
      <c r="E26" s="58">
        <v>0</v>
      </c>
      <c r="F26" s="58">
        <v>0</v>
      </c>
      <c r="G26" s="58">
        <v>0</v>
      </c>
      <c r="H26" s="58">
        <v>0</v>
      </c>
      <c r="I26" s="58">
        <v>0</v>
      </c>
      <c r="J26" s="58">
        <v>0</v>
      </c>
      <c r="K26" s="58">
        <v>0</v>
      </c>
      <c r="L26" s="58">
        <v>0</v>
      </c>
      <c r="M26" s="58">
        <v>0</v>
      </c>
      <c r="N26" s="58">
        <v>0</v>
      </c>
      <c r="O26" s="58">
        <v>0</v>
      </c>
      <c r="P26" s="58">
        <v>0</v>
      </c>
      <c r="Q26" s="58">
        <v>0</v>
      </c>
      <c r="R26" s="58">
        <v>0</v>
      </c>
      <c r="S26" s="58">
        <v>0</v>
      </c>
      <c r="T26" s="58">
        <v>0</v>
      </c>
      <c r="U26" s="58">
        <v>0</v>
      </c>
      <c r="V26" s="58">
        <v>0</v>
      </c>
      <c r="W26" s="58">
        <v>0</v>
      </c>
      <c r="X26" s="58">
        <v>0</v>
      </c>
      <c r="Y26" s="58">
        <v>0</v>
      </c>
      <c r="Z26" s="58">
        <v>0</v>
      </c>
      <c r="AA26" s="58">
        <v>0</v>
      </c>
      <c r="AC26" s="58">
        <f t="shared" si="90"/>
        <v>0</v>
      </c>
      <c r="AD26" s="58">
        <f t="shared" si="87"/>
        <v>0</v>
      </c>
      <c r="AE26" s="58">
        <f t="shared" si="88"/>
        <v>0</v>
      </c>
      <c r="AF26" s="58">
        <f t="shared" si="91"/>
        <v>0</v>
      </c>
      <c r="AG26" s="58">
        <f t="shared" si="89"/>
        <v>0</v>
      </c>
      <c r="AH26" s="58">
        <f t="shared" si="92"/>
        <v>0</v>
      </c>
      <c r="AI26" s="58">
        <f t="shared" si="93"/>
        <v>0</v>
      </c>
      <c r="AJ26" s="45" t="s">
        <v>9</v>
      </c>
    </row>
    <row r="27" spans="1:36" ht="15.95" hidden="1" customHeight="1" outlineLevel="1" x14ac:dyDescent="0.2">
      <c r="A27" s="57" t="s">
        <v>90</v>
      </c>
      <c r="B27" s="58">
        <v>0</v>
      </c>
      <c r="C27" s="58">
        <v>0</v>
      </c>
      <c r="D27" s="58">
        <v>0</v>
      </c>
      <c r="E27" s="58">
        <v>0</v>
      </c>
      <c r="F27" s="58">
        <v>0</v>
      </c>
      <c r="G27" s="58">
        <v>0</v>
      </c>
      <c r="H27" s="58">
        <v>0</v>
      </c>
      <c r="I27" s="58">
        <v>0</v>
      </c>
      <c r="J27" s="58">
        <v>0</v>
      </c>
      <c r="K27" s="58">
        <v>0</v>
      </c>
      <c r="L27" s="58">
        <v>0</v>
      </c>
      <c r="M27" s="58">
        <v>0</v>
      </c>
      <c r="N27" s="58">
        <v>0</v>
      </c>
      <c r="O27" s="58">
        <v>0</v>
      </c>
      <c r="P27" s="58">
        <v>0</v>
      </c>
      <c r="Q27" s="58">
        <v>0</v>
      </c>
      <c r="R27" s="58">
        <v>0</v>
      </c>
      <c r="S27" s="58">
        <v>0</v>
      </c>
      <c r="T27" s="58">
        <v>0</v>
      </c>
      <c r="U27" s="58">
        <v>0</v>
      </c>
      <c r="V27" s="58">
        <v>0</v>
      </c>
      <c r="W27" s="58">
        <v>0</v>
      </c>
      <c r="X27" s="58">
        <v>0</v>
      </c>
      <c r="Y27" s="58">
        <v>0</v>
      </c>
      <c r="Z27" s="58">
        <v>0</v>
      </c>
      <c r="AA27" s="58">
        <v>0</v>
      </c>
      <c r="AC27" s="58">
        <f t="shared" si="90"/>
        <v>0</v>
      </c>
      <c r="AD27" s="58">
        <f t="shared" si="87"/>
        <v>0</v>
      </c>
      <c r="AE27" s="58">
        <f t="shared" si="88"/>
        <v>0</v>
      </c>
      <c r="AF27" s="58">
        <f t="shared" si="91"/>
        <v>0</v>
      </c>
      <c r="AG27" s="58">
        <f t="shared" si="89"/>
        <v>0</v>
      </c>
      <c r="AH27" s="58">
        <f t="shared" si="92"/>
        <v>0</v>
      </c>
      <c r="AI27" s="58">
        <f t="shared" si="93"/>
        <v>0</v>
      </c>
      <c r="AJ27" s="45" t="s">
        <v>9</v>
      </c>
    </row>
    <row r="28" spans="1:36" ht="15.95" hidden="1" customHeight="1" outlineLevel="1" x14ac:dyDescent="0.2">
      <c r="A28" s="57" t="s">
        <v>91</v>
      </c>
      <c r="B28" s="58">
        <v>0</v>
      </c>
      <c r="C28" s="58">
        <v>0</v>
      </c>
      <c r="D28" s="58">
        <v>0</v>
      </c>
      <c r="E28" s="58">
        <v>0</v>
      </c>
      <c r="F28" s="58">
        <v>0</v>
      </c>
      <c r="G28" s="58">
        <v>0</v>
      </c>
      <c r="H28" s="58">
        <v>0</v>
      </c>
      <c r="I28" s="58">
        <v>0</v>
      </c>
      <c r="J28" s="58">
        <v>0</v>
      </c>
      <c r="K28" s="58">
        <v>0</v>
      </c>
      <c r="L28" s="58">
        <v>0</v>
      </c>
      <c r="M28" s="58">
        <v>0</v>
      </c>
      <c r="N28" s="58">
        <v>0</v>
      </c>
      <c r="O28" s="58">
        <v>0</v>
      </c>
      <c r="P28" s="58">
        <v>0</v>
      </c>
      <c r="Q28" s="58">
        <v>0</v>
      </c>
      <c r="R28" s="58">
        <v>0</v>
      </c>
      <c r="S28" s="58">
        <v>0</v>
      </c>
      <c r="T28" s="58">
        <v>0</v>
      </c>
      <c r="U28" s="58">
        <v>0</v>
      </c>
      <c r="V28" s="58">
        <v>0</v>
      </c>
      <c r="W28" s="58">
        <v>0</v>
      </c>
      <c r="X28" s="58">
        <v>0</v>
      </c>
      <c r="Y28" s="58">
        <v>0</v>
      </c>
      <c r="Z28" s="58">
        <v>0</v>
      </c>
      <c r="AA28" s="58">
        <v>0</v>
      </c>
      <c r="AC28" s="58">
        <f t="shared" si="90"/>
        <v>0</v>
      </c>
      <c r="AD28" s="58">
        <f t="shared" si="87"/>
        <v>0</v>
      </c>
      <c r="AE28" s="58">
        <f t="shared" si="88"/>
        <v>0</v>
      </c>
      <c r="AF28" s="58">
        <f t="shared" si="91"/>
        <v>0</v>
      </c>
      <c r="AG28" s="58">
        <f t="shared" si="89"/>
        <v>0</v>
      </c>
      <c r="AH28" s="58">
        <f t="shared" si="92"/>
        <v>0</v>
      </c>
      <c r="AI28" s="58">
        <f t="shared" si="93"/>
        <v>0</v>
      </c>
      <c r="AJ28" s="45" t="s">
        <v>9</v>
      </c>
    </row>
    <row r="29" spans="1:36" ht="15.95" hidden="1" customHeight="1" outlineLevel="1" x14ac:dyDescent="0.2">
      <c r="A29" s="55" t="s">
        <v>92</v>
      </c>
      <c r="B29" s="56">
        <v>0</v>
      </c>
      <c r="C29" s="56">
        <v>0</v>
      </c>
      <c r="D29" s="56">
        <v>0</v>
      </c>
      <c r="E29" s="56">
        <v>0</v>
      </c>
      <c r="F29" s="56">
        <v>-1562</v>
      </c>
      <c r="G29" s="56">
        <v>-2002</v>
      </c>
      <c r="H29" s="56">
        <v>-2039</v>
      </c>
      <c r="I29" s="56">
        <f t="shared" ref="I29:N29" si="94">SUM(I30:I39)</f>
        <v>-2028</v>
      </c>
      <c r="J29" s="56">
        <f t="shared" si="94"/>
        <v>-2033</v>
      </c>
      <c r="K29" s="56">
        <f t="shared" si="94"/>
        <v>-2029</v>
      </c>
      <c r="L29" s="56">
        <f t="shared" si="94"/>
        <v>-2208</v>
      </c>
      <c r="M29" s="56">
        <f t="shared" si="94"/>
        <v>-2202</v>
      </c>
      <c r="N29" s="56">
        <f t="shared" si="94"/>
        <v>-2204</v>
      </c>
      <c r="O29" s="56">
        <f t="shared" ref="O29:T29" si="95">SUM(O30:O39)</f>
        <v>-2202</v>
      </c>
      <c r="P29" s="56">
        <f t="shared" si="95"/>
        <v>-2423</v>
      </c>
      <c r="Q29" s="56">
        <f t="shared" si="95"/>
        <v>-2421</v>
      </c>
      <c r="R29" s="56">
        <f t="shared" si="95"/>
        <v>-2420</v>
      </c>
      <c r="S29" s="56">
        <f t="shared" si="95"/>
        <v>-2421</v>
      </c>
      <c r="T29" s="56">
        <f t="shared" si="95"/>
        <v>-2517</v>
      </c>
      <c r="U29" s="56">
        <f t="shared" ref="U29:V29" si="96">SUM(U30:U39)</f>
        <v>-2516</v>
      </c>
      <c r="V29" s="56">
        <f t="shared" si="96"/>
        <v>-2450</v>
      </c>
      <c r="W29" s="56">
        <f t="shared" ref="W29:X29" si="97">SUM(W30:W39)</f>
        <v>-2517</v>
      </c>
      <c r="X29" s="56">
        <f t="shared" si="97"/>
        <v>-2615</v>
      </c>
      <c r="Y29" s="56">
        <f t="shared" ref="Y29:Z29" si="98">SUM(Y30:Y39)</f>
        <v>-2613</v>
      </c>
      <c r="Z29" s="56">
        <f t="shared" si="98"/>
        <v>-2616</v>
      </c>
      <c r="AA29" s="56">
        <f t="shared" ref="AA29" si="99">SUM(AA30:AA39)</f>
        <v>-2614</v>
      </c>
      <c r="AC29" s="56">
        <f t="shared" si="90"/>
        <v>0</v>
      </c>
      <c r="AD29" s="56">
        <f t="shared" si="87"/>
        <v>-7631</v>
      </c>
      <c r="AE29" s="56">
        <f t="shared" si="88"/>
        <v>-8472</v>
      </c>
      <c r="AF29" s="56">
        <f t="shared" si="91"/>
        <v>-9250</v>
      </c>
      <c r="AG29" s="56">
        <f t="shared" si="89"/>
        <v>-9874</v>
      </c>
      <c r="AH29" s="56">
        <f t="shared" si="92"/>
        <v>-10195</v>
      </c>
      <c r="AI29" s="56">
        <f t="shared" si="93"/>
        <v>-5230</v>
      </c>
      <c r="AJ29" s="56"/>
    </row>
    <row r="30" spans="1:36" ht="15.95" hidden="1" customHeight="1" outlineLevel="1" x14ac:dyDescent="0.2">
      <c r="A30" s="57" t="s">
        <v>93</v>
      </c>
      <c r="B30" s="58">
        <v>0</v>
      </c>
      <c r="C30" s="58">
        <v>0</v>
      </c>
      <c r="D30" s="58">
        <v>0</v>
      </c>
      <c r="E30" s="58">
        <v>0</v>
      </c>
      <c r="F30" s="58">
        <v>-245</v>
      </c>
      <c r="G30" s="58">
        <v>-315</v>
      </c>
      <c r="H30" s="58">
        <v>-320</v>
      </c>
      <c r="I30" s="58">
        <v>-318</v>
      </c>
      <c r="J30" s="58">
        <v>-319</v>
      </c>
      <c r="K30" s="58">
        <v>-319</v>
      </c>
      <c r="L30" s="58">
        <v>-346</v>
      </c>
      <c r="M30" s="58">
        <v>-346</v>
      </c>
      <c r="N30" s="58">
        <v>-346</v>
      </c>
      <c r="O30" s="58">
        <v>-346</v>
      </c>
      <c r="P30" s="58">
        <v>-380</v>
      </c>
      <c r="Q30" s="58">
        <v>-380</v>
      </c>
      <c r="R30" s="58">
        <v>-380</v>
      </c>
      <c r="S30" s="58">
        <v>-380</v>
      </c>
      <c r="T30" s="58">
        <v>-395</v>
      </c>
      <c r="U30" s="58">
        <v>-396</v>
      </c>
      <c r="V30" s="58">
        <v>-385</v>
      </c>
      <c r="W30" s="58">
        <v>-395</v>
      </c>
      <c r="X30" s="58">
        <v>-411</v>
      </c>
      <c r="Y30" s="58">
        <v>-410</v>
      </c>
      <c r="Z30" s="58">
        <v>-411</v>
      </c>
      <c r="AA30" s="58">
        <v>-410</v>
      </c>
      <c r="AC30" s="58">
        <f t="shared" si="90"/>
        <v>0</v>
      </c>
      <c r="AD30" s="58">
        <f t="shared" si="87"/>
        <v>-1198</v>
      </c>
      <c r="AE30" s="58">
        <f t="shared" si="88"/>
        <v>-1330</v>
      </c>
      <c r="AF30" s="58">
        <f t="shared" si="91"/>
        <v>-1452</v>
      </c>
      <c r="AG30" s="58">
        <f t="shared" si="89"/>
        <v>-1551</v>
      </c>
      <c r="AH30" s="58">
        <f t="shared" si="92"/>
        <v>-1601</v>
      </c>
      <c r="AI30" s="58">
        <f t="shared" si="93"/>
        <v>-821</v>
      </c>
      <c r="AJ30" s="45" t="s">
        <v>9</v>
      </c>
    </row>
    <row r="31" spans="1:36" ht="15.95" hidden="1" customHeight="1" outlineLevel="1" x14ac:dyDescent="0.2">
      <c r="A31" s="57" t="s">
        <v>94</v>
      </c>
      <c r="B31" s="58">
        <v>0</v>
      </c>
      <c r="C31" s="58">
        <v>0</v>
      </c>
      <c r="D31" s="58">
        <v>0</v>
      </c>
      <c r="E31" s="58">
        <v>0</v>
      </c>
      <c r="F31" s="58">
        <v>-1130</v>
      </c>
      <c r="G31" s="58">
        <v>-1448</v>
      </c>
      <c r="H31" s="58">
        <v>-1474</v>
      </c>
      <c r="I31" s="58">
        <v>-1467</v>
      </c>
      <c r="J31" s="58">
        <v>-1471</v>
      </c>
      <c r="K31" s="58">
        <v>-1468</v>
      </c>
      <c r="L31" s="58">
        <v>-1595</v>
      </c>
      <c r="M31" s="58">
        <v>-1593</v>
      </c>
      <c r="N31" s="58">
        <v>-1594</v>
      </c>
      <c r="O31" s="58">
        <v>-1593</v>
      </c>
      <c r="P31" s="58">
        <v>-1752</v>
      </c>
      <c r="Q31" s="58">
        <v>-1751</v>
      </c>
      <c r="R31" s="58">
        <v>-1751</v>
      </c>
      <c r="S31" s="58">
        <v>-1751</v>
      </c>
      <c r="T31" s="58">
        <v>-1820</v>
      </c>
      <c r="U31" s="58">
        <v>-1820</v>
      </c>
      <c r="V31" s="58">
        <v>-1772</v>
      </c>
      <c r="W31" s="58">
        <v>-1820</v>
      </c>
      <c r="X31" s="58">
        <v>-1892</v>
      </c>
      <c r="Y31" s="58">
        <v>-1890</v>
      </c>
      <c r="Z31" s="58">
        <v>-1892</v>
      </c>
      <c r="AA31" s="58">
        <v>-1891</v>
      </c>
      <c r="AC31" s="58">
        <f t="shared" si="90"/>
        <v>0</v>
      </c>
      <c r="AD31" s="58">
        <f t="shared" si="87"/>
        <v>-5519</v>
      </c>
      <c r="AE31" s="58">
        <f t="shared" si="88"/>
        <v>-6127</v>
      </c>
      <c r="AF31" s="58">
        <f t="shared" si="91"/>
        <v>-6690</v>
      </c>
      <c r="AG31" s="58">
        <f t="shared" si="89"/>
        <v>-7142</v>
      </c>
      <c r="AH31" s="58">
        <f t="shared" si="92"/>
        <v>-7374</v>
      </c>
      <c r="AI31" s="58">
        <f t="shared" si="93"/>
        <v>-3783</v>
      </c>
      <c r="AJ31" s="45" t="s">
        <v>9</v>
      </c>
    </row>
    <row r="32" spans="1:36" ht="15.95" hidden="1" customHeight="1" outlineLevel="1" x14ac:dyDescent="0.2">
      <c r="A32" s="57" t="s">
        <v>95</v>
      </c>
      <c r="B32" s="58">
        <v>0</v>
      </c>
      <c r="C32" s="58">
        <v>0</v>
      </c>
      <c r="D32" s="58">
        <v>0</v>
      </c>
      <c r="E32" s="58">
        <v>0</v>
      </c>
      <c r="F32" s="58">
        <v>0</v>
      </c>
      <c r="G32" s="58">
        <v>0</v>
      </c>
      <c r="H32" s="58">
        <v>0</v>
      </c>
      <c r="I32" s="58">
        <v>0</v>
      </c>
      <c r="J32" s="58">
        <v>0</v>
      </c>
      <c r="K32" s="58">
        <v>0</v>
      </c>
      <c r="L32" s="58">
        <v>0</v>
      </c>
      <c r="M32" s="58">
        <v>0</v>
      </c>
      <c r="N32" s="58">
        <v>0</v>
      </c>
      <c r="O32" s="58">
        <v>0</v>
      </c>
      <c r="P32" s="58">
        <v>0</v>
      </c>
      <c r="Q32" s="58">
        <v>0</v>
      </c>
      <c r="R32" s="58">
        <v>0</v>
      </c>
      <c r="S32" s="58">
        <v>0</v>
      </c>
      <c r="T32" s="58">
        <v>0</v>
      </c>
      <c r="U32" s="58">
        <v>0</v>
      </c>
      <c r="V32" s="58">
        <v>0</v>
      </c>
      <c r="W32" s="58">
        <v>0</v>
      </c>
      <c r="X32" s="58">
        <v>0</v>
      </c>
      <c r="Y32" s="58">
        <v>0</v>
      </c>
      <c r="Z32" s="58">
        <v>0</v>
      </c>
      <c r="AA32" s="58">
        <v>0</v>
      </c>
      <c r="AC32" s="58">
        <f t="shared" si="90"/>
        <v>0</v>
      </c>
      <c r="AD32" s="58">
        <f t="shared" si="87"/>
        <v>0</v>
      </c>
      <c r="AE32" s="58">
        <f t="shared" si="88"/>
        <v>0</v>
      </c>
      <c r="AF32" s="58">
        <f t="shared" si="91"/>
        <v>0</v>
      </c>
      <c r="AG32" s="58">
        <f t="shared" si="89"/>
        <v>0</v>
      </c>
      <c r="AH32" s="58">
        <f t="shared" si="92"/>
        <v>0</v>
      </c>
      <c r="AI32" s="58">
        <f t="shared" si="93"/>
        <v>0</v>
      </c>
      <c r="AJ32" s="45" t="s">
        <v>9</v>
      </c>
    </row>
    <row r="33" spans="1:36" ht="15.95" hidden="1" customHeight="1" outlineLevel="1" x14ac:dyDescent="0.2">
      <c r="A33" s="57" t="s">
        <v>96</v>
      </c>
      <c r="B33" s="58">
        <v>0</v>
      </c>
      <c r="C33" s="58">
        <v>0</v>
      </c>
      <c r="D33" s="58">
        <v>0</v>
      </c>
      <c r="E33" s="58">
        <v>0</v>
      </c>
      <c r="F33" s="58">
        <v>0</v>
      </c>
      <c r="G33" s="58">
        <v>0</v>
      </c>
      <c r="H33" s="58">
        <v>0</v>
      </c>
      <c r="I33" s="58">
        <v>0</v>
      </c>
      <c r="J33" s="58">
        <v>0</v>
      </c>
      <c r="K33" s="58">
        <v>0</v>
      </c>
      <c r="L33" s="58">
        <v>0</v>
      </c>
      <c r="M33" s="58">
        <v>0</v>
      </c>
      <c r="N33" s="58">
        <v>0</v>
      </c>
      <c r="O33" s="58">
        <v>0</v>
      </c>
      <c r="P33" s="58">
        <v>0</v>
      </c>
      <c r="Q33" s="58">
        <v>0</v>
      </c>
      <c r="R33" s="58">
        <v>0</v>
      </c>
      <c r="S33" s="58">
        <v>0</v>
      </c>
      <c r="T33" s="58">
        <v>0</v>
      </c>
      <c r="U33" s="58">
        <v>0</v>
      </c>
      <c r="V33" s="58">
        <v>0</v>
      </c>
      <c r="W33" s="58">
        <v>0</v>
      </c>
      <c r="X33" s="58">
        <v>0</v>
      </c>
      <c r="Y33" s="58">
        <v>0</v>
      </c>
      <c r="Z33" s="58">
        <v>0</v>
      </c>
      <c r="AA33" s="58">
        <v>0</v>
      </c>
      <c r="AC33" s="58">
        <f t="shared" si="90"/>
        <v>0</v>
      </c>
      <c r="AD33" s="58">
        <f t="shared" si="87"/>
        <v>0</v>
      </c>
      <c r="AE33" s="58">
        <f t="shared" si="88"/>
        <v>0</v>
      </c>
      <c r="AF33" s="58">
        <f t="shared" si="91"/>
        <v>0</v>
      </c>
      <c r="AG33" s="58">
        <f t="shared" si="89"/>
        <v>0</v>
      </c>
      <c r="AH33" s="58">
        <f t="shared" si="92"/>
        <v>0</v>
      </c>
      <c r="AI33" s="58">
        <f t="shared" si="93"/>
        <v>0</v>
      </c>
      <c r="AJ33" s="45" t="s">
        <v>9</v>
      </c>
    </row>
    <row r="34" spans="1:36" ht="15.95" hidden="1" customHeight="1" outlineLevel="1" x14ac:dyDescent="0.2">
      <c r="A34" s="57" t="s">
        <v>97</v>
      </c>
      <c r="B34" s="58">
        <v>0</v>
      </c>
      <c r="C34" s="58">
        <v>0</v>
      </c>
      <c r="D34" s="58">
        <v>0</v>
      </c>
      <c r="E34" s="58">
        <v>0</v>
      </c>
      <c r="F34" s="58">
        <v>0</v>
      </c>
      <c r="G34" s="58">
        <v>0</v>
      </c>
      <c r="H34" s="58">
        <v>0</v>
      </c>
      <c r="I34" s="58">
        <v>0</v>
      </c>
      <c r="J34" s="58">
        <v>0</v>
      </c>
      <c r="K34" s="58">
        <v>0</v>
      </c>
      <c r="L34" s="58">
        <v>0</v>
      </c>
      <c r="M34" s="58">
        <v>0</v>
      </c>
      <c r="N34" s="58">
        <v>0</v>
      </c>
      <c r="O34" s="58">
        <v>0</v>
      </c>
      <c r="P34" s="58">
        <v>0</v>
      </c>
      <c r="Q34" s="58">
        <v>0</v>
      </c>
      <c r="R34" s="58">
        <v>0</v>
      </c>
      <c r="S34" s="58">
        <v>0</v>
      </c>
      <c r="T34" s="58">
        <v>0</v>
      </c>
      <c r="U34" s="58">
        <v>0</v>
      </c>
      <c r="V34" s="58">
        <v>0</v>
      </c>
      <c r="W34" s="58">
        <v>0</v>
      </c>
      <c r="X34" s="58">
        <v>0</v>
      </c>
      <c r="Y34" s="58">
        <v>0</v>
      </c>
      <c r="Z34" s="58">
        <v>0</v>
      </c>
      <c r="AA34" s="58">
        <v>0</v>
      </c>
      <c r="AC34" s="58">
        <f t="shared" si="90"/>
        <v>0</v>
      </c>
      <c r="AD34" s="58">
        <f t="shared" si="87"/>
        <v>0</v>
      </c>
      <c r="AE34" s="58">
        <f t="shared" si="88"/>
        <v>0</v>
      </c>
      <c r="AF34" s="58">
        <f t="shared" si="91"/>
        <v>0</v>
      </c>
      <c r="AG34" s="58">
        <f t="shared" si="89"/>
        <v>0</v>
      </c>
      <c r="AH34" s="58">
        <f t="shared" si="92"/>
        <v>0</v>
      </c>
      <c r="AI34" s="58">
        <f t="shared" si="93"/>
        <v>0</v>
      </c>
      <c r="AJ34" s="45" t="s">
        <v>9</v>
      </c>
    </row>
    <row r="35" spans="1:36" ht="15.95" hidden="1" customHeight="1" outlineLevel="1" x14ac:dyDescent="0.2">
      <c r="A35" s="57" t="s">
        <v>98</v>
      </c>
      <c r="B35" s="58">
        <v>0</v>
      </c>
      <c r="C35" s="58">
        <v>0</v>
      </c>
      <c r="D35" s="58">
        <v>0</v>
      </c>
      <c r="E35" s="58">
        <v>0</v>
      </c>
      <c r="F35" s="58">
        <v>0</v>
      </c>
      <c r="G35" s="58">
        <v>0</v>
      </c>
      <c r="H35" s="58">
        <v>0</v>
      </c>
      <c r="I35" s="58">
        <v>0</v>
      </c>
      <c r="J35" s="58">
        <v>0</v>
      </c>
      <c r="K35" s="58">
        <v>0</v>
      </c>
      <c r="L35" s="58">
        <v>0</v>
      </c>
      <c r="M35" s="58">
        <v>0</v>
      </c>
      <c r="N35" s="58">
        <v>0</v>
      </c>
      <c r="O35" s="58">
        <v>0</v>
      </c>
      <c r="P35" s="58">
        <v>0</v>
      </c>
      <c r="Q35" s="58">
        <v>0</v>
      </c>
      <c r="R35" s="58">
        <v>0</v>
      </c>
      <c r="S35" s="58">
        <v>0</v>
      </c>
      <c r="T35" s="58">
        <v>0</v>
      </c>
      <c r="U35" s="58">
        <v>0</v>
      </c>
      <c r="V35" s="58">
        <v>0</v>
      </c>
      <c r="W35" s="58">
        <v>0</v>
      </c>
      <c r="X35" s="58">
        <v>0</v>
      </c>
      <c r="Y35" s="58">
        <v>0</v>
      </c>
      <c r="Z35" s="58">
        <v>0</v>
      </c>
      <c r="AA35" s="58">
        <v>0</v>
      </c>
      <c r="AC35" s="58">
        <f t="shared" si="90"/>
        <v>0</v>
      </c>
      <c r="AD35" s="58">
        <f t="shared" si="87"/>
        <v>0</v>
      </c>
      <c r="AE35" s="58">
        <f t="shared" si="88"/>
        <v>0</v>
      </c>
      <c r="AF35" s="58">
        <f t="shared" si="91"/>
        <v>0</v>
      </c>
      <c r="AG35" s="58">
        <f t="shared" si="89"/>
        <v>0</v>
      </c>
      <c r="AH35" s="58">
        <f t="shared" si="92"/>
        <v>0</v>
      </c>
      <c r="AI35" s="58">
        <f t="shared" si="93"/>
        <v>0</v>
      </c>
      <c r="AJ35" s="45" t="s">
        <v>9</v>
      </c>
    </row>
    <row r="36" spans="1:36" ht="15.95" hidden="1" customHeight="1" outlineLevel="1" x14ac:dyDescent="0.2">
      <c r="A36" s="57" t="s">
        <v>99</v>
      </c>
      <c r="B36" s="58">
        <v>0</v>
      </c>
      <c r="C36" s="58">
        <v>0</v>
      </c>
      <c r="D36" s="58">
        <v>0</v>
      </c>
      <c r="E36" s="58">
        <v>0</v>
      </c>
      <c r="F36" s="58">
        <v>-53</v>
      </c>
      <c r="G36" s="58">
        <v>-68</v>
      </c>
      <c r="H36" s="58">
        <v>-70</v>
      </c>
      <c r="I36" s="58">
        <v>-69</v>
      </c>
      <c r="J36" s="58">
        <v>-69</v>
      </c>
      <c r="K36" s="58">
        <v>-69</v>
      </c>
      <c r="L36" s="58">
        <v>-76</v>
      </c>
      <c r="M36" s="58">
        <v>-75</v>
      </c>
      <c r="N36" s="58">
        <v>-75</v>
      </c>
      <c r="O36" s="58">
        <v>-75</v>
      </c>
      <c r="P36" s="58">
        <v>-83</v>
      </c>
      <c r="Q36" s="58">
        <v>-82</v>
      </c>
      <c r="R36" s="58">
        <v>-82</v>
      </c>
      <c r="S36" s="58">
        <v>-83</v>
      </c>
      <c r="T36" s="58">
        <v>-86</v>
      </c>
      <c r="U36" s="58">
        <v>-85</v>
      </c>
      <c r="V36" s="58">
        <v>-83</v>
      </c>
      <c r="W36" s="58">
        <v>-86</v>
      </c>
      <c r="X36" s="58">
        <v>-89</v>
      </c>
      <c r="Y36" s="58">
        <v>-89</v>
      </c>
      <c r="Z36" s="58">
        <v>-89</v>
      </c>
      <c r="AA36" s="58">
        <v>-89</v>
      </c>
      <c r="AC36" s="58">
        <f t="shared" si="90"/>
        <v>0</v>
      </c>
      <c r="AD36" s="58">
        <f t="shared" si="87"/>
        <v>-260</v>
      </c>
      <c r="AE36" s="58">
        <f t="shared" si="88"/>
        <v>-289</v>
      </c>
      <c r="AF36" s="58">
        <f t="shared" si="91"/>
        <v>-315</v>
      </c>
      <c r="AG36" s="58">
        <f t="shared" si="89"/>
        <v>-336</v>
      </c>
      <c r="AH36" s="58">
        <f t="shared" si="92"/>
        <v>-347</v>
      </c>
      <c r="AI36" s="58">
        <f t="shared" si="93"/>
        <v>-178</v>
      </c>
      <c r="AJ36" s="45" t="s">
        <v>9</v>
      </c>
    </row>
    <row r="37" spans="1:36" ht="15.95" hidden="1" customHeight="1" outlineLevel="1" x14ac:dyDescent="0.2">
      <c r="A37" s="57" t="s">
        <v>100</v>
      </c>
      <c r="B37" s="58">
        <v>0</v>
      </c>
      <c r="C37" s="58">
        <v>0</v>
      </c>
      <c r="D37" s="58">
        <v>0</v>
      </c>
      <c r="E37" s="58">
        <v>0</v>
      </c>
      <c r="F37" s="58">
        <v>-53</v>
      </c>
      <c r="G37" s="58">
        <v>-68</v>
      </c>
      <c r="H37" s="58">
        <v>-70</v>
      </c>
      <c r="I37" s="58">
        <v>-69</v>
      </c>
      <c r="J37" s="58">
        <v>-69</v>
      </c>
      <c r="K37" s="58">
        <v>-69</v>
      </c>
      <c r="L37" s="58">
        <v>-76</v>
      </c>
      <c r="M37" s="58">
        <v>-75</v>
      </c>
      <c r="N37" s="58">
        <v>-75</v>
      </c>
      <c r="O37" s="58">
        <v>-75</v>
      </c>
      <c r="P37" s="58">
        <v>-83</v>
      </c>
      <c r="Q37" s="58">
        <v>-82</v>
      </c>
      <c r="R37" s="58">
        <v>-82</v>
      </c>
      <c r="S37" s="58">
        <v>-83</v>
      </c>
      <c r="T37" s="58">
        <v>-86</v>
      </c>
      <c r="U37" s="58">
        <v>-85</v>
      </c>
      <c r="V37" s="58">
        <v>-83</v>
      </c>
      <c r="W37" s="58">
        <v>-86</v>
      </c>
      <c r="X37" s="58">
        <v>-89</v>
      </c>
      <c r="Y37" s="58">
        <v>-89</v>
      </c>
      <c r="Z37" s="58">
        <v>-89</v>
      </c>
      <c r="AA37" s="58">
        <v>-89</v>
      </c>
      <c r="AC37" s="58">
        <f t="shared" si="90"/>
        <v>0</v>
      </c>
      <c r="AD37" s="58">
        <f t="shared" si="87"/>
        <v>-260</v>
      </c>
      <c r="AE37" s="58">
        <f t="shared" si="88"/>
        <v>-289</v>
      </c>
      <c r="AF37" s="58">
        <f t="shared" si="91"/>
        <v>-315</v>
      </c>
      <c r="AG37" s="58">
        <f t="shared" si="89"/>
        <v>-336</v>
      </c>
      <c r="AH37" s="58">
        <f t="shared" si="92"/>
        <v>-347</v>
      </c>
      <c r="AI37" s="58">
        <f t="shared" si="93"/>
        <v>-178</v>
      </c>
      <c r="AJ37" s="45" t="s">
        <v>9</v>
      </c>
    </row>
    <row r="38" spans="1:36" ht="15.95" hidden="1" customHeight="1" outlineLevel="1" x14ac:dyDescent="0.2">
      <c r="A38" s="57" t="s">
        <v>101</v>
      </c>
      <c r="B38" s="58">
        <v>0</v>
      </c>
      <c r="C38" s="58">
        <v>0</v>
      </c>
      <c r="D38" s="58">
        <v>0</v>
      </c>
      <c r="E38" s="58">
        <v>0</v>
      </c>
      <c r="F38" s="58">
        <v>-27</v>
      </c>
      <c r="G38" s="58">
        <v>-34</v>
      </c>
      <c r="H38" s="58">
        <v>-34</v>
      </c>
      <c r="I38" s="58">
        <v>-35</v>
      </c>
      <c r="J38" s="58">
        <v>-35</v>
      </c>
      <c r="K38" s="58">
        <v>-34</v>
      </c>
      <c r="L38" s="58">
        <v>-38</v>
      </c>
      <c r="M38" s="58">
        <v>-37</v>
      </c>
      <c r="N38" s="58">
        <v>-38</v>
      </c>
      <c r="O38" s="58">
        <v>-37</v>
      </c>
      <c r="P38" s="58">
        <v>-41</v>
      </c>
      <c r="Q38" s="58">
        <v>-42</v>
      </c>
      <c r="R38" s="58">
        <v>-41</v>
      </c>
      <c r="S38" s="58">
        <v>-41</v>
      </c>
      <c r="T38" s="58">
        <v>-43</v>
      </c>
      <c r="U38" s="58">
        <v>-43</v>
      </c>
      <c r="V38" s="58">
        <v>-42</v>
      </c>
      <c r="W38" s="58">
        <v>-43</v>
      </c>
      <c r="X38" s="58">
        <v>-44</v>
      </c>
      <c r="Y38" s="58">
        <v>-45</v>
      </c>
      <c r="Z38" s="58">
        <v>-45</v>
      </c>
      <c r="AA38" s="58">
        <v>-44</v>
      </c>
      <c r="AC38" s="58">
        <f t="shared" si="90"/>
        <v>0</v>
      </c>
      <c r="AD38" s="58">
        <f t="shared" si="87"/>
        <v>-130</v>
      </c>
      <c r="AE38" s="58">
        <f t="shared" si="88"/>
        <v>-144</v>
      </c>
      <c r="AF38" s="58">
        <f t="shared" si="91"/>
        <v>-158</v>
      </c>
      <c r="AG38" s="58">
        <f t="shared" si="89"/>
        <v>-168</v>
      </c>
      <c r="AH38" s="58">
        <f t="shared" si="92"/>
        <v>-174</v>
      </c>
      <c r="AI38" s="58">
        <f t="shared" si="93"/>
        <v>-89</v>
      </c>
      <c r="AJ38" s="45" t="s">
        <v>9</v>
      </c>
    </row>
    <row r="39" spans="1:36" ht="15.95" hidden="1" customHeight="1" outlineLevel="1" x14ac:dyDescent="0.2">
      <c r="A39" s="57" t="s">
        <v>102</v>
      </c>
      <c r="B39" s="58">
        <v>0</v>
      </c>
      <c r="C39" s="58">
        <v>0</v>
      </c>
      <c r="D39" s="58">
        <v>0</v>
      </c>
      <c r="E39" s="58">
        <v>0</v>
      </c>
      <c r="F39" s="58">
        <v>-54</v>
      </c>
      <c r="G39" s="58">
        <v>-69</v>
      </c>
      <c r="H39" s="58">
        <v>-71</v>
      </c>
      <c r="I39" s="58">
        <v>-70</v>
      </c>
      <c r="J39" s="58">
        <v>-70</v>
      </c>
      <c r="K39" s="58">
        <v>-70</v>
      </c>
      <c r="L39" s="58">
        <v>-77</v>
      </c>
      <c r="M39" s="58">
        <v>-76</v>
      </c>
      <c r="N39" s="58">
        <v>-76</v>
      </c>
      <c r="O39" s="58">
        <v>-76</v>
      </c>
      <c r="P39" s="58">
        <v>-84</v>
      </c>
      <c r="Q39" s="58">
        <v>-84</v>
      </c>
      <c r="R39" s="58">
        <v>-84</v>
      </c>
      <c r="S39" s="58">
        <v>-83</v>
      </c>
      <c r="T39" s="58">
        <v>-87</v>
      </c>
      <c r="U39" s="58">
        <v>-87</v>
      </c>
      <c r="V39" s="58">
        <v>-85</v>
      </c>
      <c r="W39" s="58">
        <v>-87</v>
      </c>
      <c r="X39" s="58">
        <v>-90</v>
      </c>
      <c r="Y39" s="58">
        <v>-90</v>
      </c>
      <c r="Z39" s="58">
        <v>-90</v>
      </c>
      <c r="AA39" s="58">
        <v>-91</v>
      </c>
      <c r="AC39" s="58">
        <f t="shared" si="90"/>
        <v>0</v>
      </c>
      <c r="AD39" s="58">
        <f t="shared" si="87"/>
        <v>-264</v>
      </c>
      <c r="AE39" s="58">
        <f t="shared" si="88"/>
        <v>-293</v>
      </c>
      <c r="AF39" s="58">
        <f t="shared" si="91"/>
        <v>-320</v>
      </c>
      <c r="AG39" s="58">
        <f t="shared" si="89"/>
        <v>-341</v>
      </c>
      <c r="AH39" s="58">
        <f t="shared" si="92"/>
        <v>-352</v>
      </c>
      <c r="AI39" s="58">
        <f t="shared" si="93"/>
        <v>-181</v>
      </c>
      <c r="AJ39" s="45" t="s">
        <v>9</v>
      </c>
    </row>
    <row r="40" spans="1:36" ht="15.95" hidden="1" customHeight="1" outlineLevel="1" x14ac:dyDescent="0.2">
      <c r="A40" s="55" t="s">
        <v>103</v>
      </c>
      <c r="B40" s="56">
        <f t="shared" ref="B40:G40" si="100">B22+B29</f>
        <v>0</v>
      </c>
      <c r="C40" s="56">
        <f t="shared" si="100"/>
        <v>0</v>
      </c>
      <c r="D40" s="56">
        <f t="shared" si="100"/>
        <v>0</v>
      </c>
      <c r="E40" s="56">
        <f t="shared" si="100"/>
        <v>0</v>
      </c>
      <c r="F40" s="56">
        <f t="shared" si="100"/>
        <v>13305</v>
      </c>
      <c r="G40" s="56">
        <f t="shared" si="100"/>
        <v>17047</v>
      </c>
      <c r="H40" s="56">
        <f t="shared" ref="H40:M40" si="101">H22+H29</f>
        <v>17367</v>
      </c>
      <c r="I40" s="56">
        <f t="shared" si="101"/>
        <v>17269</v>
      </c>
      <c r="J40" s="56">
        <f t="shared" si="101"/>
        <v>17326</v>
      </c>
      <c r="K40" s="56">
        <f t="shared" si="101"/>
        <v>17290</v>
      </c>
      <c r="L40" s="56">
        <f t="shared" si="101"/>
        <v>18769</v>
      </c>
      <c r="M40" s="56">
        <f t="shared" si="101"/>
        <v>18768</v>
      </c>
      <c r="N40" s="56">
        <f t="shared" ref="N40:O40" si="102">N22+N29</f>
        <v>18766</v>
      </c>
      <c r="O40" s="56">
        <f t="shared" si="102"/>
        <v>18767</v>
      </c>
      <c r="P40" s="56">
        <f t="shared" ref="P40:T40" si="103">P22+P29</f>
        <v>20620</v>
      </c>
      <c r="Q40" s="56">
        <f t="shared" si="103"/>
        <v>20622</v>
      </c>
      <c r="R40" s="56">
        <f t="shared" si="103"/>
        <v>20614</v>
      </c>
      <c r="S40" s="56">
        <f t="shared" si="103"/>
        <v>20622</v>
      </c>
      <c r="T40" s="56">
        <f t="shared" si="103"/>
        <v>21432</v>
      </c>
      <c r="U40" s="56">
        <f t="shared" ref="U40:V40" si="104">U22+U29</f>
        <v>21434</v>
      </c>
      <c r="V40" s="56">
        <f t="shared" si="104"/>
        <v>20866</v>
      </c>
      <c r="W40" s="56">
        <f t="shared" ref="W40:X40" si="105">W22+W29</f>
        <v>21432</v>
      </c>
      <c r="X40" s="56">
        <f t="shared" si="105"/>
        <v>22276</v>
      </c>
      <c r="Y40" s="56">
        <f t="shared" ref="Y40:Z40" si="106">Y22+Y29</f>
        <v>22263</v>
      </c>
      <c r="Z40" s="56">
        <f t="shared" si="106"/>
        <v>22274</v>
      </c>
      <c r="AA40" s="56">
        <f t="shared" ref="AA40" si="107">AA22+AA29</f>
        <v>22276</v>
      </c>
      <c r="AB40" s="275"/>
      <c r="AC40" s="56">
        <f t="shared" si="90"/>
        <v>0</v>
      </c>
      <c r="AD40" s="56">
        <f t="shared" si="87"/>
        <v>64988</v>
      </c>
      <c r="AE40" s="56">
        <f t="shared" si="88"/>
        <v>72153</v>
      </c>
      <c r="AF40" s="56">
        <f t="shared" si="91"/>
        <v>78775</v>
      </c>
      <c r="AG40" s="56">
        <f t="shared" si="89"/>
        <v>84102</v>
      </c>
      <c r="AH40" s="56">
        <f t="shared" si="92"/>
        <v>86837</v>
      </c>
      <c r="AI40" s="56">
        <f t="shared" si="93"/>
        <v>44550</v>
      </c>
      <c r="AJ40" s="33" t="s">
        <v>9</v>
      </c>
    </row>
    <row r="41" spans="1:36" ht="15.95" hidden="1" customHeight="1" outlineLevel="1" x14ac:dyDescent="0.2">
      <c r="A41" s="55" t="s">
        <v>104</v>
      </c>
      <c r="B41" s="56">
        <v>0</v>
      </c>
      <c r="C41" s="56">
        <v>0</v>
      </c>
      <c r="D41" s="56">
        <v>0</v>
      </c>
      <c r="E41" s="56">
        <v>0</v>
      </c>
      <c r="F41" s="56">
        <v>-2505</v>
      </c>
      <c r="G41" s="56">
        <v>-3346</v>
      </c>
      <c r="H41" s="56">
        <v>-3455</v>
      </c>
      <c r="I41" s="56">
        <f t="shared" ref="I41:N41" si="108">SUM(I43:I45)</f>
        <v>-4168</v>
      </c>
      <c r="J41" s="56">
        <f t="shared" si="108"/>
        <v>-3348</v>
      </c>
      <c r="K41" s="56">
        <f t="shared" si="108"/>
        <v>-3342</v>
      </c>
      <c r="L41" s="56">
        <f t="shared" si="108"/>
        <v>-3388</v>
      </c>
      <c r="M41" s="56">
        <f t="shared" si="108"/>
        <v>-3407</v>
      </c>
      <c r="N41" s="56">
        <f t="shared" si="108"/>
        <v>-3386</v>
      </c>
      <c r="O41" s="56">
        <f t="shared" ref="O41:P41" si="109">SUM(O43:O45)</f>
        <v>-3373</v>
      </c>
      <c r="P41" s="56">
        <f t="shared" si="109"/>
        <v>-3019</v>
      </c>
      <c r="Q41" s="56">
        <f t="shared" ref="Q41:T41" si="110">SUM(Q42:Q45)</f>
        <v>-3786</v>
      </c>
      <c r="R41" s="56">
        <f t="shared" si="110"/>
        <v>-3517</v>
      </c>
      <c r="S41" s="56">
        <f t="shared" si="110"/>
        <v>-3477</v>
      </c>
      <c r="T41" s="56">
        <f t="shared" si="110"/>
        <v>-3584</v>
      </c>
      <c r="U41" s="56">
        <f t="shared" ref="U41:V41" si="111">SUM(U42:U45)</f>
        <v>-3619</v>
      </c>
      <c r="V41" s="56">
        <f t="shared" si="111"/>
        <v>-3397</v>
      </c>
      <c r="W41" s="56">
        <f t="shared" ref="W41:X41" si="112">SUM(W42:W45)</f>
        <v>-3640</v>
      </c>
      <c r="X41" s="56">
        <f t="shared" si="112"/>
        <v>-3513</v>
      </c>
      <c r="Y41" s="56">
        <f t="shared" ref="Y41:Z41" si="113">SUM(Y42:Y45)</f>
        <v>-3742</v>
      </c>
      <c r="Z41" s="56">
        <f t="shared" si="113"/>
        <v>-3198</v>
      </c>
      <c r="AA41" s="56">
        <f t="shared" ref="AA41" si="114">SUM(AA42:AA45)</f>
        <v>-3733</v>
      </c>
      <c r="AB41" s="275"/>
      <c r="AC41" s="56">
        <f t="shared" si="90"/>
        <v>0</v>
      </c>
      <c r="AD41" s="56">
        <f t="shared" si="87"/>
        <v>-13474</v>
      </c>
      <c r="AE41" s="56">
        <f t="shared" si="88"/>
        <v>-13485</v>
      </c>
      <c r="AF41" s="56">
        <f t="shared" si="91"/>
        <v>-13564</v>
      </c>
      <c r="AG41" s="56">
        <f t="shared" si="89"/>
        <v>-14197</v>
      </c>
      <c r="AH41" s="56">
        <f t="shared" si="92"/>
        <v>-14292</v>
      </c>
      <c r="AI41" s="56">
        <f t="shared" si="93"/>
        <v>-6931</v>
      </c>
      <c r="AJ41" s="45" t="s">
        <v>9</v>
      </c>
    </row>
    <row r="42" spans="1:36" ht="15.95" hidden="1" customHeight="1" outlineLevel="1" x14ac:dyDescent="0.2">
      <c r="A42" s="57" t="s">
        <v>105</v>
      </c>
      <c r="B42" s="58">
        <v>0</v>
      </c>
      <c r="C42" s="58">
        <v>0</v>
      </c>
      <c r="D42" s="58">
        <v>0</v>
      </c>
      <c r="E42" s="58">
        <v>0</v>
      </c>
      <c r="F42" s="58">
        <v>0</v>
      </c>
      <c r="G42" s="58">
        <v>0</v>
      </c>
      <c r="H42" s="58">
        <v>0</v>
      </c>
      <c r="I42" s="58">
        <v>0</v>
      </c>
      <c r="J42" s="58">
        <v>0</v>
      </c>
      <c r="K42" s="58">
        <v>0</v>
      </c>
      <c r="L42" s="58">
        <v>0</v>
      </c>
      <c r="M42" s="58">
        <v>0</v>
      </c>
      <c r="N42" s="58">
        <v>0</v>
      </c>
      <c r="O42" s="58">
        <v>0</v>
      </c>
      <c r="P42" s="58">
        <v>0</v>
      </c>
      <c r="Q42" s="58">
        <v>0</v>
      </c>
      <c r="R42" s="58">
        <v>0</v>
      </c>
      <c r="S42" s="58">
        <v>0</v>
      </c>
      <c r="T42" s="58">
        <v>0</v>
      </c>
      <c r="U42" s="58">
        <v>0</v>
      </c>
      <c r="V42" s="58">
        <v>0</v>
      </c>
      <c r="W42" s="58">
        <v>0</v>
      </c>
      <c r="X42" s="58">
        <v>0</v>
      </c>
      <c r="Y42" s="58">
        <v>0</v>
      </c>
      <c r="Z42" s="58">
        <v>0</v>
      </c>
      <c r="AA42" s="58">
        <v>0</v>
      </c>
      <c r="AC42" s="58">
        <f t="shared" si="90"/>
        <v>0</v>
      </c>
      <c r="AD42" s="58">
        <f t="shared" si="87"/>
        <v>0</v>
      </c>
      <c r="AE42" s="58">
        <f t="shared" si="88"/>
        <v>0</v>
      </c>
      <c r="AF42" s="58">
        <f t="shared" si="91"/>
        <v>0</v>
      </c>
      <c r="AG42" s="58">
        <f t="shared" si="89"/>
        <v>0</v>
      </c>
      <c r="AH42" s="58">
        <f t="shared" si="92"/>
        <v>0</v>
      </c>
      <c r="AI42" s="58">
        <f t="shared" si="93"/>
        <v>0</v>
      </c>
      <c r="AJ42" s="45" t="s">
        <v>9</v>
      </c>
    </row>
    <row r="43" spans="1:36" ht="15.95" hidden="1" customHeight="1" outlineLevel="1" x14ac:dyDescent="0.2">
      <c r="A43" s="57" t="s">
        <v>106</v>
      </c>
      <c r="B43" s="58">
        <v>0</v>
      </c>
      <c r="C43" s="58">
        <v>0</v>
      </c>
      <c r="D43" s="58">
        <v>0</v>
      </c>
      <c r="E43" s="58">
        <v>0</v>
      </c>
      <c r="F43" s="58">
        <v>-354</v>
      </c>
      <c r="G43" s="58">
        <v>-619</v>
      </c>
      <c r="H43" s="58">
        <v>-728</v>
      </c>
      <c r="I43" s="58">
        <v>-1415</v>
      </c>
      <c r="J43" s="58">
        <v>-605</v>
      </c>
      <c r="K43" s="58">
        <v>-599</v>
      </c>
      <c r="L43" s="58">
        <v>-645</v>
      </c>
      <c r="M43" s="58">
        <v>-665</v>
      </c>
      <c r="N43" s="58">
        <v>-643</v>
      </c>
      <c r="O43" s="58">
        <v>-626</v>
      </c>
      <c r="P43" s="58">
        <v>-276</v>
      </c>
      <c r="Q43" s="58">
        <v>-1043</v>
      </c>
      <c r="R43" s="58">
        <v>-774</v>
      </c>
      <c r="S43" s="58">
        <v>-734</v>
      </c>
      <c r="T43" s="58">
        <v>-840</v>
      </c>
      <c r="U43" s="58">
        <v>-876</v>
      </c>
      <c r="V43" s="58">
        <v>-654</v>
      </c>
      <c r="W43" s="58">
        <v>-897</v>
      </c>
      <c r="X43" s="58">
        <v>-769</v>
      </c>
      <c r="Y43" s="58">
        <v>-999</v>
      </c>
      <c r="Z43" s="58">
        <v>-455</v>
      </c>
      <c r="AA43" s="58">
        <v>-990</v>
      </c>
      <c r="AC43" s="58">
        <f t="shared" si="90"/>
        <v>0</v>
      </c>
      <c r="AD43" s="58">
        <f t="shared" si="87"/>
        <v>-3116</v>
      </c>
      <c r="AE43" s="58">
        <f t="shared" si="88"/>
        <v>-2514</v>
      </c>
      <c r="AF43" s="58">
        <f t="shared" si="91"/>
        <v>-2588</v>
      </c>
      <c r="AG43" s="58">
        <f t="shared" si="89"/>
        <v>-3224</v>
      </c>
      <c r="AH43" s="58">
        <f t="shared" si="92"/>
        <v>-3319</v>
      </c>
      <c r="AI43" s="58">
        <f t="shared" si="93"/>
        <v>-1445</v>
      </c>
      <c r="AJ43" s="45" t="s">
        <v>9</v>
      </c>
    </row>
    <row r="44" spans="1:36" ht="15.95" hidden="1" customHeight="1" outlineLevel="1" x14ac:dyDescent="0.2">
      <c r="A44" s="57" t="s">
        <v>107</v>
      </c>
      <c r="B44" s="58">
        <v>0</v>
      </c>
      <c r="C44" s="58">
        <v>0</v>
      </c>
      <c r="D44" s="58">
        <v>0</v>
      </c>
      <c r="E44" s="58">
        <v>0</v>
      </c>
      <c r="F44" s="58">
        <v>0</v>
      </c>
      <c r="G44" s="58">
        <v>0</v>
      </c>
      <c r="H44" s="58">
        <v>0</v>
      </c>
      <c r="I44" s="58">
        <v>0</v>
      </c>
      <c r="J44" s="58">
        <v>0</v>
      </c>
      <c r="K44" s="58">
        <v>0</v>
      </c>
      <c r="L44" s="58">
        <v>0</v>
      </c>
      <c r="M44" s="58">
        <v>0</v>
      </c>
      <c r="N44" s="58">
        <v>0</v>
      </c>
      <c r="O44" s="58">
        <v>0</v>
      </c>
      <c r="P44" s="58">
        <v>0</v>
      </c>
      <c r="Q44" s="58">
        <v>0</v>
      </c>
      <c r="R44" s="58">
        <v>0</v>
      </c>
      <c r="S44" s="58">
        <v>0</v>
      </c>
      <c r="T44" s="58">
        <v>0</v>
      </c>
      <c r="U44" s="58">
        <v>0</v>
      </c>
      <c r="V44" s="58">
        <v>0</v>
      </c>
      <c r="W44" s="58">
        <v>0</v>
      </c>
      <c r="X44" s="58">
        <v>0</v>
      </c>
      <c r="Y44" s="58">
        <v>0</v>
      </c>
      <c r="Z44" s="58">
        <v>0</v>
      </c>
      <c r="AA44" s="58">
        <v>0</v>
      </c>
      <c r="AC44" s="58">
        <f t="shared" si="90"/>
        <v>0</v>
      </c>
      <c r="AD44" s="58">
        <f t="shared" si="87"/>
        <v>0</v>
      </c>
      <c r="AE44" s="58">
        <f t="shared" si="88"/>
        <v>0</v>
      </c>
      <c r="AF44" s="58">
        <f t="shared" si="91"/>
        <v>0</v>
      </c>
      <c r="AG44" s="58">
        <f t="shared" si="89"/>
        <v>0</v>
      </c>
      <c r="AH44" s="58">
        <f t="shared" si="92"/>
        <v>0</v>
      </c>
      <c r="AI44" s="58">
        <f t="shared" si="93"/>
        <v>0</v>
      </c>
      <c r="AJ44" s="45" t="s">
        <v>9</v>
      </c>
    </row>
    <row r="45" spans="1:36" ht="15.95" hidden="1" customHeight="1" outlineLevel="1" x14ac:dyDescent="0.2">
      <c r="A45" s="57" t="s">
        <v>108</v>
      </c>
      <c r="B45" s="58">
        <v>0</v>
      </c>
      <c r="C45" s="58">
        <v>0</v>
      </c>
      <c r="D45" s="58">
        <v>0</v>
      </c>
      <c r="E45" s="58">
        <v>0</v>
      </c>
      <c r="F45" s="58">
        <v>-2151</v>
      </c>
      <c r="G45" s="58">
        <v>-2727</v>
      </c>
      <c r="H45" s="58">
        <v>-2727</v>
      </c>
      <c r="I45" s="58">
        <v>-2753</v>
      </c>
      <c r="J45" s="58">
        <v>-2743</v>
      </c>
      <c r="K45" s="58">
        <v>-2743</v>
      </c>
      <c r="L45" s="58">
        <v>-2743</v>
      </c>
      <c r="M45" s="58">
        <v>-2742</v>
      </c>
      <c r="N45" s="58">
        <v>-2743</v>
      </c>
      <c r="O45" s="58">
        <v>-2747</v>
      </c>
      <c r="P45" s="58">
        <v>-2743</v>
      </c>
      <c r="Q45" s="58">
        <v>-2743</v>
      </c>
      <c r="R45" s="58">
        <v>-2743</v>
      </c>
      <c r="S45" s="58">
        <v>-2743</v>
      </c>
      <c r="T45" s="58">
        <v>-2744</v>
      </c>
      <c r="U45" s="58">
        <v>-2743</v>
      </c>
      <c r="V45" s="58">
        <v>-2743</v>
      </c>
      <c r="W45" s="58">
        <v>-2743</v>
      </c>
      <c r="X45" s="58">
        <v>-2744</v>
      </c>
      <c r="Y45" s="58">
        <v>-2743</v>
      </c>
      <c r="Z45" s="58">
        <v>-2743</v>
      </c>
      <c r="AA45" s="58">
        <v>-2743</v>
      </c>
      <c r="AC45" s="58">
        <f t="shared" si="90"/>
        <v>0</v>
      </c>
      <c r="AD45" s="58">
        <f t="shared" si="87"/>
        <v>-10358</v>
      </c>
      <c r="AE45" s="58">
        <f t="shared" si="88"/>
        <v>-10971</v>
      </c>
      <c r="AF45" s="58">
        <f t="shared" si="91"/>
        <v>-10976</v>
      </c>
      <c r="AG45" s="58">
        <f t="shared" si="89"/>
        <v>-10973</v>
      </c>
      <c r="AH45" s="58">
        <f t="shared" si="92"/>
        <v>-10973</v>
      </c>
      <c r="AI45" s="58">
        <f t="shared" si="93"/>
        <v>-5486</v>
      </c>
      <c r="AJ45" s="45" t="s">
        <v>9</v>
      </c>
    </row>
    <row r="46" spans="1:36" ht="15.95" hidden="1" customHeight="1" outlineLevel="1" x14ac:dyDescent="0.2">
      <c r="A46" s="55" t="s">
        <v>109</v>
      </c>
      <c r="B46" s="56">
        <v>0</v>
      </c>
      <c r="C46" s="56">
        <v>0</v>
      </c>
      <c r="D46" s="56">
        <v>0</v>
      </c>
      <c r="E46" s="56">
        <v>0</v>
      </c>
      <c r="F46" s="56">
        <v>-270</v>
      </c>
      <c r="G46" s="56">
        <v>-373</v>
      </c>
      <c r="H46" s="56">
        <v>791</v>
      </c>
      <c r="I46" s="56">
        <f t="shared" ref="I46:N46" si="115">SUM(I47:I52)</f>
        <v>752</v>
      </c>
      <c r="J46" s="56">
        <f t="shared" si="115"/>
        <v>-571</v>
      </c>
      <c r="K46" s="56">
        <f t="shared" si="115"/>
        <v>-801</v>
      </c>
      <c r="L46" s="56">
        <f t="shared" si="115"/>
        <v>-612</v>
      </c>
      <c r="M46" s="56">
        <f t="shared" si="115"/>
        <v>-682</v>
      </c>
      <c r="N46" s="56">
        <f t="shared" si="115"/>
        <v>-682</v>
      </c>
      <c r="O46" s="56">
        <f t="shared" ref="O46:T46" si="116">SUM(O47:O52)</f>
        <v>3690</v>
      </c>
      <c r="P46" s="56">
        <f t="shared" si="116"/>
        <v>-435</v>
      </c>
      <c r="Q46" s="56">
        <f t="shared" si="116"/>
        <v>-405</v>
      </c>
      <c r="R46" s="56">
        <f t="shared" si="116"/>
        <v>-351</v>
      </c>
      <c r="S46" s="56">
        <f t="shared" si="116"/>
        <v>-364</v>
      </c>
      <c r="T46" s="56">
        <f t="shared" si="116"/>
        <v>-405</v>
      </c>
      <c r="U46" s="56">
        <f t="shared" ref="U46:V46" si="117">SUM(U47:U52)</f>
        <v>1447</v>
      </c>
      <c r="V46" s="56">
        <f t="shared" si="117"/>
        <v>-287</v>
      </c>
      <c r="W46" s="56">
        <f t="shared" ref="W46:X46" si="118">SUM(W47:W52)</f>
        <v>-322</v>
      </c>
      <c r="X46" s="56">
        <f t="shared" si="118"/>
        <v>-364</v>
      </c>
      <c r="Y46" s="56">
        <f t="shared" ref="Y46:Z46" si="119">SUM(Y47:Y52)</f>
        <v>-548</v>
      </c>
      <c r="Z46" s="56">
        <f t="shared" si="119"/>
        <v>-630</v>
      </c>
      <c r="AA46" s="56">
        <f t="shared" ref="AA46" si="120">SUM(AA47:AA52)</f>
        <v>-189</v>
      </c>
      <c r="AC46" s="56">
        <f t="shared" si="90"/>
        <v>0</v>
      </c>
      <c r="AD46" s="58">
        <f t="shared" si="87"/>
        <v>900</v>
      </c>
      <c r="AE46" s="58">
        <f t="shared" si="88"/>
        <v>-2666</v>
      </c>
      <c r="AF46" s="58">
        <f t="shared" si="91"/>
        <v>2168</v>
      </c>
      <c r="AG46" s="58">
        <f t="shared" si="89"/>
        <v>327</v>
      </c>
      <c r="AH46" s="58">
        <f t="shared" si="92"/>
        <v>-1521</v>
      </c>
      <c r="AI46" s="58">
        <f t="shared" si="93"/>
        <v>-819</v>
      </c>
      <c r="AJ46" s="45" t="s">
        <v>9</v>
      </c>
    </row>
    <row r="47" spans="1:36" ht="15.95" hidden="1" customHeight="1" outlineLevel="1" x14ac:dyDescent="0.2">
      <c r="A47" s="57" t="s">
        <v>110</v>
      </c>
      <c r="B47" s="58">
        <v>0</v>
      </c>
      <c r="C47" s="58">
        <v>0</v>
      </c>
      <c r="D47" s="58">
        <v>0</v>
      </c>
      <c r="E47" s="58">
        <v>0</v>
      </c>
      <c r="F47" s="58">
        <v>-33</v>
      </c>
      <c r="G47" s="58">
        <v>-53</v>
      </c>
      <c r="H47" s="58">
        <v>-148</v>
      </c>
      <c r="I47" s="58">
        <v>-127</v>
      </c>
      <c r="J47" s="58">
        <v>-162</v>
      </c>
      <c r="K47" s="58">
        <v>-110</v>
      </c>
      <c r="L47" s="58">
        <v>-96</v>
      </c>
      <c r="M47" s="58">
        <v>-136</v>
      </c>
      <c r="N47" s="58">
        <v>-112</v>
      </c>
      <c r="O47" s="58">
        <v>-63</v>
      </c>
      <c r="P47" s="58">
        <v>-146</v>
      </c>
      <c r="Q47" s="58">
        <v>-132</v>
      </c>
      <c r="R47" s="58">
        <v>-114</v>
      </c>
      <c r="S47" s="58">
        <v>-126</v>
      </c>
      <c r="T47" s="58">
        <v>-120</v>
      </c>
      <c r="U47" s="58">
        <v>-119</v>
      </c>
      <c r="V47" s="58">
        <v>-137</v>
      </c>
      <c r="W47" s="58">
        <v>-185</v>
      </c>
      <c r="X47" s="58">
        <v>-149</v>
      </c>
      <c r="Y47" s="58">
        <v>-84</v>
      </c>
      <c r="Z47" s="58">
        <v>-139</v>
      </c>
      <c r="AA47" s="58">
        <v>-128</v>
      </c>
      <c r="AC47" s="58">
        <f t="shared" si="90"/>
        <v>0</v>
      </c>
      <c r="AD47" s="58">
        <f t="shared" si="87"/>
        <v>-361</v>
      </c>
      <c r="AE47" s="58">
        <f t="shared" si="88"/>
        <v>-504</v>
      </c>
      <c r="AF47" s="58">
        <f t="shared" si="91"/>
        <v>-453</v>
      </c>
      <c r="AG47" s="58">
        <f t="shared" si="89"/>
        <v>-479</v>
      </c>
      <c r="AH47" s="58">
        <f t="shared" si="92"/>
        <v>-555</v>
      </c>
      <c r="AI47" s="58">
        <f t="shared" si="93"/>
        <v>-267</v>
      </c>
      <c r="AJ47" s="45" t="s">
        <v>9</v>
      </c>
    </row>
    <row r="48" spans="1:36" ht="15.95" hidden="1" customHeight="1" outlineLevel="1" x14ac:dyDescent="0.2">
      <c r="A48" s="57" t="s">
        <v>111</v>
      </c>
      <c r="B48" s="58">
        <v>0</v>
      </c>
      <c r="C48" s="58">
        <v>0</v>
      </c>
      <c r="D48" s="58">
        <v>0</v>
      </c>
      <c r="E48" s="58">
        <v>0</v>
      </c>
      <c r="F48" s="58">
        <v>0</v>
      </c>
      <c r="G48" s="58">
        <v>0</v>
      </c>
      <c r="H48" s="58">
        <v>0</v>
      </c>
      <c r="I48" s="58">
        <v>0</v>
      </c>
      <c r="J48" s="58">
        <v>0</v>
      </c>
      <c r="K48" s="58">
        <v>0</v>
      </c>
      <c r="L48" s="58">
        <v>0</v>
      </c>
      <c r="M48" s="58">
        <v>0</v>
      </c>
      <c r="N48" s="58">
        <v>0</v>
      </c>
      <c r="O48" s="58">
        <v>-5</v>
      </c>
      <c r="P48" s="58">
        <v>-1</v>
      </c>
      <c r="Q48" s="58">
        <v>-1</v>
      </c>
      <c r="R48" s="58">
        <v>-1</v>
      </c>
      <c r="S48" s="58">
        <v>0</v>
      </c>
      <c r="T48" s="58">
        <v>-1</v>
      </c>
      <c r="U48" s="58">
        <v>-1</v>
      </c>
      <c r="V48" s="58">
        <v>-1</v>
      </c>
      <c r="W48" s="58">
        <v>0</v>
      </c>
      <c r="X48" s="58">
        <v>-1</v>
      </c>
      <c r="Y48" s="58">
        <v>-1</v>
      </c>
      <c r="Z48" s="58">
        <v>-1</v>
      </c>
      <c r="AA48" s="58">
        <v>-3</v>
      </c>
      <c r="AC48" s="58">
        <f t="shared" si="90"/>
        <v>0</v>
      </c>
      <c r="AD48" s="58">
        <f t="shared" si="87"/>
        <v>0</v>
      </c>
      <c r="AE48" s="58">
        <f t="shared" si="88"/>
        <v>0</v>
      </c>
      <c r="AF48" s="58">
        <f t="shared" si="91"/>
        <v>-7</v>
      </c>
      <c r="AG48" s="58">
        <f t="shared" si="89"/>
        <v>-3</v>
      </c>
      <c r="AH48" s="58">
        <f t="shared" si="92"/>
        <v>-3</v>
      </c>
      <c r="AI48" s="58">
        <f t="shared" si="93"/>
        <v>-4</v>
      </c>
      <c r="AJ48" s="45" t="s">
        <v>9</v>
      </c>
    </row>
    <row r="49" spans="1:36" ht="15.95" hidden="1" customHeight="1" outlineLevel="1" x14ac:dyDescent="0.2">
      <c r="A49" s="57" t="s">
        <v>112</v>
      </c>
      <c r="B49" s="58">
        <v>0</v>
      </c>
      <c r="C49" s="58">
        <v>0</v>
      </c>
      <c r="D49" s="58">
        <v>0</v>
      </c>
      <c r="E49" s="58">
        <v>0</v>
      </c>
      <c r="F49" s="58">
        <v>-237</v>
      </c>
      <c r="G49" s="58">
        <v>-320</v>
      </c>
      <c r="H49" s="58">
        <v>-336</v>
      </c>
      <c r="I49" s="58">
        <v>-280</v>
      </c>
      <c r="J49" s="58">
        <v>-355</v>
      </c>
      <c r="K49" s="58">
        <v>-301</v>
      </c>
      <c r="L49" s="58">
        <v>-342</v>
      </c>
      <c r="M49" s="58">
        <v>-380</v>
      </c>
      <c r="N49" s="58">
        <v>-362</v>
      </c>
      <c r="O49" s="58">
        <v>-208</v>
      </c>
      <c r="P49" s="58">
        <v>-282</v>
      </c>
      <c r="Q49" s="58">
        <v>-284</v>
      </c>
      <c r="R49" s="58">
        <v>-248</v>
      </c>
      <c r="S49" s="58">
        <v>-255</v>
      </c>
      <c r="T49" s="58">
        <v>-260</v>
      </c>
      <c r="U49" s="58">
        <v>-158</v>
      </c>
      <c r="V49" s="58">
        <v>-268</v>
      </c>
      <c r="W49" s="58">
        <v>-269</v>
      </c>
      <c r="X49" s="58">
        <v>-290</v>
      </c>
      <c r="Y49" s="58">
        <v>-272</v>
      </c>
      <c r="Z49" s="58">
        <v>-292</v>
      </c>
      <c r="AA49" s="58">
        <v>-282</v>
      </c>
      <c r="AC49" s="58">
        <f t="shared" si="90"/>
        <v>0</v>
      </c>
      <c r="AD49" s="58">
        <f t="shared" si="87"/>
        <v>-1173</v>
      </c>
      <c r="AE49" s="58">
        <f t="shared" si="88"/>
        <v>-1378</v>
      </c>
      <c r="AF49" s="58">
        <f t="shared" si="91"/>
        <v>-1136</v>
      </c>
      <c r="AG49" s="58">
        <f t="shared" si="89"/>
        <v>-921</v>
      </c>
      <c r="AH49" s="58">
        <f t="shared" si="92"/>
        <v>-1099</v>
      </c>
      <c r="AI49" s="58">
        <f t="shared" si="93"/>
        <v>-574</v>
      </c>
      <c r="AJ49" s="45" t="s">
        <v>9</v>
      </c>
    </row>
    <row r="50" spans="1:36" ht="15.95" hidden="1" customHeight="1" outlineLevel="1" x14ac:dyDescent="0.2">
      <c r="A50" s="57" t="s">
        <v>113</v>
      </c>
      <c r="B50" s="58">
        <v>0</v>
      </c>
      <c r="C50" s="58">
        <v>0</v>
      </c>
      <c r="D50" s="58">
        <v>0</v>
      </c>
      <c r="E50" s="58">
        <v>0</v>
      </c>
      <c r="F50" s="58">
        <v>0</v>
      </c>
      <c r="G50" s="58">
        <v>0</v>
      </c>
      <c r="H50" s="58">
        <v>0</v>
      </c>
      <c r="I50" s="58">
        <v>0</v>
      </c>
      <c r="J50" s="58">
        <v>0</v>
      </c>
      <c r="K50" s="58">
        <v>0</v>
      </c>
      <c r="L50" s="58">
        <v>0</v>
      </c>
      <c r="M50" s="58">
        <v>0</v>
      </c>
      <c r="N50" s="58">
        <v>0</v>
      </c>
      <c r="O50" s="58">
        <v>0</v>
      </c>
      <c r="P50" s="58">
        <v>0</v>
      </c>
      <c r="Q50" s="58">
        <v>0</v>
      </c>
      <c r="R50" s="58">
        <v>0</v>
      </c>
      <c r="S50" s="58">
        <v>0</v>
      </c>
      <c r="T50" s="58">
        <v>0</v>
      </c>
      <c r="U50" s="58">
        <v>0</v>
      </c>
      <c r="V50" s="58">
        <v>0</v>
      </c>
      <c r="W50" s="58">
        <v>0</v>
      </c>
      <c r="X50" s="58">
        <v>0</v>
      </c>
      <c r="Y50" s="58">
        <v>0</v>
      </c>
      <c r="Z50" s="58">
        <v>0</v>
      </c>
      <c r="AA50" s="58">
        <v>0</v>
      </c>
      <c r="AC50" s="58">
        <f t="shared" si="90"/>
        <v>0</v>
      </c>
      <c r="AD50" s="58">
        <f t="shared" si="87"/>
        <v>0</v>
      </c>
      <c r="AE50" s="58">
        <f t="shared" si="88"/>
        <v>0</v>
      </c>
      <c r="AF50" s="58">
        <f t="shared" si="91"/>
        <v>0</v>
      </c>
      <c r="AG50" s="58">
        <f t="shared" si="89"/>
        <v>0</v>
      </c>
      <c r="AH50" s="58">
        <f t="shared" si="92"/>
        <v>0</v>
      </c>
      <c r="AI50" s="58">
        <f t="shared" si="93"/>
        <v>0</v>
      </c>
      <c r="AJ50" s="45" t="s">
        <v>9</v>
      </c>
    </row>
    <row r="51" spans="1:36" ht="15.95" hidden="1" customHeight="1" outlineLevel="1" x14ac:dyDescent="0.2">
      <c r="A51" s="57" t="s">
        <v>114</v>
      </c>
      <c r="B51" s="58">
        <v>0</v>
      </c>
      <c r="C51" s="58">
        <v>0</v>
      </c>
      <c r="D51" s="58">
        <v>0</v>
      </c>
      <c r="E51" s="58">
        <v>0</v>
      </c>
      <c r="F51" s="58">
        <v>0</v>
      </c>
      <c r="G51" s="58">
        <v>0</v>
      </c>
      <c r="H51" s="58">
        <v>1275</v>
      </c>
      <c r="I51" s="58">
        <v>1159</v>
      </c>
      <c r="J51" s="58">
        <v>-54</v>
      </c>
      <c r="K51" s="58">
        <v>-390</v>
      </c>
      <c r="L51" s="58">
        <v>-174</v>
      </c>
      <c r="M51" s="58">
        <v>-166</v>
      </c>
      <c r="N51" s="58">
        <v>-208</v>
      </c>
      <c r="O51" s="58">
        <v>3966</v>
      </c>
      <c r="P51" s="58">
        <v>-6</v>
      </c>
      <c r="Q51" s="58">
        <v>12</v>
      </c>
      <c r="R51" s="58">
        <v>12</v>
      </c>
      <c r="S51" s="58">
        <v>17</v>
      </c>
      <c r="T51" s="58">
        <v>-24</v>
      </c>
      <c r="U51" s="58">
        <v>1725</v>
      </c>
      <c r="V51" s="58">
        <v>119</v>
      </c>
      <c r="W51" s="58">
        <v>132</v>
      </c>
      <c r="X51" s="58">
        <v>76</v>
      </c>
      <c r="Y51" s="58">
        <v>-191</v>
      </c>
      <c r="Z51" s="58">
        <v>-198</v>
      </c>
      <c r="AA51" s="58">
        <v>224</v>
      </c>
      <c r="AC51" s="58">
        <f t="shared" si="90"/>
        <v>0</v>
      </c>
      <c r="AD51" s="58">
        <f t="shared" si="87"/>
        <v>2434</v>
      </c>
      <c r="AE51" s="58">
        <f t="shared" si="88"/>
        <v>-784</v>
      </c>
      <c r="AF51" s="58">
        <f t="shared" si="91"/>
        <v>3764</v>
      </c>
      <c r="AG51" s="58">
        <f t="shared" si="89"/>
        <v>1730</v>
      </c>
      <c r="AH51" s="58">
        <f t="shared" si="92"/>
        <v>136</v>
      </c>
      <c r="AI51" s="58">
        <f t="shared" si="93"/>
        <v>26</v>
      </c>
      <c r="AJ51" s="45" t="s">
        <v>9</v>
      </c>
    </row>
    <row r="52" spans="1:36" ht="15.95" hidden="1" customHeight="1" outlineLevel="1" x14ac:dyDescent="0.2">
      <c r="A52" s="57" t="s">
        <v>115</v>
      </c>
      <c r="B52" s="58">
        <v>0</v>
      </c>
      <c r="C52" s="58">
        <v>0</v>
      </c>
      <c r="D52" s="58">
        <v>0</v>
      </c>
      <c r="E52" s="58">
        <v>0</v>
      </c>
      <c r="F52" s="58">
        <v>0</v>
      </c>
      <c r="G52" s="58">
        <v>0</v>
      </c>
      <c r="H52" s="58">
        <v>0</v>
      </c>
      <c r="I52" s="58">
        <v>0</v>
      </c>
      <c r="J52" s="58">
        <v>0</v>
      </c>
      <c r="K52" s="58">
        <v>0</v>
      </c>
      <c r="L52" s="58">
        <v>0</v>
      </c>
      <c r="M52" s="58">
        <v>0</v>
      </c>
      <c r="N52" s="58">
        <v>0</v>
      </c>
      <c r="O52" s="58">
        <v>0</v>
      </c>
      <c r="P52" s="58">
        <v>0</v>
      </c>
      <c r="Q52" s="58">
        <v>0</v>
      </c>
      <c r="R52" s="58">
        <v>0</v>
      </c>
      <c r="S52" s="58">
        <v>0</v>
      </c>
      <c r="T52" s="58">
        <v>0</v>
      </c>
      <c r="U52" s="58">
        <v>0</v>
      </c>
      <c r="V52" s="58">
        <v>0</v>
      </c>
      <c r="W52" s="58">
        <v>0</v>
      </c>
      <c r="X52" s="58">
        <v>0</v>
      </c>
      <c r="Y52" s="58">
        <v>0</v>
      </c>
      <c r="Z52" s="58">
        <v>0</v>
      </c>
      <c r="AA52" s="58">
        <v>0</v>
      </c>
      <c r="AC52" s="58">
        <f t="shared" si="90"/>
        <v>0</v>
      </c>
      <c r="AD52" s="58">
        <f t="shared" si="87"/>
        <v>0</v>
      </c>
      <c r="AE52" s="58">
        <f t="shared" si="88"/>
        <v>0</v>
      </c>
      <c r="AF52" s="58">
        <f t="shared" si="91"/>
        <v>0</v>
      </c>
      <c r="AG52" s="58">
        <f t="shared" si="89"/>
        <v>0</v>
      </c>
      <c r="AH52" s="58">
        <f t="shared" si="92"/>
        <v>0</v>
      </c>
      <c r="AI52" s="58">
        <f t="shared" si="93"/>
        <v>0</v>
      </c>
      <c r="AJ52" s="45" t="s">
        <v>9</v>
      </c>
    </row>
    <row r="53" spans="1:36" ht="15.95" hidden="1" customHeight="1" outlineLevel="1" x14ac:dyDescent="0.2">
      <c r="A53" s="59" t="s">
        <v>116</v>
      </c>
      <c r="B53" s="56">
        <f t="shared" ref="B53:G53" si="121">B40+B41+B46</f>
        <v>0</v>
      </c>
      <c r="C53" s="56">
        <f t="shared" si="121"/>
        <v>0</v>
      </c>
      <c r="D53" s="56">
        <f t="shared" si="121"/>
        <v>0</v>
      </c>
      <c r="E53" s="56">
        <f t="shared" si="121"/>
        <v>0</v>
      </c>
      <c r="F53" s="56">
        <f t="shared" si="121"/>
        <v>10530</v>
      </c>
      <c r="G53" s="56">
        <f t="shared" si="121"/>
        <v>13328</v>
      </c>
      <c r="H53" s="56">
        <f t="shared" ref="H53:M53" si="122">H40+H41+H46</f>
        <v>14703</v>
      </c>
      <c r="I53" s="56">
        <f t="shared" si="122"/>
        <v>13853</v>
      </c>
      <c r="J53" s="56">
        <f t="shared" si="122"/>
        <v>13407</v>
      </c>
      <c r="K53" s="56">
        <f t="shared" si="122"/>
        <v>13147</v>
      </c>
      <c r="L53" s="56">
        <f t="shared" si="122"/>
        <v>14769</v>
      </c>
      <c r="M53" s="56">
        <f t="shared" si="122"/>
        <v>14679</v>
      </c>
      <c r="N53" s="56">
        <f t="shared" ref="N53:O53" si="123">N40+N41+N46</f>
        <v>14698</v>
      </c>
      <c r="O53" s="56">
        <f t="shared" si="123"/>
        <v>19084</v>
      </c>
      <c r="P53" s="56">
        <f t="shared" ref="P53:T53" si="124">P40+P41+P46</f>
        <v>17166</v>
      </c>
      <c r="Q53" s="56">
        <f t="shared" si="124"/>
        <v>16431</v>
      </c>
      <c r="R53" s="56">
        <f t="shared" si="124"/>
        <v>16746</v>
      </c>
      <c r="S53" s="56">
        <f t="shared" si="124"/>
        <v>16781</v>
      </c>
      <c r="T53" s="56">
        <f t="shared" si="124"/>
        <v>17443</v>
      </c>
      <c r="U53" s="56">
        <f t="shared" ref="U53:V53" si="125">U40+U41+U46</f>
        <v>19262</v>
      </c>
      <c r="V53" s="56">
        <f t="shared" si="125"/>
        <v>17182</v>
      </c>
      <c r="W53" s="56">
        <f t="shared" ref="W53:X53" si="126">W40+W41+W46</f>
        <v>17470</v>
      </c>
      <c r="X53" s="56">
        <f t="shared" si="126"/>
        <v>18399</v>
      </c>
      <c r="Y53" s="56">
        <f t="shared" ref="Y53:Z53" si="127">Y40+Y41+Y46</f>
        <v>17973</v>
      </c>
      <c r="Z53" s="56">
        <f t="shared" si="127"/>
        <v>18446</v>
      </c>
      <c r="AA53" s="56">
        <f t="shared" ref="AA53" si="128">AA40+AA41+AA46</f>
        <v>18354</v>
      </c>
      <c r="AB53" s="275"/>
      <c r="AC53" s="56">
        <f t="shared" si="90"/>
        <v>0</v>
      </c>
      <c r="AD53" s="56">
        <f t="shared" si="87"/>
        <v>52414</v>
      </c>
      <c r="AE53" s="56">
        <f t="shared" si="88"/>
        <v>56002</v>
      </c>
      <c r="AF53" s="56">
        <f t="shared" si="91"/>
        <v>67379</v>
      </c>
      <c r="AG53" s="56">
        <f t="shared" si="89"/>
        <v>70232</v>
      </c>
      <c r="AH53" s="56">
        <f t="shared" si="92"/>
        <v>71024</v>
      </c>
      <c r="AI53" s="56">
        <f t="shared" si="93"/>
        <v>36800</v>
      </c>
      <c r="AJ53" s="45" t="s">
        <v>9</v>
      </c>
    </row>
    <row r="54" spans="1:36" ht="15.95" hidden="1" customHeight="1" outlineLevel="1" x14ac:dyDescent="0.2">
      <c r="A54" s="60" t="s">
        <v>117</v>
      </c>
      <c r="B54" s="56">
        <v>0</v>
      </c>
      <c r="C54" s="56">
        <v>0</v>
      </c>
      <c r="D54" s="56">
        <v>0</v>
      </c>
      <c r="E54" s="56">
        <v>0</v>
      </c>
      <c r="F54" s="56">
        <v>-4088</v>
      </c>
      <c r="G54" s="56">
        <v>-2509</v>
      </c>
      <c r="H54" s="56">
        <v>-8034</v>
      </c>
      <c r="I54" s="56">
        <f t="shared" ref="I54:N54" si="129">SUM(I55:I57)</f>
        <v>-14276</v>
      </c>
      <c r="J54" s="56">
        <f t="shared" si="129"/>
        <v>-12970</v>
      </c>
      <c r="K54" s="56">
        <f t="shared" si="129"/>
        <v>-11298</v>
      </c>
      <c r="L54" s="56">
        <f t="shared" si="129"/>
        <v>-15245</v>
      </c>
      <c r="M54" s="56">
        <f t="shared" si="129"/>
        <v>-16744</v>
      </c>
      <c r="N54" s="56">
        <f t="shared" si="129"/>
        <v>-15295</v>
      </c>
      <c r="O54" s="56">
        <f t="shared" ref="O54:T54" si="130">SUM(O55:O57)</f>
        <v>-16669</v>
      </c>
      <c r="P54" s="56">
        <f t="shared" si="130"/>
        <v>-2252</v>
      </c>
      <c r="Q54" s="56">
        <f t="shared" si="130"/>
        <v>-9977</v>
      </c>
      <c r="R54" s="56">
        <f t="shared" si="130"/>
        <v>-14483</v>
      </c>
      <c r="S54" s="56">
        <f t="shared" si="130"/>
        <v>-10265</v>
      </c>
      <c r="T54" s="56">
        <f t="shared" si="130"/>
        <v>-7456</v>
      </c>
      <c r="U54" s="56">
        <f t="shared" ref="U54:V54" si="131">SUM(U55:U57)</f>
        <v>-9241</v>
      </c>
      <c r="V54" s="56">
        <f t="shared" si="131"/>
        <v>-12456</v>
      </c>
      <c r="W54" s="56">
        <f t="shared" ref="W54:X54" si="132">SUM(W55:W57)</f>
        <v>-10115</v>
      </c>
      <c r="X54" s="56">
        <f t="shared" si="132"/>
        <v>-8526</v>
      </c>
      <c r="Y54" s="56">
        <f t="shared" ref="Y54:Z54" si="133">SUM(Y55:Y57)</f>
        <v>-11494</v>
      </c>
      <c r="Z54" s="56">
        <f t="shared" si="133"/>
        <v>-12778</v>
      </c>
      <c r="AA54" s="56">
        <f t="shared" ref="AA54" si="134">SUM(AA55:AA57)</f>
        <v>-9475</v>
      </c>
      <c r="AB54" s="275"/>
      <c r="AC54" s="56">
        <f t="shared" si="90"/>
        <v>0</v>
      </c>
      <c r="AD54" s="58">
        <f t="shared" si="87"/>
        <v>-28907</v>
      </c>
      <c r="AE54" s="58">
        <f t="shared" si="88"/>
        <v>-56257</v>
      </c>
      <c r="AF54" s="58">
        <f t="shared" si="91"/>
        <v>-44193</v>
      </c>
      <c r="AG54" s="56">
        <f t="shared" si="89"/>
        <v>-41445</v>
      </c>
      <c r="AH54" s="56">
        <f t="shared" si="92"/>
        <v>-42591</v>
      </c>
      <c r="AI54" s="56">
        <f t="shared" si="93"/>
        <v>-22253</v>
      </c>
      <c r="AJ54" s="45" t="s">
        <v>9</v>
      </c>
    </row>
    <row r="55" spans="1:36" ht="15.95" hidden="1" customHeight="1" outlineLevel="1" x14ac:dyDescent="0.2">
      <c r="A55" s="57" t="s">
        <v>118</v>
      </c>
      <c r="B55" s="58">
        <v>0</v>
      </c>
      <c r="C55" s="58">
        <v>0</v>
      </c>
      <c r="D55" s="58">
        <v>0</v>
      </c>
      <c r="E55" s="58">
        <v>0</v>
      </c>
      <c r="F55" s="58">
        <v>-4063</v>
      </c>
      <c r="G55" s="58">
        <v>-2477</v>
      </c>
      <c r="H55" s="58">
        <v>-7979</v>
      </c>
      <c r="I55" s="58">
        <v>-14127</v>
      </c>
      <c r="J55" s="58">
        <v>-12931</v>
      </c>
      <c r="K55" s="58">
        <v>-11254</v>
      </c>
      <c r="L55" s="58">
        <v>-14967</v>
      </c>
      <c r="M55" s="58">
        <v>-16611</v>
      </c>
      <c r="N55" s="58">
        <v>-15250</v>
      </c>
      <c r="O55" s="58">
        <v>-16617</v>
      </c>
      <c r="P55" s="58">
        <v>-2072</v>
      </c>
      <c r="Q55" s="58">
        <v>-9830</v>
      </c>
      <c r="R55" s="58">
        <v>-14430</v>
      </c>
      <c r="S55" s="58">
        <v>-10077</v>
      </c>
      <c r="T55" s="58">
        <v>-7663</v>
      </c>
      <c r="U55" s="58">
        <v>-9090</v>
      </c>
      <c r="V55" s="58">
        <v>-12407</v>
      </c>
      <c r="W55" s="58">
        <v>-10059</v>
      </c>
      <c r="X55" s="58">
        <v>-8332</v>
      </c>
      <c r="Y55" s="58">
        <v>-11306</v>
      </c>
      <c r="Z55" s="58">
        <v>-12723</v>
      </c>
      <c r="AA55" s="58">
        <v>-9413</v>
      </c>
      <c r="AC55" s="58">
        <f t="shared" si="90"/>
        <v>0</v>
      </c>
      <c r="AD55" s="58">
        <f t="shared" si="87"/>
        <v>-28646</v>
      </c>
      <c r="AE55" s="58">
        <f t="shared" si="88"/>
        <v>-55763</v>
      </c>
      <c r="AF55" s="58">
        <f t="shared" si="91"/>
        <v>-43769</v>
      </c>
      <c r="AG55" s="58">
        <f t="shared" si="89"/>
        <v>-41260</v>
      </c>
      <c r="AH55" s="58">
        <f t="shared" si="92"/>
        <v>-42104</v>
      </c>
      <c r="AI55" s="58">
        <f t="shared" si="93"/>
        <v>-22136</v>
      </c>
      <c r="AJ55" s="45" t="s">
        <v>9</v>
      </c>
    </row>
    <row r="56" spans="1:36" ht="15.95" hidden="1" customHeight="1" outlineLevel="1" x14ac:dyDescent="0.2">
      <c r="A56" s="57" t="s">
        <v>119</v>
      </c>
      <c r="B56" s="58">
        <v>0</v>
      </c>
      <c r="C56" s="58">
        <v>0</v>
      </c>
      <c r="D56" s="58">
        <v>0</v>
      </c>
      <c r="E56" s="58">
        <v>0</v>
      </c>
      <c r="F56" s="58">
        <v>0</v>
      </c>
      <c r="G56" s="58">
        <v>0</v>
      </c>
      <c r="H56" s="58">
        <v>0</v>
      </c>
      <c r="I56" s="58">
        <v>0</v>
      </c>
      <c r="J56" s="58">
        <v>0</v>
      </c>
      <c r="K56" s="58">
        <v>0</v>
      </c>
      <c r="L56" s="58">
        <v>0</v>
      </c>
      <c r="M56" s="58">
        <v>0</v>
      </c>
      <c r="N56" s="58">
        <v>0</v>
      </c>
      <c r="O56" s="58">
        <v>0</v>
      </c>
      <c r="P56" s="58">
        <v>0</v>
      </c>
      <c r="Q56" s="58">
        <v>0</v>
      </c>
      <c r="R56" s="58">
        <v>0</v>
      </c>
      <c r="S56" s="58">
        <v>0</v>
      </c>
      <c r="T56" s="58">
        <v>0</v>
      </c>
      <c r="U56" s="58">
        <v>0</v>
      </c>
      <c r="V56" s="58">
        <v>0</v>
      </c>
      <c r="W56" s="58">
        <v>0</v>
      </c>
      <c r="X56" s="58">
        <v>0</v>
      </c>
      <c r="Y56" s="58">
        <v>0</v>
      </c>
      <c r="Z56" s="58">
        <v>0</v>
      </c>
      <c r="AA56" s="58">
        <v>0</v>
      </c>
      <c r="AC56" s="58">
        <f t="shared" si="90"/>
        <v>0</v>
      </c>
      <c r="AD56" s="58">
        <f t="shared" si="87"/>
        <v>0</v>
      </c>
      <c r="AE56" s="58">
        <f t="shared" si="88"/>
        <v>0</v>
      </c>
      <c r="AF56" s="58">
        <f t="shared" si="91"/>
        <v>0</v>
      </c>
      <c r="AG56" s="58">
        <f t="shared" si="89"/>
        <v>0</v>
      </c>
      <c r="AH56" s="58">
        <f t="shared" si="92"/>
        <v>0</v>
      </c>
      <c r="AI56" s="58">
        <f t="shared" si="93"/>
        <v>0</v>
      </c>
      <c r="AJ56" s="45" t="s">
        <v>9</v>
      </c>
    </row>
    <row r="57" spans="1:36" ht="15.95" hidden="1" customHeight="1" outlineLevel="1" x14ac:dyDescent="0.2">
      <c r="A57" s="57" t="s">
        <v>120</v>
      </c>
      <c r="B57" s="58">
        <v>0</v>
      </c>
      <c r="C57" s="58">
        <v>0</v>
      </c>
      <c r="D57" s="58">
        <v>0</v>
      </c>
      <c r="E57" s="58">
        <v>0</v>
      </c>
      <c r="F57" s="58">
        <v>-25</v>
      </c>
      <c r="G57" s="58">
        <v>-32</v>
      </c>
      <c r="H57" s="58">
        <v>-55</v>
      </c>
      <c r="I57" s="58">
        <v>-149</v>
      </c>
      <c r="J57" s="58">
        <v>-39</v>
      </c>
      <c r="K57" s="58">
        <v>-44</v>
      </c>
      <c r="L57" s="58">
        <v>-278</v>
      </c>
      <c r="M57" s="58">
        <v>-133</v>
      </c>
      <c r="N57" s="58">
        <v>-45</v>
      </c>
      <c r="O57" s="58">
        <v>-52</v>
      </c>
      <c r="P57" s="58">
        <v>-180</v>
      </c>
      <c r="Q57" s="58">
        <v>-147</v>
      </c>
      <c r="R57" s="58">
        <v>-53</v>
      </c>
      <c r="S57" s="58">
        <v>-188</v>
      </c>
      <c r="T57" s="58">
        <v>207</v>
      </c>
      <c r="U57" s="58">
        <v>-151</v>
      </c>
      <c r="V57" s="58">
        <v>-49</v>
      </c>
      <c r="W57" s="58">
        <v>-56</v>
      </c>
      <c r="X57" s="58">
        <v>-194</v>
      </c>
      <c r="Y57" s="58">
        <v>-188</v>
      </c>
      <c r="Z57" s="58">
        <v>-55</v>
      </c>
      <c r="AA57" s="58">
        <v>-62</v>
      </c>
      <c r="AC57" s="58">
        <f t="shared" si="90"/>
        <v>0</v>
      </c>
      <c r="AD57" s="58">
        <f t="shared" si="87"/>
        <v>-261</v>
      </c>
      <c r="AE57" s="58">
        <f t="shared" si="88"/>
        <v>-494</v>
      </c>
      <c r="AF57" s="58">
        <f t="shared" si="91"/>
        <v>-424</v>
      </c>
      <c r="AG57" s="58">
        <f t="shared" si="89"/>
        <v>-185</v>
      </c>
      <c r="AH57" s="58">
        <f t="shared" si="92"/>
        <v>-487</v>
      </c>
      <c r="AI57" s="58">
        <f t="shared" si="93"/>
        <v>-117</v>
      </c>
      <c r="AJ57" s="45" t="s">
        <v>9</v>
      </c>
    </row>
    <row r="58" spans="1:36" ht="15.95" hidden="1" customHeight="1" outlineLevel="1" x14ac:dyDescent="0.2">
      <c r="A58" s="60" t="s">
        <v>121</v>
      </c>
      <c r="B58" s="56">
        <v>0</v>
      </c>
      <c r="C58" s="56">
        <v>0</v>
      </c>
      <c r="D58" s="56">
        <v>0</v>
      </c>
      <c r="E58" s="56">
        <v>0</v>
      </c>
      <c r="F58" s="56">
        <v>144</v>
      </c>
      <c r="G58" s="56">
        <v>163</v>
      </c>
      <c r="H58" s="56">
        <v>115</v>
      </c>
      <c r="I58" s="56">
        <f t="shared" ref="I58:N58" si="135">SUM(I59:I60)</f>
        <v>114</v>
      </c>
      <c r="J58" s="56">
        <f t="shared" si="135"/>
        <v>146</v>
      </c>
      <c r="K58" s="56">
        <f t="shared" si="135"/>
        <v>59</v>
      </c>
      <c r="L58" s="56">
        <f t="shared" si="135"/>
        <v>52</v>
      </c>
      <c r="M58" s="56">
        <f t="shared" si="135"/>
        <v>133</v>
      </c>
      <c r="N58" s="56">
        <f t="shared" si="135"/>
        <v>570</v>
      </c>
      <c r="O58" s="56">
        <f t="shared" ref="O58:T58" si="136">SUM(O59:O60)</f>
        <v>439</v>
      </c>
      <c r="P58" s="56">
        <f t="shared" si="136"/>
        <v>492</v>
      </c>
      <c r="Q58" s="56">
        <f t="shared" si="136"/>
        <v>442</v>
      </c>
      <c r="R58" s="56">
        <f t="shared" si="136"/>
        <v>631</v>
      </c>
      <c r="S58" s="56">
        <f t="shared" si="136"/>
        <v>560</v>
      </c>
      <c r="T58" s="56">
        <f t="shared" si="136"/>
        <v>665</v>
      </c>
      <c r="U58" s="56">
        <f t="shared" ref="U58:V58" si="137">SUM(U59:U60)</f>
        <v>981</v>
      </c>
      <c r="V58" s="56">
        <f t="shared" si="137"/>
        <v>454</v>
      </c>
      <c r="W58" s="56">
        <f t="shared" ref="W58:X58" si="138">SUM(W59:W60)</f>
        <v>683</v>
      </c>
      <c r="X58" s="56">
        <f t="shared" si="138"/>
        <v>338</v>
      </c>
      <c r="Y58" s="56">
        <f t="shared" ref="Y58:Z58" si="139">SUM(Y59:Y60)</f>
        <v>557</v>
      </c>
      <c r="Z58" s="56">
        <f t="shared" si="139"/>
        <v>418</v>
      </c>
      <c r="AA58" s="56">
        <f t="shared" ref="AA58" si="140">SUM(AA59:AA60)</f>
        <v>918</v>
      </c>
      <c r="AB58" s="275"/>
      <c r="AC58" s="56">
        <f t="shared" si="90"/>
        <v>0</v>
      </c>
      <c r="AD58" s="56">
        <f t="shared" si="87"/>
        <v>536</v>
      </c>
      <c r="AE58" s="56">
        <f t="shared" si="88"/>
        <v>390</v>
      </c>
      <c r="AF58" s="56">
        <f t="shared" si="91"/>
        <v>1943</v>
      </c>
      <c r="AG58" s="56">
        <f t="shared" si="89"/>
        <v>2837</v>
      </c>
      <c r="AH58" s="56">
        <f t="shared" si="92"/>
        <v>2032</v>
      </c>
      <c r="AI58" s="56">
        <f t="shared" si="93"/>
        <v>1336</v>
      </c>
      <c r="AJ58" s="45" t="s">
        <v>9</v>
      </c>
    </row>
    <row r="59" spans="1:36" ht="15.95" hidden="1" customHeight="1" outlineLevel="1" x14ac:dyDescent="0.2">
      <c r="A59" s="57" t="s">
        <v>122</v>
      </c>
      <c r="B59" s="58">
        <v>0</v>
      </c>
      <c r="C59" s="58">
        <v>0</v>
      </c>
      <c r="D59" s="58">
        <v>0</v>
      </c>
      <c r="E59" s="58">
        <v>0</v>
      </c>
      <c r="F59" s="58">
        <v>143</v>
      </c>
      <c r="G59" s="58">
        <v>162</v>
      </c>
      <c r="H59" s="58">
        <v>94</v>
      </c>
      <c r="I59" s="58">
        <v>62</v>
      </c>
      <c r="J59" s="58">
        <v>81</v>
      </c>
      <c r="K59" s="58">
        <v>52</v>
      </c>
      <c r="L59" s="58">
        <v>31</v>
      </c>
      <c r="M59" s="58">
        <v>127</v>
      </c>
      <c r="N59" s="58">
        <v>329</v>
      </c>
      <c r="O59" s="58">
        <v>428</v>
      </c>
      <c r="P59" s="58">
        <v>400</v>
      </c>
      <c r="Q59" s="58">
        <v>429</v>
      </c>
      <c r="R59" s="58">
        <v>622</v>
      </c>
      <c r="S59" s="58">
        <v>556</v>
      </c>
      <c r="T59" s="58">
        <v>592</v>
      </c>
      <c r="U59" s="58">
        <v>969</v>
      </c>
      <c r="V59" s="58">
        <v>420</v>
      </c>
      <c r="W59" s="58">
        <v>648</v>
      </c>
      <c r="X59" s="58">
        <v>301</v>
      </c>
      <c r="Y59" s="58">
        <v>528</v>
      </c>
      <c r="Z59" s="58">
        <v>387</v>
      </c>
      <c r="AA59" s="58">
        <v>886</v>
      </c>
      <c r="AC59" s="58">
        <f t="shared" si="90"/>
        <v>0</v>
      </c>
      <c r="AD59" s="58">
        <f t="shared" si="87"/>
        <v>461</v>
      </c>
      <c r="AE59" s="58">
        <f t="shared" si="88"/>
        <v>291</v>
      </c>
      <c r="AF59" s="58">
        <f t="shared" si="91"/>
        <v>1586</v>
      </c>
      <c r="AG59" s="58">
        <f t="shared" si="89"/>
        <v>2739</v>
      </c>
      <c r="AH59" s="58">
        <f t="shared" si="92"/>
        <v>1897</v>
      </c>
      <c r="AI59" s="58">
        <f t="shared" si="93"/>
        <v>1273</v>
      </c>
      <c r="AJ59" s="45" t="s">
        <v>9</v>
      </c>
    </row>
    <row r="60" spans="1:36" ht="15.95" hidden="1" customHeight="1" outlineLevel="1" x14ac:dyDescent="0.2">
      <c r="A60" s="57" t="s">
        <v>120</v>
      </c>
      <c r="B60" s="58">
        <v>0</v>
      </c>
      <c r="C60" s="58">
        <v>0</v>
      </c>
      <c r="D60" s="58">
        <v>0</v>
      </c>
      <c r="E60" s="58">
        <v>0</v>
      </c>
      <c r="F60" s="58">
        <v>1</v>
      </c>
      <c r="G60" s="58">
        <v>1</v>
      </c>
      <c r="H60" s="58">
        <v>21</v>
      </c>
      <c r="I60" s="58">
        <v>52</v>
      </c>
      <c r="J60" s="58">
        <v>65</v>
      </c>
      <c r="K60" s="58">
        <v>7</v>
      </c>
      <c r="L60" s="58">
        <v>21</v>
      </c>
      <c r="M60" s="58">
        <v>6</v>
      </c>
      <c r="N60" s="58">
        <v>241</v>
      </c>
      <c r="O60" s="58">
        <v>11</v>
      </c>
      <c r="P60" s="58">
        <v>92</v>
      </c>
      <c r="Q60" s="58">
        <v>13</v>
      </c>
      <c r="R60" s="58">
        <v>9</v>
      </c>
      <c r="S60" s="58">
        <v>4</v>
      </c>
      <c r="T60" s="58">
        <v>73</v>
      </c>
      <c r="U60" s="58">
        <v>12</v>
      </c>
      <c r="V60" s="58">
        <v>34</v>
      </c>
      <c r="W60" s="58">
        <v>35</v>
      </c>
      <c r="X60" s="58">
        <v>37</v>
      </c>
      <c r="Y60" s="58">
        <v>29</v>
      </c>
      <c r="Z60" s="58">
        <v>31</v>
      </c>
      <c r="AA60" s="58">
        <v>32</v>
      </c>
      <c r="AC60" s="58">
        <f t="shared" si="90"/>
        <v>0</v>
      </c>
      <c r="AD60" s="58">
        <f t="shared" si="87"/>
        <v>75</v>
      </c>
      <c r="AE60" s="58">
        <f t="shared" si="88"/>
        <v>99</v>
      </c>
      <c r="AF60" s="58">
        <f t="shared" si="91"/>
        <v>357</v>
      </c>
      <c r="AG60" s="58">
        <f t="shared" si="89"/>
        <v>98</v>
      </c>
      <c r="AH60" s="58">
        <f t="shared" si="92"/>
        <v>135</v>
      </c>
      <c r="AI60" s="58">
        <f t="shared" si="93"/>
        <v>63</v>
      </c>
      <c r="AJ60" s="45" t="s">
        <v>9</v>
      </c>
    </row>
    <row r="61" spans="1:36" ht="15.95" hidden="1" customHeight="1" outlineLevel="1" x14ac:dyDescent="0.2">
      <c r="A61" s="55" t="s">
        <v>123</v>
      </c>
      <c r="B61" s="56">
        <f t="shared" ref="B61:G61" si="141">B53+B54+B58</f>
        <v>0</v>
      </c>
      <c r="C61" s="56">
        <f t="shared" si="141"/>
        <v>0</v>
      </c>
      <c r="D61" s="56">
        <f t="shared" si="141"/>
        <v>0</v>
      </c>
      <c r="E61" s="56">
        <f t="shared" si="141"/>
        <v>0</v>
      </c>
      <c r="F61" s="56">
        <f t="shared" si="141"/>
        <v>6586</v>
      </c>
      <c r="G61" s="56">
        <f t="shared" si="141"/>
        <v>10982</v>
      </c>
      <c r="H61" s="56">
        <f t="shared" ref="H61:M61" si="142">H53+H54+H58</f>
        <v>6784</v>
      </c>
      <c r="I61" s="56">
        <f t="shared" si="142"/>
        <v>-309</v>
      </c>
      <c r="J61" s="56">
        <f t="shared" si="142"/>
        <v>583</v>
      </c>
      <c r="K61" s="56">
        <f t="shared" si="142"/>
        <v>1908</v>
      </c>
      <c r="L61" s="56">
        <f t="shared" si="142"/>
        <v>-424</v>
      </c>
      <c r="M61" s="56">
        <f t="shared" si="142"/>
        <v>-1932</v>
      </c>
      <c r="N61" s="56">
        <f t="shared" ref="N61:O61" si="143">N53+N54+N58</f>
        <v>-27</v>
      </c>
      <c r="O61" s="56">
        <f t="shared" si="143"/>
        <v>2854</v>
      </c>
      <c r="P61" s="56">
        <f t="shared" ref="P61:T61" si="144">P53+P54+P58</f>
        <v>15406</v>
      </c>
      <c r="Q61" s="56">
        <f t="shared" si="144"/>
        <v>6896</v>
      </c>
      <c r="R61" s="56">
        <f t="shared" si="144"/>
        <v>2894</v>
      </c>
      <c r="S61" s="56">
        <f t="shared" si="144"/>
        <v>7076</v>
      </c>
      <c r="T61" s="56">
        <f t="shared" si="144"/>
        <v>10652</v>
      </c>
      <c r="U61" s="56">
        <f t="shared" ref="U61:V61" si="145">U53+U54+U58</f>
        <v>11002</v>
      </c>
      <c r="V61" s="56">
        <f t="shared" si="145"/>
        <v>5180</v>
      </c>
      <c r="W61" s="56">
        <f t="shared" ref="W61:X61" si="146">W53+W54+W58</f>
        <v>8038</v>
      </c>
      <c r="X61" s="56">
        <f t="shared" si="146"/>
        <v>10211</v>
      </c>
      <c r="Y61" s="56">
        <f t="shared" ref="Y61:Z61" si="147">Y53+Y54+Y58</f>
        <v>7036</v>
      </c>
      <c r="Z61" s="56">
        <f t="shared" si="147"/>
        <v>6086</v>
      </c>
      <c r="AA61" s="56">
        <f t="shared" ref="AA61" si="148">AA53+AA54+AA58</f>
        <v>9797</v>
      </c>
      <c r="AB61" s="275"/>
      <c r="AC61" s="56">
        <f t="shared" si="90"/>
        <v>0</v>
      </c>
      <c r="AD61" s="56">
        <f t="shared" si="87"/>
        <v>24043</v>
      </c>
      <c r="AE61" s="56">
        <f t="shared" si="88"/>
        <v>135</v>
      </c>
      <c r="AF61" s="56">
        <f t="shared" si="91"/>
        <v>25129</v>
      </c>
      <c r="AG61" s="56">
        <f t="shared" si="89"/>
        <v>31624</v>
      </c>
      <c r="AH61" s="56">
        <f t="shared" si="92"/>
        <v>30465</v>
      </c>
      <c r="AI61" s="56">
        <f t="shared" si="93"/>
        <v>15883</v>
      </c>
      <c r="AJ61" s="45" t="s">
        <v>9</v>
      </c>
    </row>
    <row r="62" spans="1:36" ht="15.95" hidden="1" customHeight="1" outlineLevel="1" x14ac:dyDescent="0.2">
      <c r="A62" s="55" t="s">
        <v>124</v>
      </c>
      <c r="B62" s="56">
        <v>0</v>
      </c>
      <c r="C62" s="56">
        <v>0</v>
      </c>
      <c r="D62" s="56">
        <v>0</v>
      </c>
      <c r="E62" s="56">
        <v>0</v>
      </c>
      <c r="F62" s="56">
        <v>-538</v>
      </c>
      <c r="G62" s="56">
        <v>-2611</v>
      </c>
      <c r="H62" s="56">
        <v>1752</v>
      </c>
      <c r="I62" s="56">
        <f t="shared" ref="I62:N62" si="149">SUM(I63:I66)</f>
        <v>-200</v>
      </c>
      <c r="J62" s="56">
        <f t="shared" si="149"/>
        <v>-141</v>
      </c>
      <c r="K62" s="56">
        <f t="shared" si="149"/>
        <v>-178</v>
      </c>
      <c r="L62" s="56">
        <f t="shared" si="149"/>
        <v>97</v>
      </c>
      <c r="M62" s="56">
        <f t="shared" si="149"/>
        <v>148</v>
      </c>
      <c r="N62" s="56">
        <f t="shared" si="149"/>
        <v>-23</v>
      </c>
      <c r="O62" s="56">
        <f t="shared" ref="O62:T62" si="150">SUM(O63:O66)</f>
        <v>-172</v>
      </c>
      <c r="P62" s="56">
        <f t="shared" si="150"/>
        <v>-1135</v>
      </c>
      <c r="Q62" s="56">
        <f t="shared" si="150"/>
        <v>-629</v>
      </c>
      <c r="R62" s="56">
        <f t="shared" si="150"/>
        <v>-189</v>
      </c>
      <c r="S62" s="56">
        <f t="shared" si="150"/>
        <v>-568</v>
      </c>
      <c r="T62" s="56">
        <f t="shared" si="150"/>
        <v>-867</v>
      </c>
      <c r="U62" s="56">
        <f t="shared" ref="U62:V62" si="151">SUM(U63:U66)</f>
        <v>-867</v>
      </c>
      <c r="V62" s="56">
        <f t="shared" si="151"/>
        <v>-383</v>
      </c>
      <c r="W62" s="56">
        <f t="shared" ref="W62:X62" si="152">SUM(W63:W66)</f>
        <v>-620</v>
      </c>
      <c r="X62" s="56">
        <f t="shared" si="152"/>
        <v>-738</v>
      </c>
      <c r="Y62" s="56">
        <f t="shared" ref="Y62:Z62" si="153">SUM(Y63:Y66)</f>
        <v>-462</v>
      </c>
      <c r="Z62" s="56">
        <f t="shared" si="153"/>
        <v>-393</v>
      </c>
      <c r="AA62" s="56">
        <f t="shared" ref="AA62" si="154">SUM(AA63:AA66)</f>
        <v>-740</v>
      </c>
      <c r="AB62" s="275"/>
      <c r="AC62" s="56">
        <f t="shared" si="90"/>
        <v>0</v>
      </c>
      <c r="AD62" s="58">
        <f t="shared" si="87"/>
        <v>-1597</v>
      </c>
      <c r="AE62" s="58">
        <f t="shared" si="88"/>
        <v>-74</v>
      </c>
      <c r="AF62" s="58">
        <f t="shared" si="91"/>
        <v>-1959</v>
      </c>
      <c r="AG62" s="56">
        <f t="shared" si="89"/>
        <v>-2491</v>
      </c>
      <c r="AH62" s="56">
        <f t="shared" si="92"/>
        <v>-2203</v>
      </c>
      <c r="AI62" s="56">
        <f t="shared" si="93"/>
        <v>-1133</v>
      </c>
      <c r="AJ62" s="45" t="s">
        <v>9</v>
      </c>
    </row>
    <row r="63" spans="1:36" ht="15.95" hidden="1" customHeight="1" outlineLevel="1" x14ac:dyDescent="0.2">
      <c r="A63" s="57" t="s">
        <v>125</v>
      </c>
      <c r="B63" s="58">
        <v>0</v>
      </c>
      <c r="C63" s="58">
        <v>0</v>
      </c>
      <c r="D63" s="58">
        <v>0</v>
      </c>
      <c r="E63" s="58">
        <v>0</v>
      </c>
      <c r="F63" s="58">
        <v>-394</v>
      </c>
      <c r="G63" s="58">
        <v>-1918</v>
      </c>
      <c r="H63" s="58">
        <v>2312</v>
      </c>
      <c r="I63" s="58">
        <v>0</v>
      </c>
      <c r="J63" s="58">
        <v>0</v>
      </c>
      <c r="K63" s="58">
        <v>0</v>
      </c>
      <c r="L63" s="58">
        <v>0</v>
      </c>
      <c r="M63" s="58">
        <v>-31</v>
      </c>
      <c r="N63" s="58">
        <v>31</v>
      </c>
      <c r="O63" s="58">
        <v>0</v>
      </c>
      <c r="P63" s="58">
        <v>0</v>
      </c>
      <c r="Q63" s="58">
        <v>0</v>
      </c>
      <c r="R63" s="58">
        <v>0</v>
      </c>
      <c r="S63" s="58">
        <v>0</v>
      </c>
      <c r="T63" s="58">
        <v>0</v>
      </c>
      <c r="U63" s="58">
        <v>0</v>
      </c>
      <c r="V63" s="58">
        <v>0</v>
      </c>
      <c r="W63" s="58">
        <v>0</v>
      </c>
      <c r="X63" s="58">
        <v>0</v>
      </c>
      <c r="Y63" s="58">
        <v>0</v>
      </c>
      <c r="Z63" s="58">
        <v>0</v>
      </c>
      <c r="AA63" s="58">
        <v>0</v>
      </c>
      <c r="AC63" s="58">
        <f t="shared" si="90"/>
        <v>0</v>
      </c>
      <c r="AD63" s="58">
        <f t="shared" si="87"/>
        <v>0</v>
      </c>
      <c r="AE63" s="58">
        <f t="shared" si="88"/>
        <v>-31</v>
      </c>
      <c r="AF63" s="58">
        <f t="shared" si="91"/>
        <v>31</v>
      </c>
      <c r="AG63" s="58">
        <f t="shared" si="89"/>
        <v>0</v>
      </c>
      <c r="AH63" s="58">
        <f t="shared" si="92"/>
        <v>0</v>
      </c>
      <c r="AI63" s="58">
        <f t="shared" si="93"/>
        <v>0</v>
      </c>
      <c r="AJ63" s="45" t="s">
        <v>9</v>
      </c>
    </row>
    <row r="64" spans="1:36" ht="15.95" hidden="1" customHeight="1" outlineLevel="1" x14ac:dyDescent="0.2">
      <c r="A64" s="57" t="s">
        <v>126</v>
      </c>
      <c r="B64" s="58">
        <v>0</v>
      </c>
      <c r="C64" s="58">
        <v>0</v>
      </c>
      <c r="D64" s="58">
        <v>0</v>
      </c>
      <c r="E64" s="58">
        <v>0</v>
      </c>
      <c r="F64" s="58">
        <v>-144</v>
      </c>
      <c r="G64" s="58">
        <v>-693</v>
      </c>
      <c r="H64" s="58">
        <v>-560</v>
      </c>
      <c r="I64" s="58">
        <v>-200</v>
      </c>
      <c r="J64" s="58">
        <v>-141</v>
      </c>
      <c r="K64" s="58">
        <v>-178</v>
      </c>
      <c r="L64" s="58">
        <v>97</v>
      </c>
      <c r="M64" s="58">
        <v>179</v>
      </c>
      <c r="N64" s="58">
        <v>-54</v>
      </c>
      <c r="O64" s="58">
        <v>-172</v>
      </c>
      <c r="P64" s="58">
        <v>-1135</v>
      </c>
      <c r="Q64" s="58">
        <v>-629</v>
      </c>
      <c r="R64" s="58">
        <v>-189</v>
      </c>
      <c r="S64" s="58">
        <v>-568</v>
      </c>
      <c r="T64" s="58">
        <v>-867</v>
      </c>
      <c r="U64" s="58">
        <v>-867</v>
      </c>
      <c r="V64" s="58">
        <v>-383</v>
      </c>
      <c r="W64" s="58">
        <v>-620</v>
      </c>
      <c r="X64" s="58">
        <v>-738</v>
      </c>
      <c r="Y64" s="58">
        <v>-462</v>
      </c>
      <c r="Z64" s="58">
        <v>-393</v>
      </c>
      <c r="AA64" s="58">
        <v>-740</v>
      </c>
      <c r="AC64" s="58">
        <f t="shared" si="90"/>
        <v>0</v>
      </c>
      <c r="AD64" s="58">
        <f t="shared" si="87"/>
        <v>-1597</v>
      </c>
      <c r="AE64" s="58">
        <f t="shared" si="88"/>
        <v>-43</v>
      </c>
      <c r="AF64" s="58">
        <f t="shared" si="91"/>
        <v>-1990</v>
      </c>
      <c r="AG64" s="58">
        <f t="shared" si="89"/>
        <v>-2491</v>
      </c>
      <c r="AH64" s="58">
        <f t="shared" si="92"/>
        <v>-2203</v>
      </c>
      <c r="AI64" s="58">
        <f t="shared" si="93"/>
        <v>-1133</v>
      </c>
      <c r="AJ64" s="45" t="s">
        <v>9</v>
      </c>
    </row>
    <row r="65" spans="1:40" ht="15.95" hidden="1" customHeight="1" outlineLevel="1" x14ac:dyDescent="0.2">
      <c r="A65" s="57" t="s">
        <v>127</v>
      </c>
      <c r="B65" s="58">
        <v>0</v>
      </c>
      <c r="C65" s="58">
        <v>0</v>
      </c>
      <c r="D65" s="58">
        <v>0</v>
      </c>
      <c r="E65" s="58">
        <v>0</v>
      </c>
      <c r="F65" s="58">
        <v>0</v>
      </c>
      <c r="G65" s="58">
        <v>0</v>
      </c>
      <c r="H65" s="58">
        <v>0</v>
      </c>
      <c r="I65" s="58">
        <v>0</v>
      </c>
      <c r="J65" s="58">
        <v>0</v>
      </c>
      <c r="K65" s="58">
        <v>0</v>
      </c>
      <c r="L65" s="58">
        <v>0</v>
      </c>
      <c r="M65" s="58">
        <v>0</v>
      </c>
      <c r="N65" s="58">
        <v>0</v>
      </c>
      <c r="O65" s="58">
        <v>0</v>
      </c>
      <c r="P65" s="58">
        <v>0</v>
      </c>
      <c r="Q65" s="58">
        <v>0</v>
      </c>
      <c r="R65" s="58">
        <v>0</v>
      </c>
      <c r="S65" s="58">
        <v>0</v>
      </c>
      <c r="T65" s="58">
        <v>0</v>
      </c>
      <c r="U65" s="58">
        <v>0</v>
      </c>
      <c r="V65" s="58">
        <v>0</v>
      </c>
      <c r="W65" s="58">
        <v>0</v>
      </c>
      <c r="X65" s="58">
        <v>0</v>
      </c>
      <c r="Y65" s="58">
        <v>0</v>
      </c>
      <c r="Z65" s="58">
        <v>0</v>
      </c>
      <c r="AA65" s="58">
        <v>0</v>
      </c>
      <c r="AC65" s="58">
        <f t="shared" si="90"/>
        <v>0</v>
      </c>
      <c r="AD65" s="58">
        <f t="shared" si="87"/>
        <v>0</v>
      </c>
      <c r="AE65" s="58">
        <f t="shared" si="88"/>
        <v>0</v>
      </c>
      <c r="AF65" s="58">
        <f t="shared" si="91"/>
        <v>0</v>
      </c>
      <c r="AG65" s="58">
        <f t="shared" si="89"/>
        <v>0</v>
      </c>
      <c r="AH65" s="58">
        <f t="shared" si="92"/>
        <v>0</v>
      </c>
      <c r="AI65" s="58">
        <f t="shared" si="93"/>
        <v>0</v>
      </c>
      <c r="AJ65" s="45" t="s">
        <v>9</v>
      </c>
    </row>
    <row r="66" spans="1:40" ht="15.95" hidden="1" customHeight="1" outlineLevel="1" x14ac:dyDescent="0.2">
      <c r="A66" s="57" t="s">
        <v>128</v>
      </c>
      <c r="B66" s="58">
        <v>0</v>
      </c>
      <c r="C66" s="58">
        <v>0</v>
      </c>
      <c r="D66" s="58">
        <v>0</v>
      </c>
      <c r="E66" s="58">
        <v>0</v>
      </c>
      <c r="F66" s="58">
        <v>0</v>
      </c>
      <c r="G66" s="58">
        <v>0</v>
      </c>
      <c r="H66" s="58">
        <v>0</v>
      </c>
      <c r="I66" s="58">
        <v>0</v>
      </c>
      <c r="J66" s="58">
        <v>0</v>
      </c>
      <c r="K66" s="58">
        <v>0</v>
      </c>
      <c r="L66" s="58">
        <v>0</v>
      </c>
      <c r="M66" s="58">
        <v>0</v>
      </c>
      <c r="N66" s="58">
        <v>0</v>
      </c>
      <c r="O66" s="58">
        <v>0</v>
      </c>
      <c r="P66" s="58">
        <v>0</v>
      </c>
      <c r="Q66" s="58">
        <v>0</v>
      </c>
      <c r="R66" s="58">
        <v>0</v>
      </c>
      <c r="S66" s="58">
        <v>0</v>
      </c>
      <c r="T66" s="58">
        <v>0</v>
      </c>
      <c r="U66" s="58">
        <v>0</v>
      </c>
      <c r="V66" s="58">
        <v>0</v>
      </c>
      <c r="W66" s="58">
        <v>0</v>
      </c>
      <c r="X66" s="58">
        <v>0</v>
      </c>
      <c r="Y66" s="58">
        <v>0</v>
      </c>
      <c r="Z66" s="58">
        <v>0</v>
      </c>
      <c r="AA66" s="58">
        <v>0</v>
      </c>
      <c r="AC66" s="58">
        <f t="shared" si="90"/>
        <v>0</v>
      </c>
      <c r="AD66" s="58">
        <f t="shared" si="87"/>
        <v>0</v>
      </c>
      <c r="AE66" s="58">
        <f t="shared" si="88"/>
        <v>0</v>
      </c>
      <c r="AF66" s="58">
        <f t="shared" si="91"/>
        <v>0</v>
      </c>
      <c r="AG66" s="58">
        <f t="shared" si="89"/>
        <v>0</v>
      </c>
      <c r="AH66" s="58">
        <f t="shared" si="92"/>
        <v>0</v>
      </c>
      <c r="AI66" s="58">
        <f t="shared" si="93"/>
        <v>0</v>
      </c>
      <c r="AJ66" s="45" t="s">
        <v>9</v>
      </c>
    </row>
    <row r="67" spans="1:40" ht="15.95" hidden="1" customHeight="1" outlineLevel="1" x14ac:dyDescent="0.2">
      <c r="A67" s="55" t="s">
        <v>78</v>
      </c>
      <c r="B67" s="56">
        <f t="shared" ref="B67:G67" si="155">B61+B62</f>
        <v>0</v>
      </c>
      <c r="C67" s="56">
        <f t="shared" si="155"/>
        <v>0</v>
      </c>
      <c r="D67" s="56">
        <f t="shared" si="155"/>
        <v>0</v>
      </c>
      <c r="E67" s="56">
        <f t="shared" si="155"/>
        <v>0</v>
      </c>
      <c r="F67" s="56">
        <f t="shared" si="155"/>
        <v>6048</v>
      </c>
      <c r="G67" s="56">
        <f t="shared" si="155"/>
        <v>8371</v>
      </c>
      <c r="H67" s="56">
        <f t="shared" ref="H67:M67" si="156">H61+H62</f>
        <v>8536</v>
      </c>
      <c r="I67" s="56">
        <f t="shared" si="156"/>
        <v>-509</v>
      </c>
      <c r="J67" s="56">
        <f t="shared" si="156"/>
        <v>442</v>
      </c>
      <c r="K67" s="56">
        <f t="shared" si="156"/>
        <v>1730</v>
      </c>
      <c r="L67" s="56">
        <f t="shared" si="156"/>
        <v>-327</v>
      </c>
      <c r="M67" s="56">
        <f t="shared" si="156"/>
        <v>-1784</v>
      </c>
      <c r="N67" s="56">
        <f t="shared" ref="N67:O67" si="157">N61+N62</f>
        <v>-50</v>
      </c>
      <c r="O67" s="56">
        <f t="shared" si="157"/>
        <v>2682</v>
      </c>
      <c r="P67" s="56">
        <f t="shared" ref="P67:T67" si="158">P61+P62</f>
        <v>14271</v>
      </c>
      <c r="Q67" s="56">
        <f t="shared" si="158"/>
        <v>6267</v>
      </c>
      <c r="R67" s="56">
        <f t="shared" si="158"/>
        <v>2705</v>
      </c>
      <c r="S67" s="56">
        <f t="shared" si="158"/>
        <v>6508</v>
      </c>
      <c r="T67" s="56">
        <f t="shared" si="158"/>
        <v>9785</v>
      </c>
      <c r="U67" s="56">
        <f t="shared" ref="U67:V67" si="159">U61+U62</f>
        <v>10135</v>
      </c>
      <c r="V67" s="56">
        <f t="shared" si="159"/>
        <v>4797</v>
      </c>
      <c r="W67" s="56">
        <f t="shared" ref="W67:X67" si="160">W61+W62</f>
        <v>7418</v>
      </c>
      <c r="X67" s="56">
        <f t="shared" si="160"/>
        <v>9473</v>
      </c>
      <c r="Y67" s="56">
        <f t="shared" ref="Y67:Z67" si="161">Y61+Y62</f>
        <v>6574</v>
      </c>
      <c r="Z67" s="56">
        <f t="shared" si="161"/>
        <v>5693</v>
      </c>
      <c r="AA67" s="56">
        <f t="shared" ref="AA67" si="162">AA61+AA62</f>
        <v>9057</v>
      </c>
      <c r="AB67" s="275"/>
      <c r="AC67" s="56">
        <f t="shared" si="90"/>
        <v>0</v>
      </c>
      <c r="AD67" s="56">
        <f t="shared" si="87"/>
        <v>22446</v>
      </c>
      <c r="AE67" s="56">
        <f t="shared" si="88"/>
        <v>61</v>
      </c>
      <c r="AF67" s="56">
        <f t="shared" si="91"/>
        <v>23170</v>
      </c>
      <c r="AG67" s="56">
        <f t="shared" si="89"/>
        <v>29133</v>
      </c>
      <c r="AH67" s="56">
        <f t="shared" si="92"/>
        <v>28262</v>
      </c>
      <c r="AI67" s="56">
        <f t="shared" si="93"/>
        <v>14750</v>
      </c>
      <c r="AJ67" s="45" t="s">
        <v>9</v>
      </c>
    </row>
    <row r="68" spans="1:40" ht="15.95" customHeight="1" collapsed="1" x14ac:dyDescent="0.2">
      <c r="AJ68" s="45" t="s">
        <v>9</v>
      </c>
    </row>
    <row r="69" spans="1:40" s="42" customFormat="1" ht="15.95" customHeight="1" x14ac:dyDescent="0.2">
      <c r="A69" s="39" t="s">
        <v>129</v>
      </c>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C69" s="40"/>
      <c r="AD69" s="40"/>
      <c r="AE69" s="40"/>
      <c r="AF69" s="40"/>
      <c r="AG69" s="40"/>
      <c r="AH69" s="40"/>
      <c r="AI69" s="40"/>
      <c r="AJ69" s="41" t="s">
        <v>9</v>
      </c>
    </row>
    <row r="70" spans="1:40" ht="15.95" customHeight="1" collapsed="1" x14ac:dyDescent="0.2">
      <c r="A70" s="43" t="s">
        <v>130</v>
      </c>
      <c r="B70" s="44">
        <f t="shared" ref="B70:G70" si="163">B71+B84</f>
        <v>357839</v>
      </c>
      <c r="C70" s="44">
        <f t="shared" si="163"/>
        <v>393457</v>
      </c>
      <c r="D70" s="44">
        <f t="shared" si="163"/>
        <v>418775</v>
      </c>
      <c r="E70" s="44">
        <f t="shared" si="163"/>
        <v>395026</v>
      </c>
      <c r="F70" s="44">
        <f t="shared" si="163"/>
        <v>416579</v>
      </c>
      <c r="G70" s="44">
        <f t="shared" si="163"/>
        <v>411660</v>
      </c>
      <c r="H70" s="44">
        <f t="shared" ref="H70:M70" si="164">H71+H84</f>
        <v>406103</v>
      </c>
      <c r="I70" s="44">
        <f t="shared" si="164"/>
        <v>401124</v>
      </c>
      <c r="J70" s="44">
        <f t="shared" si="164"/>
        <v>385684</v>
      </c>
      <c r="K70" s="44">
        <f t="shared" si="164"/>
        <v>381129</v>
      </c>
      <c r="L70" s="44">
        <f t="shared" si="164"/>
        <v>384763</v>
      </c>
      <c r="M70" s="44">
        <f t="shared" si="164"/>
        <v>381506</v>
      </c>
      <c r="N70" s="44">
        <f t="shared" ref="N70:O70" si="165">N71+N84</f>
        <v>397735</v>
      </c>
      <c r="O70" s="44">
        <f t="shared" si="165"/>
        <v>377040</v>
      </c>
      <c r="P70" s="44">
        <f t="shared" ref="P70:T70" si="166">P71+P84</f>
        <v>383955</v>
      </c>
      <c r="Q70" s="44">
        <f t="shared" si="166"/>
        <v>377342</v>
      </c>
      <c r="R70" s="44">
        <f t="shared" si="166"/>
        <v>394963</v>
      </c>
      <c r="S70" s="44">
        <f t="shared" si="166"/>
        <v>366756</v>
      </c>
      <c r="T70" s="44">
        <f t="shared" si="166"/>
        <v>387418</v>
      </c>
      <c r="U70" s="44">
        <f t="shared" ref="U70:V70" si="167">U71+U84</f>
        <v>360587</v>
      </c>
      <c r="V70" s="44">
        <f t="shared" si="167"/>
        <v>375849</v>
      </c>
      <c r="W70" s="44">
        <f t="shared" ref="W70:X70" si="168">W71+W84</f>
        <v>353616</v>
      </c>
      <c r="X70" s="44">
        <f t="shared" si="168"/>
        <v>365760</v>
      </c>
      <c r="Y70" s="44">
        <f t="shared" ref="Y70:Z70" si="169">Y71+Y84</f>
        <v>347328</v>
      </c>
      <c r="Z70" s="44">
        <f t="shared" si="169"/>
        <v>365322</v>
      </c>
      <c r="AA70" s="44">
        <f t="shared" ref="AA70" si="170">AA71+AA84</f>
        <v>343985</v>
      </c>
      <c r="AB70" s="34"/>
      <c r="AC70" s="44">
        <f t="shared" ref="AC70:AC101" si="171">E70</f>
        <v>395026</v>
      </c>
      <c r="AD70" s="44">
        <f t="shared" ref="AD70:AD101" si="172">I70</f>
        <v>401124</v>
      </c>
      <c r="AE70" s="44">
        <f t="shared" ref="AE70:AE101" si="173">M70</f>
        <v>381506</v>
      </c>
      <c r="AF70" s="44">
        <f t="shared" ref="AF70:AF101" si="174">Q70</f>
        <v>377342</v>
      </c>
      <c r="AG70" s="44">
        <f>U70</f>
        <v>360587</v>
      </c>
      <c r="AH70" s="44">
        <f>Y70</f>
        <v>347328</v>
      </c>
      <c r="AI70" s="44">
        <f ca="1">OFFSET(AB70,0,-1)</f>
        <v>343985</v>
      </c>
      <c r="AJ70" s="45" t="s">
        <v>9</v>
      </c>
    </row>
    <row r="71" spans="1:40" ht="15.95" hidden="1" customHeight="1" outlineLevel="1" x14ac:dyDescent="0.2">
      <c r="A71" s="61" t="s">
        <v>131</v>
      </c>
      <c r="B71" s="62">
        <v>292797</v>
      </c>
      <c r="C71" s="62">
        <v>238563</v>
      </c>
      <c r="D71" s="62">
        <v>130924</v>
      </c>
      <c r="E71" s="62">
        <v>51901</v>
      </c>
      <c r="F71" s="62">
        <v>34349</v>
      </c>
      <c r="G71" s="62">
        <v>31686</v>
      </c>
      <c r="H71" s="62">
        <v>28355</v>
      </c>
      <c r="I71" s="62">
        <f t="shared" ref="I71:N71" si="175">SUM(I72:I83)</f>
        <v>26358</v>
      </c>
      <c r="J71" s="62">
        <f t="shared" si="175"/>
        <v>13485</v>
      </c>
      <c r="K71" s="62">
        <f t="shared" si="175"/>
        <v>11628</v>
      </c>
      <c r="L71" s="62">
        <f t="shared" si="175"/>
        <v>17599</v>
      </c>
      <c r="M71" s="62">
        <f t="shared" si="175"/>
        <v>17296</v>
      </c>
      <c r="N71" s="62">
        <f t="shared" si="175"/>
        <v>35634</v>
      </c>
      <c r="O71" s="62">
        <f t="shared" ref="O71:T71" si="176">SUM(O72:O83)</f>
        <v>18068</v>
      </c>
      <c r="P71" s="62">
        <f t="shared" si="176"/>
        <v>27081</v>
      </c>
      <c r="Q71" s="62">
        <f t="shared" si="176"/>
        <v>22225</v>
      </c>
      <c r="R71" s="62">
        <f t="shared" si="176"/>
        <v>41943</v>
      </c>
      <c r="S71" s="62">
        <f t="shared" si="176"/>
        <v>18298</v>
      </c>
      <c r="T71" s="62">
        <f t="shared" si="176"/>
        <v>40912</v>
      </c>
      <c r="U71" s="62">
        <f t="shared" ref="U71:V71" si="177">SUM(U72:U83)</f>
        <v>15071</v>
      </c>
      <c r="V71" s="62">
        <f t="shared" si="177"/>
        <v>32261</v>
      </c>
      <c r="W71" s="62">
        <f t="shared" ref="W71:X71" si="178">SUM(W72:W83)</f>
        <v>13547</v>
      </c>
      <c r="X71" s="62">
        <f t="shared" si="178"/>
        <v>26727</v>
      </c>
      <c r="Y71" s="62">
        <f t="shared" ref="Y71:Z71" si="179">SUM(Y72:Y83)</f>
        <v>9501</v>
      </c>
      <c r="Z71" s="62">
        <f t="shared" si="179"/>
        <v>29089</v>
      </c>
      <c r="AA71" s="62">
        <f t="shared" ref="AA71" si="180">SUM(AA72:AA83)</f>
        <v>13210</v>
      </c>
      <c r="AB71" s="34"/>
      <c r="AC71" s="62">
        <f t="shared" si="171"/>
        <v>51901</v>
      </c>
      <c r="AD71" s="62">
        <f t="shared" si="172"/>
        <v>26358</v>
      </c>
      <c r="AE71" s="62">
        <f t="shared" si="173"/>
        <v>17296</v>
      </c>
      <c r="AF71" s="62">
        <f t="shared" si="174"/>
        <v>22225</v>
      </c>
      <c r="AG71" s="62">
        <f t="shared" ref="AG71:AG133" si="181">U71</f>
        <v>15071</v>
      </c>
      <c r="AH71" s="62">
        <f t="shared" ref="AH71:AH133" si="182">Y71</f>
        <v>9501</v>
      </c>
      <c r="AI71" s="62">
        <f t="shared" ref="AI71:AI133" ca="1" si="183">OFFSET(AB71,0,-1)</f>
        <v>13210</v>
      </c>
      <c r="AJ71" s="45" t="s">
        <v>9</v>
      </c>
      <c r="AN71" s="34"/>
    </row>
    <row r="72" spans="1:40" ht="15.95" hidden="1" customHeight="1" outlineLevel="1" x14ac:dyDescent="0.2">
      <c r="A72" s="63" t="s">
        <v>132</v>
      </c>
      <c r="B72" s="54">
        <v>291655</v>
      </c>
      <c r="C72" s="54">
        <v>236459</v>
      </c>
      <c r="D72" s="54">
        <v>128270</v>
      </c>
      <c r="E72" s="54">
        <v>543</v>
      </c>
      <c r="F72" s="54">
        <v>3117</v>
      </c>
      <c r="G72" s="54">
        <v>11073</v>
      </c>
      <c r="H72" s="54">
        <v>6074</v>
      </c>
      <c r="I72" s="54">
        <v>10418</v>
      </c>
      <c r="J72" s="54">
        <v>2920</v>
      </c>
      <c r="K72" s="54">
        <v>1824</v>
      </c>
      <c r="L72" s="54">
        <v>7389</v>
      </c>
      <c r="M72" s="54">
        <v>5433</v>
      </c>
      <c r="N72" s="54">
        <v>25558</v>
      </c>
      <c r="O72" s="54">
        <v>7659</v>
      </c>
      <c r="P72" s="54">
        <v>17150</v>
      </c>
      <c r="Q72" s="54">
        <v>11477</v>
      </c>
      <c r="R72" s="54">
        <v>31282</v>
      </c>
      <c r="S72" s="54">
        <v>10379</v>
      </c>
      <c r="T72" s="54">
        <v>31893</v>
      </c>
      <c r="U72" s="54">
        <v>9335</v>
      </c>
      <c r="V72" s="54">
        <v>28544</v>
      </c>
      <c r="W72" s="54">
        <v>8266</v>
      </c>
      <c r="X72" s="54">
        <v>22056</v>
      </c>
      <c r="Y72" s="54">
        <v>5670</v>
      </c>
      <c r="Z72" s="54">
        <v>25900</v>
      </c>
      <c r="AA72" s="54">
        <v>6749</v>
      </c>
      <c r="AC72" s="54">
        <f t="shared" si="171"/>
        <v>543</v>
      </c>
      <c r="AD72" s="54">
        <f t="shared" si="172"/>
        <v>10418</v>
      </c>
      <c r="AE72" s="54">
        <f t="shared" si="173"/>
        <v>5433</v>
      </c>
      <c r="AF72" s="54">
        <f t="shared" si="174"/>
        <v>11477</v>
      </c>
      <c r="AG72" s="54">
        <f t="shared" si="181"/>
        <v>9335</v>
      </c>
      <c r="AH72" s="54">
        <f t="shared" si="182"/>
        <v>5670</v>
      </c>
      <c r="AI72" s="54">
        <f t="shared" ca="1" si="183"/>
        <v>6749</v>
      </c>
      <c r="AJ72" s="45" t="s">
        <v>9</v>
      </c>
    </row>
    <row r="73" spans="1:40" ht="15.95" hidden="1" customHeight="1" outlineLevel="1" x14ac:dyDescent="0.2">
      <c r="A73" s="63" t="s">
        <v>133</v>
      </c>
      <c r="B73" s="54">
        <v>0</v>
      </c>
      <c r="C73" s="54">
        <v>0</v>
      </c>
      <c r="D73" s="54">
        <v>0</v>
      </c>
      <c r="E73" s="54">
        <v>48289</v>
      </c>
      <c r="F73" s="54">
        <v>19181</v>
      </c>
      <c r="G73" s="54">
        <v>9377</v>
      </c>
      <c r="H73" s="54">
        <v>9403</v>
      </c>
      <c r="I73" s="54">
        <v>3434</v>
      </c>
      <c r="J73" s="54">
        <v>0</v>
      </c>
      <c r="K73" s="54">
        <v>0</v>
      </c>
      <c r="L73" s="54">
        <v>0</v>
      </c>
      <c r="M73" s="54">
        <v>0</v>
      </c>
      <c r="N73" s="54">
        <v>0</v>
      </c>
      <c r="O73" s="54">
        <v>0</v>
      </c>
      <c r="P73" s="54">
        <v>0</v>
      </c>
      <c r="Q73" s="54">
        <v>0</v>
      </c>
      <c r="R73" s="54">
        <v>0</v>
      </c>
      <c r="S73" s="54">
        <v>0</v>
      </c>
      <c r="T73" s="54">
        <v>0</v>
      </c>
      <c r="U73" s="54">
        <v>0</v>
      </c>
      <c r="V73" s="54">
        <v>0</v>
      </c>
      <c r="W73" s="54">
        <v>0</v>
      </c>
      <c r="X73" s="54">
        <v>0</v>
      </c>
      <c r="Y73" s="54">
        <v>0</v>
      </c>
      <c r="Z73" s="54">
        <v>0</v>
      </c>
      <c r="AA73" s="54">
        <v>0</v>
      </c>
      <c r="AC73" s="54">
        <f t="shared" si="171"/>
        <v>48289</v>
      </c>
      <c r="AD73" s="54">
        <f t="shared" si="172"/>
        <v>3434</v>
      </c>
      <c r="AE73" s="54">
        <f t="shared" si="173"/>
        <v>0</v>
      </c>
      <c r="AF73" s="54">
        <f t="shared" si="174"/>
        <v>0</v>
      </c>
      <c r="AG73" s="54">
        <f t="shared" si="181"/>
        <v>0</v>
      </c>
      <c r="AH73" s="54">
        <f t="shared" si="182"/>
        <v>0</v>
      </c>
      <c r="AI73" s="54">
        <f t="shared" ca="1" si="183"/>
        <v>0</v>
      </c>
      <c r="AJ73" s="45" t="s">
        <v>9</v>
      </c>
    </row>
    <row r="74" spans="1:40" ht="15.95" hidden="1" customHeight="1" outlineLevel="1" x14ac:dyDescent="0.2">
      <c r="A74" s="63" t="s">
        <v>134</v>
      </c>
      <c r="B74" s="54">
        <v>0</v>
      </c>
      <c r="C74" s="54">
        <v>0</v>
      </c>
      <c r="D74" s="54">
        <v>0</v>
      </c>
      <c r="E74" s="54">
        <v>0</v>
      </c>
      <c r="F74" s="54">
        <v>0</v>
      </c>
      <c r="G74" s="54">
        <v>0</v>
      </c>
      <c r="H74" s="54">
        <v>0</v>
      </c>
      <c r="I74" s="54">
        <v>0</v>
      </c>
      <c r="J74" s="54">
        <v>0</v>
      </c>
      <c r="K74" s="54">
        <v>0</v>
      </c>
      <c r="L74" s="54">
        <v>0</v>
      </c>
      <c r="M74" s="54">
        <v>0</v>
      </c>
      <c r="N74" s="54">
        <v>0</v>
      </c>
      <c r="O74" s="54">
        <v>0</v>
      </c>
      <c r="P74" s="54">
        <v>0</v>
      </c>
      <c r="Q74" s="54">
        <v>0</v>
      </c>
      <c r="R74" s="54">
        <v>0</v>
      </c>
      <c r="S74" s="54">
        <v>0</v>
      </c>
      <c r="T74" s="54">
        <v>0</v>
      </c>
      <c r="U74" s="54">
        <v>0</v>
      </c>
      <c r="V74" s="54">
        <v>0</v>
      </c>
      <c r="W74" s="54">
        <v>0</v>
      </c>
      <c r="X74" s="54">
        <v>0</v>
      </c>
      <c r="Y74" s="54">
        <v>0</v>
      </c>
      <c r="Z74" s="54">
        <v>0</v>
      </c>
      <c r="AA74" s="54">
        <v>0</v>
      </c>
      <c r="AC74" s="54">
        <f t="shared" si="171"/>
        <v>0</v>
      </c>
      <c r="AD74" s="54">
        <f t="shared" si="172"/>
        <v>0</v>
      </c>
      <c r="AE74" s="54">
        <f t="shared" si="173"/>
        <v>0</v>
      </c>
      <c r="AF74" s="54">
        <f t="shared" si="174"/>
        <v>0</v>
      </c>
      <c r="AG74" s="54">
        <f t="shared" si="181"/>
        <v>0</v>
      </c>
      <c r="AH74" s="54">
        <f t="shared" si="182"/>
        <v>0</v>
      </c>
      <c r="AI74" s="54">
        <f t="shared" ca="1" si="183"/>
        <v>0</v>
      </c>
      <c r="AJ74" s="45" t="s">
        <v>9</v>
      </c>
    </row>
    <row r="75" spans="1:40" ht="15.95" hidden="1" customHeight="1" outlineLevel="1" x14ac:dyDescent="0.2">
      <c r="A75" s="63" t="s">
        <v>135</v>
      </c>
      <c r="B75" s="54">
        <v>0</v>
      </c>
      <c r="C75" s="54">
        <v>0</v>
      </c>
      <c r="D75" s="54">
        <v>0</v>
      </c>
      <c r="E75" s="54">
        <v>0</v>
      </c>
      <c r="F75" s="54">
        <v>8838</v>
      </c>
      <c r="G75" s="54">
        <v>7798</v>
      </c>
      <c r="H75" s="54">
        <v>9345</v>
      </c>
      <c r="I75" s="54">
        <v>8917</v>
      </c>
      <c r="J75" s="54">
        <v>8070</v>
      </c>
      <c r="K75" s="54">
        <v>7767</v>
      </c>
      <c r="L75" s="54">
        <v>8293</v>
      </c>
      <c r="M75" s="54">
        <v>8718</v>
      </c>
      <c r="N75" s="54">
        <v>8286</v>
      </c>
      <c r="O75" s="54">
        <v>8524</v>
      </c>
      <c r="P75" s="54">
        <v>8973</v>
      </c>
      <c r="Q75" s="54">
        <v>9288</v>
      </c>
      <c r="R75" s="54">
        <v>8925</v>
      </c>
      <c r="S75" s="54">
        <v>5973</v>
      </c>
      <c r="T75" s="54">
        <v>7730</v>
      </c>
      <c r="U75" s="54">
        <v>3362</v>
      </c>
      <c r="V75" s="54">
        <v>1609</v>
      </c>
      <c r="W75" s="54">
        <v>2708</v>
      </c>
      <c r="X75" s="54">
        <v>1807</v>
      </c>
      <c r="Y75" s="54">
        <v>1423</v>
      </c>
      <c r="Z75" s="54">
        <v>568</v>
      </c>
      <c r="AA75" s="54">
        <v>3186</v>
      </c>
      <c r="AC75" s="54">
        <f t="shared" si="171"/>
        <v>0</v>
      </c>
      <c r="AD75" s="54">
        <f t="shared" si="172"/>
        <v>8917</v>
      </c>
      <c r="AE75" s="54">
        <f t="shared" si="173"/>
        <v>8718</v>
      </c>
      <c r="AF75" s="54">
        <f t="shared" si="174"/>
        <v>9288</v>
      </c>
      <c r="AG75" s="54">
        <f t="shared" si="181"/>
        <v>3362</v>
      </c>
      <c r="AH75" s="54">
        <f t="shared" si="182"/>
        <v>1423</v>
      </c>
      <c r="AI75" s="54">
        <f t="shared" ca="1" si="183"/>
        <v>3186</v>
      </c>
      <c r="AJ75" s="45" t="s">
        <v>9</v>
      </c>
    </row>
    <row r="76" spans="1:40" ht="15.95" hidden="1" customHeight="1" outlineLevel="1" x14ac:dyDescent="0.2">
      <c r="A76" s="63" t="s">
        <v>136</v>
      </c>
      <c r="B76" s="54">
        <v>0</v>
      </c>
      <c r="C76" s="54">
        <v>0</v>
      </c>
      <c r="D76" s="54">
        <v>0</v>
      </c>
      <c r="E76" s="54">
        <v>0</v>
      </c>
      <c r="F76" s="54">
        <v>0</v>
      </c>
      <c r="G76" s="54">
        <v>0</v>
      </c>
      <c r="H76" s="54">
        <v>0</v>
      </c>
      <c r="I76" s="54">
        <v>0</v>
      </c>
      <c r="J76" s="54">
        <v>0</v>
      </c>
      <c r="K76" s="54">
        <v>0</v>
      </c>
      <c r="L76" s="54">
        <v>0</v>
      </c>
      <c r="M76" s="54">
        <v>0</v>
      </c>
      <c r="N76" s="54">
        <v>0</v>
      </c>
      <c r="O76" s="54">
        <v>0</v>
      </c>
      <c r="P76" s="54">
        <v>0</v>
      </c>
      <c r="Q76" s="54">
        <v>0</v>
      </c>
      <c r="R76" s="54">
        <v>0</v>
      </c>
      <c r="S76" s="54">
        <v>0</v>
      </c>
      <c r="T76" s="54">
        <v>0</v>
      </c>
      <c r="U76" s="54">
        <v>0</v>
      </c>
      <c r="V76" s="54">
        <v>0</v>
      </c>
      <c r="W76" s="54">
        <v>0</v>
      </c>
      <c r="X76" s="54">
        <v>0</v>
      </c>
      <c r="Y76" s="54">
        <v>0</v>
      </c>
      <c r="Z76" s="54">
        <v>0</v>
      </c>
      <c r="AA76" s="54">
        <v>0</v>
      </c>
      <c r="AC76" s="54">
        <f t="shared" si="171"/>
        <v>0</v>
      </c>
      <c r="AD76" s="54">
        <f t="shared" si="172"/>
        <v>0</v>
      </c>
      <c r="AE76" s="54">
        <f t="shared" si="173"/>
        <v>0</v>
      </c>
      <c r="AF76" s="54">
        <f t="shared" si="174"/>
        <v>0</v>
      </c>
      <c r="AG76" s="54">
        <f t="shared" si="181"/>
        <v>0</v>
      </c>
      <c r="AH76" s="54">
        <f t="shared" si="182"/>
        <v>0</v>
      </c>
      <c r="AI76" s="54">
        <f t="shared" ca="1" si="183"/>
        <v>0</v>
      </c>
      <c r="AJ76" s="45" t="s">
        <v>9</v>
      </c>
    </row>
    <row r="77" spans="1:40" ht="15.95" hidden="1" customHeight="1" outlineLevel="1" x14ac:dyDescent="0.2">
      <c r="A77" s="63" t="s">
        <v>137</v>
      </c>
      <c r="B77" s="54">
        <v>1115</v>
      </c>
      <c r="C77" s="54">
        <v>2065</v>
      </c>
      <c r="D77" s="54">
        <v>2569</v>
      </c>
      <c r="E77" s="54">
        <v>2804</v>
      </c>
      <c r="F77" s="54">
        <v>2864</v>
      </c>
      <c r="G77" s="54">
        <v>2897</v>
      </c>
      <c r="H77" s="54">
        <v>2918</v>
      </c>
      <c r="I77" s="54">
        <v>2793</v>
      </c>
      <c r="J77" s="54">
        <v>1488</v>
      </c>
      <c r="K77" s="54">
        <v>1406</v>
      </c>
      <c r="L77" s="54">
        <v>1368</v>
      </c>
      <c r="M77" s="54">
        <v>2548</v>
      </c>
      <c r="N77" s="54">
        <v>1294</v>
      </c>
      <c r="O77" s="54">
        <v>1394</v>
      </c>
      <c r="P77" s="54">
        <v>371</v>
      </c>
      <c r="Q77" s="54">
        <v>805</v>
      </c>
      <c r="R77" s="54">
        <v>991</v>
      </c>
      <c r="S77" s="54">
        <v>1137</v>
      </c>
      <c r="T77" s="54">
        <v>464</v>
      </c>
      <c r="U77" s="54">
        <v>1057</v>
      </c>
      <c r="V77" s="54">
        <v>1184</v>
      </c>
      <c r="W77" s="54">
        <v>1397</v>
      </c>
      <c r="X77" s="54">
        <v>1488</v>
      </c>
      <c r="Y77" s="54">
        <v>865</v>
      </c>
      <c r="Z77" s="54">
        <v>1010</v>
      </c>
      <c r="AA77" s="54">
        <v>1246</v>
      </c>
      <c r="AC77" s="54">
        <f t="shared" si="171"/>
        <v>2804</v>
      </c>
      <c r="AD77" s="54">
        <f t="shared" si="172"/>
        <v>2793</v>
      </c>
      <c r="AE77" s="54">
        <f t="shared" si="173"/>
        <v>2548</v>
      </c>
      <c r="AF77" s="54">
        <f t="shared" si="174"/>
        <v>805</v>
      </c>
      <c r="AG77" s="54">
        <f t="shared" si="181"/>
        <v>1057</v>
      </c>
      <c r="AH77" s="54">
        <f t="shared" si="182"/>
        <v>865</v>
      </c>
      <c r="AI77" s="54">
        <f t="shared" ca="1" si="183"/>
        <v>1246</v>
      </c>
      <c r="AJ77" s="45" t="s">
        <v>9</v>
      </c>
    </row>
    <row r="78" spans="1:40" ht="15.95" hidden="1" customHeight="1" outlineLevel="1" x14ac:dyDescent="0.2">
      <c r="A78" s="63" t="s">
        <v>138</v>
      </c>
      <c r="B78" s="54">
        <v>0</v>
      </c>
      <c r="C78" s="54">
        <v>0</v>
      </c>
      <c r="D78" s="54">
        <v>0</v>
      </c>
      <c r="E78" s="54"/>
      <c r="F78" s="54">
        <v>0</v>
      </c>
      <c r="G78" s="54">
        <v>0</v>
      </c>
      <c r="H78" s="54">
        <v>30</v>
      </c>
      <c r="I78" s="54">
        <v>82</v>
      </c>
      <c r="J78" s="54">
        <v>45</v>
      </c>
      <c r="K78" s="54">
        <v>97</v>
      </c>
      <c r="L78" s="54">
        <v>55</v>
      </c>
      <c r="M78" s="54">
        <v>46</v>
      </c>
      <c r="N78" s="54">
        <v>21</v>
      </c>
      <c r="O78" s="54">
        <v>27</v>
      </c>
      <c r="P78" s="54">
        <v>21</v>
      </c>
      <c r="Q78" s="54">
        <v>21</v>
      </c>
      <c r="R78" s="54">
        <v>21</v>
      </c>
      <c r="S78" s="54">
        <v>21</v>
      </c>
      <c r="T78" s="54">
        <v>20</v>
      </c>
      <c r="U78" s="54">
        <v>44</v>
      </c>
      <c r="V78" s="54">
        <v>42</v>
      </c>
      <c r="W78" s="54">
        <v>21</v>
      </c>
      <c r="X78" s="54">
        <v>20</v>
      </c>
      <c r="Y78" s="54">
        <v>2</v>
      </c>
      <c r="Z78" s="54">
        <v>15</v>
      </c>
      <c r="AA78" s="54">
        <v>0</v>
      </c>
      <c r="AC78" s="54">
        <f t="shared" si="171"/>
        <v>0</v>
      </c>
      <c r="AD78" s="54">
        <f t="shared" si="172"/>
        <v>82</v>
      </c>
      <c r="AE78" s="54">
        <f t="shared" si="173"/>
        <v>46</v>
      </c>
      <c r="AF78" s="54">
        <f t="shared" si="174"/>
        <v>21</v>
      </c>
      <c r="AG78" s="54">
        <f t="shared" si="181"/>
        <v>44</v>
      </c>
      <c r="AH78" s="54">
        <f t="shared" si="182"/>
        <v>2</v>
      </c>
      <c r="AI78" s="54">
        <f t="shared" ca="1" si="183"/>
        <v>0</v>
      </c>
      <c r="AJ78" s="45" t="s">
        <v>9</v>
      </c>
    </row>
    <row r="79" spans="1:40" ht="15.95" hidden="1" customHeight="1" outlineLevel="1" x14ac:dyDescent="0.2">
      <c r="A79" s="63" t="s">
        <v>139</v>
      </c>
      <c r="B79" s="54">
        <v>0</v>
      </c>
      <c r="C79" s="54">
        <v>0</v>
      </c>
      <c r="D79" s="54">
        <v>0</v>
      </c>
      <c r="E79" s="54">
        <v>146</v>
      </c>
      <c r="F79" s="54">
        <v>70</v>
      </c>
      <c r="G79" s="54">
        <v>85</v>
      </c>
      <c r="H79" s="54">
        <v>70</v>
      </c>
      <c r="I79" s="54">
        <v>70</v>
      </c>
      <c r="J79" s="54">
        <v>70</v>
      </c>
      <c r="K79" s="54">
        <v>70</v>
      </c>
      <c r="L79" s="54">
        <v>70</v>
      </c>
      <c r="M79" s="54">
        <v>70</v>
      </c>
      <c r="N79" s="54">
        <v>70</v>
      </c>
      <c r="O79" s="54">
        <v>70</v>
      </c>
      <c r="P79" s="54">
        <v>81</v>
      </c>
      <c r="Q79" s="54">
        <v>81</v>
      </c>
      <c r="R79" s="54">
        <v>81</v>
      </c>
      <c r="S79" s="54">
        <v>81</v>
      </c>
      <c r="T79" s="54">
        <v>81</v>
      </c>
      <c r="U79" s="54">
        <v>81</v>
      </c>
      <c r="V79" s="54">
        <v>81</v>
      </c>
      <c r="W79" s="54">
        <v>81</v>
      </c>
      <c r="X79" s="54">
        <v>70</v>
      </c>
      <c r="Y79" s="54">
        <v>70</v>
      </c>
      <c r="Z79" s="54">
        <v>70</v>
      </c>
      <c r="AA79" s="54">
        <v>70</v>
      </c>
      <c r="AC79" s="54">
        <f t="shared" si="171"/>
        <v>146</v>
      </c>
      <c r="AD79" s="54">
        <f t="shared" si="172"/>
        <v>70</v>
      </c>
      <c r="AE79" s="54">
        <f t="shared" si="173"/>
        <v>70</v>
      </c>
      <c r="AF79" s="54">
        <f t="shared" si="174"/>
        <v>81</v>
      </c>
      <c r="AG79" s="54">
        <f t="shared" si="181"/>
        <v>81</v>
      </c>
      <c r="AH79" s="54">
        <f t="shared" si="182"/>
        <v>70</v>
      </c>
      <c r="AI79" s="54">
        <f t="shared" ca="1" si="183"/>
        <v>70</v>
      </c>
      <c r="AJ79" s="45" t="s">
        <v>9</v>
      </c>
    </row>
    <row r="80" spans="1:40" ht="15.95" hidden="1" customHeight="1" outlineLevel="1" x14ac:dyDescent="0.2">
      <c r="A80" s="63" t="s">
        <v>140</v>
      </c>
      <c r="B80" s="54">
        <v>0</v>
      </c>
      <c r="C80" s="54">
        <v>0</v>
      </c>
      <c r="D80" s="54">
        <v>0</v>
      </c>
      <c r="E80" s="54">
        <v>0</v>
      </c>
      <c r="F80" s="54">
        <v>0</v>
      </c>
      <c r="G80" s="54">
        <v>0</v>
      </c>
      <c r="H80" s="54">
        <v>0</v>
      </c>
      <c r="I80" s="54">
        <v>0</v>
      </c>
      <c r="J80" s="54">
        <v>0</v>
      </c>
      <c r="K80" s="54">
        <v>0</v>
      </c>
      <c r="L80" s="54">
        <v>0</v>
      </c>
      <c r="M80" s="54">
        <v>0</v>
      </c>
      <c r="N80" s="54">
        <v>0</v>
      </c>
      <c r="O80" s="54">
        <v>0</v>
      </c>
      <c r="P80" s="54">
        <v>0</v>
      </c>
      <c r="Q80" s="54">
        <v>0</v>
      </c>
      <c r="R80" s="54">
        <v>0</v>
      </c>
      <c r="S80" s="54">
        <v>0</v>
      </c>
      <c r="T80" s="54">
        <v>0</v>
      </c>
      <c r="U80" s="54">
        <v>0</v>
      </c>
      <c r="V80" s="54">
        <v>0</v>
      </c>
      <c r="W80" s="54">
        <v>0</v>
      </c>
      <c r="X80" s="54">
        <v>0</v>
      </c>
      <c r="Y80" s="54">
        <v>0</v>
      </c>
      <c r="Z80" s="54">
        <v>0</v>
      </c>
      <c r="AA80" s="54">
        <v>0</v>
      </c>
      <c r="AC80" s="54">
        <f t="shared" si="171"/>
        <v>0</v>
      </c>
      <c r="AD80" s="54">
        <f t="shared" si="172"/>
        <v>0</v>
      </c>
      <c r="AE80" s="54">
        <f t="shared" si="173"/>
        <v>0</v>
      </c>
      <c r="AF80" s="54">
        <f t="shared" si="174"/>
        <v>0</v>
      </c>
      <c r="AG80" s="54">
        <f t="shared" si="181"/>
        <v>0</v>
      </c>
      <c r="AH80" s="54">
        <f t="shared" si="182"/>
        <v>0</v>
      </c>
      <c r="AI80" s="54">
        <f t="shared" ca="1" si="183"/>
        <v>0</v>
      </c>
      <c r="AJ80" s="45" t="s">
        <v>9</v>
      </c>
    </row>
    <row r="81" spans="1:36" ht="15.95" hidden="1" customHeight="1" outlineLevel="1" x14ac:dyDescent="0.2">
      <c r="A81" s="63" t="s">
        <v>141</v>
      </c>
      <c r="B81" s="54">
        <v>0</v>
      </c>
      <c r="C81" s="54">
        <v>0</v>
      </c>
      <c r="D81" s="54">
        <v>0</v>
      </c>
      <c r="E81" s="54">
        <v>0</v>
      </c>
      <c r="F81" s="54">
        <v>8</v>
      </c>
      <c r="G81" s="54">
        <v>7</v>
      </c>
      <c r="H81" s="54">
        <v>4</v>
      </c>
      <c r="I81" s="54">
        <v>4</v>
      </c>
      <c r="J81" s="54">
        <v>14</v>
      </c>
      <c r="K81" s="54">
        <v>9</v>
      </c>
      <c r="L81" s="54">
        <v>5</v>
      </c>
      <c r="M81" s="54">
        <v>4</v>
      </c>
      <c r="N81" s="54">
        <v>19</v>
      </c>
      <c r="O81" s="54">
        <v>13</v>
      </c>
      <c r="P81" s="54">
        <v>7</v>
      </c>
      <c r="Q81" s="54">
        <v>6</v>
      </c>
      <c r="R81" s="54">
        <v>18</v>
      </c>
      <c r="S81" s="54">
        <v>15</v>
      </c>
      <c r="T81" s="54">
        <v>8</v>
      </c>
      <c r="U81" s="54">
        <v>7</v>
      </c>
      <c r="V81" s="54">
        <v>3</v>
      </c>
      <c r="W81" s="54">
        <v>28</v>
      </c>
      <c r="X81" s="54">
        <v>16</v>
      </c>
      <c r="Y81" s="54">
        <v>10</v>
      </c>
      <c r="Z81" s="54">
        <v>45</v>
      </c>
      <c r="AA81" s="54">
        <v>31</v>
      </c>
      <c r="AC81" s="54">
        <f t="shared" si="171"/>
        <v>0</v>
      </c>
      <c r="AD81" s="54">
        <f t="shared" si="172"/>
        <v>4</v>
      </c>
      <c r="AE81" s="54">
        <f t="shared" si="173"/>
        <v>4</v>
      </c>
      <c r="AF81" s="54">
        <f t="shared" si="174"/>
        <v>6</v>
      </c>
      <c r="AG81" s="54">
        <f t="shared" si="181"/>
        <v>7</v>
      </c>
      <c r="AH81" s="54">
        <f t="shared" si="182"/>
        <v>10</v>
      </c>
      <c r="AI81" s="54">
        <f t="shared" ca="1" si="183"/>
        <v>31</v>
      </c>
      <c r="AJ81" s="45" t="s">
        <v>9</v>
      </c>
    </row>
    <row r="82" spans="1:36" ht="15.95" hidden="1" customHeight="1" outlineLevel="1" x14ac:dyDescent="0.2">
      <c r="A82" s="63" t="s">
        <v>142</v>
      </c>
      <c r="B82" s="54">
        <v>0</v>
      </c>
      <c r="C82" s="54">
        <v>0</v>
      </c>
      <c r="D82" s="54">
        <v>0</v>
      </c>
      <c r="E82" s="54">
        <v>0</v>
      </c>
      <c r="F82" s="54">
        <v>0</v>
      </c>
      <c r="G82" s="54">
        <v>0</v>
      </c>
      <c r="H82" s="54">
        <v>0</v>
      </c>
      <c r="I82" s="54">
        <v>0</v>
      </c>
      <c r="J82" s="54">
        <v>0</v>
      </c>
      <c r="K82" s="54">
        <v>0</v>
      </c>
      <c r="L82" s="54">
        <v>0</v>
      </c>
      <c r="M82" s="54">
        <v>0</v>
      </c>
      <c r="N82" s="54">
        <v>0</v>
      </c>
      <c r="O82" s="54">
        <v>0</v>
      </c>
      <c r="P82" s="54">
        <v>0</v>
      </c>
      <c r="Q82" s="54">
        <v>0</v>
      </c>
      <c r="R82" s="54">
        <v>0</v>
      </c>
      <c r="S82" s="54">
        <v>0</v>
      </c>
      <c r="T82" s="54">
        <v>0</v>
      </c>
      <c r="U82" s="54">
        <v>0</v>
      </c>
      <c r="V82" s="54">
        <v>0</v>
      </c>
      <c r="W82" s="54">
        <v>0</v>
      </c>
      <c r="X82" s="54">
        <v>0</v>
      </c>
      <c r="Y82" s="54">
        <v>0</v>
      </c>
      <c r="Z82" s="54">
        <v>0</v>
      </c>
      <c r="AA82" s="54">
        <v>0</v>
      </c>
      <c r="AC82" s="54">
        <f t="shared" si="171"/>
        <v>0</v>
      </c>
      <c r="AD82" s="54">
        <f t="shared" si="172"/>
        <v>0</v>
      </c>
      <c r="AE82" s="54">
        <f t="shared" si="173"/>
        <v>0</v>
      </c>
      <c r="AF82" s="54">
        <f t="shared" si="174"/>
        <v>0</v>
      </c>
      <c r="AG82" s="54">
        <f t="shared" si="181"/>
        <v>0</v>
      </c>
      <c r="AH82" s="54">
        <f t="shared" si="182"/>
        <v>0</v>
      </c>
      <c r="AI82" s="54">
        <f t="shared" ca="1" si="183"/>
        <v>0</v>
      </c>
      <c r="AJ82" s="45" t="s">
        <v>9</v>
      </c>
    </row>
    <row r="83" spans="1:36" ht="15.95" hidden="1" customHeight="1" outlineLevel="1" x14ac:dyDescent="0.2">
      <c r="A83" s="63" t="s">
        <v>143</v>
      </c>
      <c r="B83" s="54">
        <v>27</v>
      </c>
      <c r="C83" s="54">
        <v>39</v>
      </c>
      <c r="D83" s="54">
        <v>85</v>
      </c>
      <c r="E83" s="54">
        <v>119</v>
      </c>
      <c r="F83" s="54">
        <v>271</v>
      </c>
      <c r="G83" s="54">
        <v>449</v>
      </c>
      <c r="H83" s="54">
        <v>511</v>
      </c>
      <c r="I83" s="54">
        <v>640</v>
      </c>
      <c r="J83" s="54">
        <v>878</v>
      </c>
      <c r="K83" s="54">
        <v>455</v>
      </c>
      <c r="L83" s="54">
        <v>419</v>
      </c>
      <c r="M83" s="54">
        <v>477</v>
      </c>
      <c r="N83" s="54">
        <v>386</v>
      </c>
      <c r="O83" s="54">
        <v>381</v>
      </c>
      <c r="P83" s="54">
        <v>478</v>
      </c>
      <c r="Q83" s="54">
        <v>547</v>
      </c>
      <c r="R83" s="58">
        <v>625</v>
      </c>
      <c r="S83" s="58">
        <v>692</v>
      </c>
      <c r="T83" s="54">
        <v>716</v>
      </c>
      <c r="U83" s="54">
        <v>1185</v>
      </c>
      <c r="V83" s="54">
        <v>798</v>
      </c>
      <c r="W83" s="54">
        <v>1046</v>
      </c>
      <c r="X83" s="54">
        <v>1270</v>
      </c>
      <c r="Y83" s="54">
        <v>1461</v>
      </c>
      <c r="Z83" s="54">
        <v>1481</v>
      </c>
      <c r="AA83" s="54">
        <v>1928</v>
      </c>
      <c r="AC83" s="54">
        <f t="shared" si="171"/>
        <v>119</v>
      </c>
      <c r="AD83" s="54">
        <f t="shared" si="172"/>
        <v>640</v>
      </c>
      <c r="AE83" s="54">
        <f t="shared" si="173"/>
        <v>477</v>
      </c>
      <c r="AF83" s="54">
        <f t="shared" si="174"/>
        <v>547</v>
      </c>
      <c r="AG83" s="54">
        <f t="shared" si="181"/>
        <v>1185</v>
      </c>
      <c r="AH83" s="54">
        <f t="shared" si="182"/>
        <v>1461</v>
      </c>
      <c r="AI83" s="54">
        <f t="shared" ca="1" si="183"/>
        <v>1928</v>
      </c>
      <c r="AJ83" s="45" t="s">
        <v>9</v>
      </c>
    </row>
    <row r="84" spans="1:36" ht="15.95" hidden="1" customHeight="1" outlineLevel="1" x14ac:dyDescent="0.2">
      <c r="A84" s="61" t="s">
        <v>144</v>
      </c>
      <c r="B84" s="62">
        <v>65042</v>
      </c>
      <c r="C84" s="62">
        <v>154894</v>
      </c>
      <c r="D84" s="62">
        <v>287851</v>
      </c>
      <c r="E84" s="62">
        <v>343125</v>
      </c>
      <c r="F84" s="62">
        <v>382230</v>
      </c>
      <c r="G84" s="62">
        <v>379974</v>
      </c>
      <c r="H84" s="62">
        <v>377748</v>
      </c>
      <c r="I84" s="62">
        <f t="shared" ref="I84:N84" si="184">SUM(I85:I98)</f>
        <v>374766</v>
      </c>
      <c r="J84" s="62">
        <f t="shared" si="184"/>
        <v>372199</v>
      </c>
      <c r="K84" s="62">
        <f t="shared" si="184"/>
        <v>369501</v>
      </c>
      <c r="L84" s="62">
        <f t="shared" si="184"/>
        <v>367164</v>
      </c>
      <c r="M84" s="62">
        <f t="shared" si="184"/>
        <v>364210</v>
      </c>
      <c r="N84" s="62">
        <f t="shared" si="184"/>
        <v>362101</v>
      </c>
      <c r="O84" s="62">
        <f t="shared" ref="O84:T84" si="185">SUM(O85:O98)</f>
        <v>358972</v>
      </c>
      <c r="P84" s="62">
        <f t="shared" si="185"/>
        <v>356874</v>
      </c>
      <c r="Q84" s="62">
        <f t="shared" si="185"/>
        <v>355117</v>
      </c>
      <c r="R84" s="62">
        <f t="shared" si="185"/>
        <v>353020</v>
      </c>
      <c r="S84" s="62">
        <f t="shared" si="185"/>
        <v>348458</v>
      </c>
      <c r="T84" s="62">
        <f t="shared" si="185"/>
        <v>346506</v>
      </c>
      <c r="U84" s="62">
        <f t="shared" ref="U84:V84" si="186">SUM(U85:U98)</f>
        <v>345516</v>
      </c>
      <c r="V84" s="62">
        <f t="shared" si="186"/>
        <v>343588</v>
      </c>
      <c r="W84" s="62">
        <f t="shared" ref="W84:X84" si="187">SUM(W85:W98)</f>
        <v>340069</v>
      </c>
      <c r="X84" s="62">
        <f t="shared" si="187"/>
        <v>339033</v>
      </c>
      <c r="Y84" s="62">
        <f t="shared" ref="Y84:Z84" si="188">SUM(Y85:Y98)</f>
        <v>337827</v>
      </c>
      <c r="Z84" s="62">
        <f t="shared" si="188"/>
        <v>336233</v>
      </c>
      <c r="AA84" s="62">
        <f t="shared" ref="AA84" si="189">SUM(AA85:AA98)</f>
        <v>330775</v>
      </c>
      <c r="AB84" s="34"/>
      <c r="AC84" s="62">
        <f t="shared" si="171"/>
        <v>343125</v>
      </c>
      <c r="AD84" s="62">
        <f t="shared" si="172"/>
        <v>374766</v>
      </c>
      <c r="AE84" s="62">
        <f t="shared" si="173"/>
        <v>364210</v>
      </c>
      <c r="AF84" s="62">
        <f t="shared" si="174"/>
        <v>355117</v>
      </c>
      <c r="AG84" s="62">
        <f t="shared" si="181"/>
        <v>345516</v>
      </c>
      <c r="AH84" s="62">
        <f t="shared" si="182"/>
        <v>337827</v>
      </c>
      <c r="AI84" s="62">
        <f t="shared" ca="1" si="183"/>
        <v>330775</v>
      </c>
      <c r="AJ84" s="45" t="s">
        <v>9</v>
      </c>
    </row>
    <row r="85" spans="1:36" ht="15.95" hidden="1" customHeight="1" outlineLevel="1" x14ac:dyDescent="0.2">
      <c r="A85" s="63" t="s">
        <v>135</v>
      </c>
      <c r="B85" s="58">
        <v>0</v>
      </c>
      <c r="C85" s="58">
        <v>0</v>
      </c>
      <c r="D85" s="58">
        <v>0</v>
      </c>
      <c r="E85" s="58">
        <v>0</v>
      </c>
      <c r="F85" s="58">
        <v>360</v>
      </c>
      <c r="G85" s="58">
        <v>831</v>
      </c>
      <c r="H85" s="58">
        <v>787</v>
      </c>
      <c r="I85" s="58">
        <v>370</v>
      </c>
      <c r="J85" s="58">
        <v>374</v>
      </c>
      <c r="K85" s="58">
        <v>261</v>
      </c>
      <c r="L85" s="58">
        <v>651</v>
      </c>
      <c r="M85" s="58">
        <v>373</v>
      </c>
      <c r="N85" s="58">
        <v>840</v>
      </c>
      <c r="O85" s="58">
        <v>406</v>
      </c>
      <c r="P85" s="58">
        <v>887</v>
      </c>
      <c r="Q85" s="58">
        <v>2044</v>
      </c>
      <c r="R85" s="58">
        <v>2668</v>
      </c>
      <c r="S85" s="58">
        <v>775</v>
      </c>
      <c r="T85" s="58">
        <v>1584</v>
      </c>
      <c r="U85" s="58">
        <v>3147</v>
      </c>
      <c r="V85" s="58">
        <v>3951</v>
      </c>
      <c r="W85" s="58">
        <v>3158</v>
      </c>
      <c r="X85" s="58">
        <v>4864</v>
      </c>
      <c r="Y85" s="58">
        <v>6355</v>
      </c>
      <c r="Z85" s="58">
        <v>7506</v>
      </c>
      <c r="AA85" s="58">
        <v>4783</v>
      </c>
      <c r="AC85" s="58">
        <f t="shared" si="171"/>
        <v>0</v>
      </c>
      <c r="AD85" s="58">
        <f t="shared" si="172"/>
        <v>370</v>
      </c>
      <c r="AE85" s="58">
        <f t="shared" si="173"/>
        <v>373</v>
      </c>
      <c r="AF85" s="58">
        <f t="shared" si="174"/>
        <v>2044</v>
      </c>
      <c r="AG85" s="58">
        <f t="shared" si="181"/>
        <v>3147</v>
      </c>
      <c r="AH85" s="58">
        <f t="shared" si="182"/>
        <v>6355</v>
      </c>
      <c r="AI85" s="58">
        <f t="shared" ca="1" si="183"/>
        <v>4783</v>
      </c>
      <c r="AJ85" s="45" t="s">
        <v>9</v>
      </c>
    </row>
    <row r="86" spans="1:36" ht="15.95" hidden="1" customHeight="1" outlineLevel="1" x14ac:dyDescent="0.2">
      <c r="A86" s="63" t="s">
        <v>136</v>
      </c>
      <c r="B86" s="54">
        <v>0</v>
      </c>
      <c r="C86" s="54">
        <v>0</v>
      </c>
      <c r="D86" s="54">
        <v>0</v>
      </c>
      <c r="E86" s="54">
        <v>0</v>
      </c>
      <c r="F86" s="54">
        <v>0</v>
      </c>
      <c r="G86" s="54">
        <v>0</v>
      </c>
      <c r="H86" s="54">
        <v>0</v>
      </c>
      <c r="I86" s="54">
        <v>0</v>
      </c>
      <c r="J86" s="54">
        <v>0</v>
      </c>
      <c r="K86" s="54">
        <v>0</v>
      </c>
      <c r="L86" s="54">
        <v>0</v>
      </c>
      <c r="M86" s="54">
        <v>0</v>
      </c>
      <c r="N86" s="54">
        <v>0</v>
      </c>
      <c r="O86" s="54">
        <v>0</v>
      </c>
      <c r="P86" s="54">
        <v>0</v>
      </c>
      <c r="Q86" s="54">
        <v>0</v>
      </c>
      <c r="R86" s="54">
        <v>0</v>
      </c>
      <c r="S86" s="54">
        <v>0</v>
      </c>
      <c r="T86" s="58">
        <v>0</v>
      </c>
      <c r="U86" s="58">
        <v>0</v>
      </c>
      <c r="V86" s="58">
        <v>0</v>
      </c>
      <c r="W86" s="58">
        <v>0</v>
      </c>
      <c r="X86" s="58">
        <v>0</v>
      </c>
      <c r="Y86" s="58">
        <v>0</v>
      </c>
      <c r="Z86" s="58">
        <v>0</v>
      </c>
      <c r="AA86" s="58">
        <v>0</v>
      </c>
      <c r="AC86" s="54">
        <f t="shared" si="171"/>
        <v>0</v>
      </c>
      <c r="AD86" s="58">
        <f t="shared" si="172"/>
        <v>0</v>
      </c>
      <c r="AE86" s="58">
        <f t="shared" si="173"/>
        <v>0</v>
      </c>
      <c r="AF86" s="54">
        <f t="shared" si="174"/>
        <v>0</v>
      </c>
      <c r="AG86" s="54">
        <f t="shared" si="181"/>
        <v>0</v>
      </c>
      <c r="AH86" s="54">
        <f t="shared" si="182"/>
        <v>0</v>
      </c>
      <c r="AI86" s="54">
        <f t="shared" ca="1" si="183"/>
        <v>0</v>
      </c>
      <c r="AJ86" s="45" t="s">
        <v>9</v>
      </c>
    </row>
    <row r="87" spans="1:36" ht="15.95" hidden="1" customHeight="1" outlineLevel="1" x14ac:dyDescent="0.2">
      <c r="A87" s="63" t="s">
        <v>145</v>
      </c>
      <c r="B87" s="54">
        <v>0</v>
      </c>
      <c r="C87" s="54">
        <v>0</v>
      </c>
      <c r="D87" s="54">
        <v>0</v>
      </c>
      <c r="E87" s="54">
        <v>0</v>
      </c>
      <c r="F87" s="54">
        <v>0</v>
      </c>
      <c r="G87" s="54">
        <v>0</v>
      </c>
      <c r="H87" s="54">
        <v>0</v>
      </c>
      <c r="I87" s="54">
        <v>0</v>
      </c>
      <c r="J87" s="54">
        <v>0</v>
      </c>
      <c r="K87" s="54">
        <v>0</v>
      </c>
      <c r="L87" s="54">
        <v>0</v>
      </c>
      <c r="M87" s="54">
        <v>0</v>
      </c>
      <c r="N87" s="54">
        <v>0</v>
      </c>
      <c r="O87" s="54">
        <v>0</v>
      </c>
      <c r="P87" s="54">
        <v>0</v>
      </c>
      <c r="Q87" s="54">
        <v>0</v>
      </c>
      <c r="R87" s="54">
        <v>0</v>
      </c>
      <c r="S87" s="54">
        <v>0</v>
      </c>
      <c r="T87" s="58">
        <v>0</v>
      </c>
      <c r="U87" s="58">
        <v>0</v>
      </c>
      <c r="V87" s="58">
        <v>0</v>
      </c>
      <c r="W87" s="58">
        <v>0</v>
      </c>
      <c r="X87" s="58">
        <v>0</v>
      </c>
      <c r="Y87" s="58">
        <v>0</v>
      </c>
      <c r="Z87" s="58">
        <v>0</v>
      </c>
      <c r="AA87" s="58">
        <v>0</v>
      </c>
      <c r="AC87" s="54">
        <f t="shared" si="171"/>
        <v>0</v>
      </c>
      <c r="AD87" s="58">
        <f t="shared" si="172"/>
        <v>0</v>
      </c>
      <c r="AE87" s="58">
        <f t="shared" si="173"/>
        <v>0</v>
      </c>
      <c r="AF87" s="54">
        <f t="shared" si="174"/>
        <v>0</v>
      </c>
      <c r="AG87" s="54">
        <f t="shared" si="181"/>
        <v>0</v>
      </c>
      <c r="AH87" s="54">
        <f t="shared" si="182"/>
        <v>0</v>
      </c>
      <c r="AI87" s="54">
        <f t="shared" ca="1" si="183"/>
        <v>0</v>
      </c>
      <c r="AJ87" s="45" t="s">
        <v>9</v>
      </c>
    </row>
    <row r="88" spans="1:36" ht="15.95" hidden="1" customHeight="1" outlineLevel="1" x14ac:dyDescent="0.2">
      <c r="A88" s="63" t="s">
        <v>134</v>
      </c>
      <c r="B88" s="54">
        <v>0</v>
      </c>
      <c r="C88" s="54">
        <v>0</v>
      </c>
      <c r="D88" s="54">
        <v>0</v>
      </c>
      <c r="E88" s="54">
        <v>0</v>
      </c>
      <c r="F88" s="54">
        <v>0</v>
      </c>
      <c r="G88" s="54">
        <v>0</v>
      </c>
      <c r="H88" s="54">
        <v>0</v>
      </c>
      <c r="I88" s="54">
        <v>0</v>
      </c>
      <c r="J88" s="54">
        <v>0</v>
      </c>
      <c r="K88" s="54">
        <v>0</v>
      </c>
      <c r="L88" s="54">
        <v>0</v>
      </c>
      <c r="M88" s="54">
        <v>0</v>
      </c>
      <c r="N88" s="54">
        <v>0</v>
      </c>
      <c r="O88" s="54">
        <v>0</v>
      </c>
      <c r="P88" s="54">
        <v>0</v>
      </c>
      <c r="Q88" s="54">
        <v>0</v>
      </c>
      <c r="R88" s="54">
        <v>0</v>
      </c>
      <c r="S88" s="54">
        <v>0</v>
      </c>
      <c r="T88" s="58">
        <v>0</v>
      </c>
      <c r="U88" s="58">
        <v>0</v>
      </c>
      <c r="V88" s="58">
        <v>0</v>
      </c>
      <c r="W88" s="58">
        <v>0</v>
      </c>
      <c r="X88" s="58">
        <v>0</v>
      </c>
      <c r="Y88" s="58">
        <v>0</v>
      </c>
      <c r="Z88" s="58">
        <v>0</v>
      </c>
      <c r="AA88" s="58">
        <v>0</v>
      </c>
      <c r="AC88" s="54">
        <f t="shared" si="171"/>
        <v>0</v>
      </c>
      <c r="AD88" s="58">
        <f t="shared" si="172"/>
        <v>0</v>
      </c>
      <c r="AE88" s="58">
        <f t="shared" si="173"/>
        <v>0</v>
      </c>
      <c r="AF88" s="54">
        <f t="shared" si="174"/>
        <v>0</v>
      </c>
      <c r="AG88" s="54">
        <f t="shared" si="181"/>
        <v>0</v>
      </c>
      <c r="AH88" s="54">
        <f t="shared" si="182"/>
        <v>0</v>
      </c>
      <c r="AI88" s="54">
        <f t="shared" ca="1" si="183"/>
        <v>0</v>
      </c>
      <c r="AJ88" s="45" t="s">
        <v>9</v>
      </c>
    </row>
    <row r="89" spans="1:36" ht="15.95" hidden="1" customHeight="1" outlineLevel="1" x14ac:dyDescent="0.2">
      <c r="A89" s="63" t="s">
        <v>137</v>
      </c>
      <c r="B89" s="54">
        <v>0</v>
      </c>
      <c r="C89" s="54">
        <v>0</v>
      </c>
      <c r="D89" s="54">
        <v>0</v>
      </c>
      <c r="E89" s="54">
        <v>0</v>
      </c>
      <c r="F89" s="54">
        <v>0</v>
      </c>
      <c r="G89" s="54">
        <v>0</v>
      </c>
      <c r="H89" s="54">
        <v>0</v>
      </c>
      <c r="I89" s="54">
        <v>0</v>
      </c>
      <c r="J89" s="54">
        <v>0</v>
      </c>
      <c r="K89" s="54">
        <v>0</v>
      </c>
      <c r="L89" s="54">
        <v>0</v>
      </c>
      <c r="M89" s="54">
        <v>0</v>
      </c>
      <c r="N89" s="54">
        <v>0</v>
      </c>
      <c r="O89" s="54">
        <v>0</v>
      </c>
      <c r="P89" s="54">
        <v>0</v>
      </c>
      <c r="Q89" s="54">
        <v>0</v>
      </c>
      <c r="R89" s="54">
        <v>0</v>
      </c>
      <c r="S89" s="54">
        <v>0</v>
      </c>
      <c r="T89" s="58">
        <v>0</v>
      </c>
      <c r="U89" s="58">
        <v>0</v>
      </c>
      <c r="V89" s="58">
        <v>0</v>
      </c>
      <c r="W89" s="58">
        <v>0</v>
      </c>
      <c r="X89" s="58">
        <v>0</v>
      </c>
      <c r="Y89" s="58">
        <v>0</v>
      </c>
      <c r="Z89" s="58">
        <v>0</v>
      </c>
      <c r="AA89" s="58">
        <v>0</v>
      </c>
      <c r="AC89" s="54">
        <f t="shared" si="171"/>
        <v>0</v>
      </c>
      <c r="AD89" s="58">
        <f t="shared" si="172"/>
        <v>0</v>
      </c>
      <c r="AE89" s="58">
        <f t="shared" si="173"/>
        <v>0</v>
      </c>
      <c r="AF89" s="54">
        <f t="shared" si="174"/>
        <v>0</v>
      </c>
      <c r="AG89" s="54">
        <f t="shared" si="181"/>
        <v>0</v>
      </c>
      <c r="AH89" s="54">
        <f t="shared" si="182"/>
        <v>0</v>
      </c>
      <c r="AI89" s="54">
        <f t="shared" ca="1" si="183"/>
        <v>0</v>
      </c>
      <c r="AJ89" s="45" t="s">
        <v>9</v>
      </c>
    </row>
    <row r="90" spans="1:36" ht="15.95" hidden="1" customHeight="1" outlineLevel="1" x14ac:dyDescent="0.2">
      <c r="A90" s="63" t="s">
        <v>146</v>
      </c>
      <c r="B90" s="54">
        <v>0</v>
      </c>
      <c r="C90" s="54">
        <v>0</v>
      </c>
      <c r="D90" s="54">
        <v>0</v>
      </c>
      <c r="E90" s="54">
        <v>0</v>
      </c>
      <c r="F90" s="54">
        <v>0</v>
      </c>
      <c r="G90" s="54">
        <v>0</v>
      </c>
      <c r="H90" s="54">
        <v>0</v>
      </c>
      <c r="I90" s="54">
        <v>0</v>
      </c>
      <c r="J90" s="54">
        <v>0</v>
      </c>
      <c r="K90" s="54">
        <v>0</v>
      </c>
      <c r="L90" s="54">
        <v>0</v>
      </c>
      <c r="M90" s="54">
        <v>0</v>
      </c>
      <c r="N90" s="54">
        <v>0</v>
      </c>
      <c r="O90" s="54">
        <v>0</v>
      </c>
      <c r="P90" s="54">
        <v>0</v>
      </c>
      <c r="Q90" s="54">
        <v>0</v>
      </c>
      <c r="R90" s="54">
        <v>0</v>
      </c>
      <c r="S90" s="54">
        <v>0</v>
      </c>
      <c r="T90" s="58">
        <v>0</v>
      </c>
      <c r="U90" s="58">
        <v>0</v>
      </c>
      <c r="V90" s="58">
        <v>0</v>
      </c>
      <c r="W90" s="58">
        <v>0</v>
      </c>
      <c r="X90" s="58">
        <v>0</v>
      </c>
      <c r="Y90" s="58">
        <v>0</v>
      </c>
      <c r="Z90" s="58">
        <v>0</v>
      </c>
      <c r="AA90" s="58">
        <v>0</v>
      </c>
      <c r="AC90" s="54">
        <f t="shared" si="171"/>
        <v>0</v>
      </c>
      <c r="AD90" s="58">
        <f t="shared" si="172"/>
        <v>0</v>
      </c>
      <c r="AE90" s="58">
        <f t="shared" si="173"/>
        <v>0</v>
      </c>
      <c r="AF90" s="54">
        <f t="shared" si="174"/>
        <v>0</v>
      </c>
      <c r="AG90" s="54">
        <f t="shared" si="181"/>
        <v>0</v>
      </c>
      <c r="AH90" s="54">
        <f t="shared" si="182"/>
        <v>0</v>
      </c>
      <c r="AI90" s="54">
        <f t="shared" ca="1" si="183"/>
        <v>0</v>
      </c>
      <c r="AJ90" s="45" t="s">
        <v>9</v>
      </c>
    </row>
    <row r="91" spans="1:36" ht="15.95" hidden="1" customHeight="1" outlineLevel="1" x14ac:dyDescent="0.2">
      <c r="A91" s="63" t="s">
        <v>138</v>
      </c>
      <c r="B91" s="54">
        <v>0</v>
      </c>
      <c r="C91" s="54">
        <v>0</v>
      </c>
      <c r="D91" s="54">
        <v>0</v>
      </c>
      <c r="E91" s="54">
        <v>0</v>
      </c>
      <c r="F91" s="54">
        <v>0</v>
      </c>
      <c r="G91" s="54">
        <v>0</v>
      </c>
      <c r="H91" s="54">
        <v>0</v>
      </c>
      <c r="I91" s="54">
        <v>0</v>
      </c>
      <c r="J91" s="54">
        <v>0</v>
      </c>
      <c r="K91" s="54">
        <v>0</v>
      </c>
      <c r="L91" s="54">
        <v>0</v>
      </c>
      <c r="M91" s="54">
        <v>0</v>
      </c>
      <c r="N91" s="54">
        <v>0</v>
      </c>
      <c r="O91" s="54">
        <v>0</v>
      </c>
      <c r="P91" s="54">
        <v>0</v>
      </c>
      <c r="Q91" s="54">
        <v>0</v>
      </c>
      <c r="R91" s="54">
        <v>0</v>
      </c>
      <c r="S91" s="54">
        <v>0</v>
      </c>
      <c r="T91" s="58">
        <v>0</v>
      </c>
      <c r="U91" s="58">
        <v>0</v>
      </c>
      <c r="V91" s="58">
        <v>0</v>
      </c>
      <c r="W91" s="58">
        <v>0</v>
      </c>
      <c r="X91" s="58">
        <v>0</v>
      </c>
      <c r="Y91" s="58">
        <v>0</v>
      </c>
      <c r="Z91" s="58">
        <v>0</v>
      </c>
      <c r="AA91" s="58">
        <v>0</v>
      </c>
      <c r="AC91" s="54">
        <f t="shared" si="171"/>
        <v>0</v>
      </c>
      <c r="AD91" s="58">
        <f t="shared" si="172"/>
        <v>0</v>
      </c>
      <c r="AE91" s="58">
        <f t="shared" si="173"/>
        <v>0</v>
      </c>
      <c r="AF91" s="54">
        <f t="shared" si="174"/>
        <v>0</v>
      </c>
      <c r="AG91" s="54">
        <f t="shared" si="181"/>
        <v>0</v>
      </c>
      <c r="AH91" s="54">
        <f t="shared" si="182"/>
        <v>0</v>
      </c>
      <c r="AI91" s="54">
        <f t="shared" ca="1" si="183"/>
        <v>0</v>
      </c>
      <c r="AJ91" s="45" t="s">
        <v>9</v>
      </c>
    </row>
    <row r="92" spans="1:36" ht="15.95" hidden="1" customHeight="1" outlineLevel="1" x14ac:dyDescent="0.2">
      <c r="A92" s="63" t="s">
        <v>139</v>
      </c>
      <c r="B92" s="54">
        <v>9169</v>
      </c>
      <c r="C92" s="54">
        <v>16584</v>
      </c>
      <c r="D92" s="54">
        <v>0</v>
      </c>
      <c r="E92" s="54">
        <v>0</v>
      </c>
      <c r="F92" s="54">
        <v>0</v>
      </c>
      <c r="G92" s="54">
        <v>0</v>
      </c>
      <c r="H92" s="54">
        <v>0</v>
      </c>
      <c r="I92" s="54">
        <v>0</v>
      </c>
      <c r="J92" s="54">
        <v>0</v>
      </c>
      <c r="K92" s="54">
        <v>0</v>
      </c>
      <c r="L92" s="54">
        <v>0</v>
      </c>
      <c r="M92" s="54">
        <v>0</v>
      </c>
      <c r="N92" s="54">
        <v>0</v>
      </c>
      <c r="O92" s="54">
        <v>0</v>
      </c>
      <c r="P92" s="54">
        <v>0</v>
      </c>
      <c r="Q92" s="54">
        <v>0</v>
      </c>
      <c r="R92" s="54">
        <v>0</v>
      </c>
      <c r="S92" s="54">
        <v>0</v>
      </c>
      <c r="T92" s="58">
        <v>0</v>
      </c>
      <c r="U92" s="58">
        <v>0</v>
      </c>
      <c r="V92" s="58">
        <v>0</v>
      </c>
      <c r="W92" s="58">
        <v>0</v>
      </c>
      <c r="X92" s="58">
        <v>0</v>
      </c>
      <c r="Y92" s="58">
        <v>0</v>
      </c>
      <c r="Z92" s="58">
        <v>0</v>
      </c>
      <c r="AA92" s="58">
        <v>0</v>
      </c>
      <c r="AC92" s="54">
        <f t="shared" si="171"/>
        <v>0</v>
      </c>
      <c r="AD92" s="58">
        <f t="shared" si="172"/>
        <v>0</v>
      </c>
      <c r="AE92" s="58">
        <f t="shared" si="173"/>
        <v>0</v>
      </c>
      <c r="AF92" s="54">
        <f t="shared" si="174"/>
        <v>0</v>
      </c>
      <c r="AG92" s="54">
        <f t="shared" si="181"/>
        <v>0</v>
      </c>
      <c r="AH92" s="54">
        <f t="shared" si="182"/>
        <v>0</v>
      </c>
      <c r="AI92" s="54">
        <f t="shared" ca="1" si="183"/>
        <v>0</v>
      </c>
      <c r="AJ92" s="45" t="s">
        <v>9</v>
      </c>
    </row>
    <row r="93" spans="1:36" ht="15.95" hidden="1" customHeight="1" outlineLevel="1" x14ac:dyDescent="0.2">
      <c r="A93" s="63" t="s">
        <v>140</v>
      </c>
      <c r="B93" s="54">
        <v>0</v>
      </c>
      <c r="C93" s="54">
        <v>0</v>
      </c>
      <c r="D93" s="54">
        <v>0</v>
      </c>
      <c r="E93" s="54">
        <v>0</v>
      </c>
      <c r="F93" s="54">
        <v>0</v>
      </c>
      <c r="G93" s="54">
        <v>0</v>
      </c>
      <c r="H93" s="54">
        <v>0</v>
      </c>
      <c r="I93" s="54">
        <v>0</v>
      </c>
      <c r="J93" s="54">
        <v>0</v>
      </c>
      <c r="K93" s="54">
        <v>0</v>
      </c>
      <c r="L93" s="54">
        <v>0</v>
      </c>
      <c r="M93" s="54">
        <v>0</v>
      </c>
      <c r="N93" s="54">
        <v>0</v>
      </c>
      <c r="O93" s="54">
        <v>0</v>
      </c>
      <c r="P93" s="54">
        <v>0</v>
      </c>
      <c r="Q93" s="54">
        <v>0</v>
      </c>
      <c r="R93" s="54">
        <v>23</v>
      </c>
      <c r="S93" s="54">
        <v>34</v>
      </c>
      <c r="T93" s="58">
        <v>0</v>
      </c>
      <c r="U93" s="58">
        <v>0</v>
      </c>
      <c r="V93" s="58">
        <v>0</v>
      </c>
      <c r="W93" s="58">
        <v>0</v>
      </c>
      <c r="X93" s="58">
        <v>0</v>
      </c>
      <c r="Y93" s="58">
        <v>0</v>
      </c>
      <c r="Z93" s="58">
        <v>0</v>
      </c>
      <c r="AA93" s="58">
        <v>0</v>
      </c>
      <c r="AC93" s="54">
        <f t="shared" si="171"/>
        <v>0</v>
      </c>
      <c r="AD93" s="58">
        <f t="shared" si="172"/>
        <v>0</v>
      </c>
      <c r="AE93" s="58">
        <f t="shared" si="173"/>
        <v>0</v>
      </c>
      <c r="AF93" s="54">
        <f t="shared" si="174"/>
        <v>0</v>
      </c>
      <c r="AG93" s="54">
        <f t="shared" si="181"/>
        <v>0</v>
      </c>
      <c r="AH93" s="54">
        <f t="shared" si="182"/>
        <v>0</v>
      </c>
      <c r="AI93" s="54">
        <f t="shared" ca="1" si="183"/>
        <v>0</v>
      </c>
      <c r="AJ93" s="45" t="s">
        <v>9</v>
      </c>
    </row>
    <row r="94" spans="1:36" ht="15.95" hidden="1" customHeight="1" outlineLevel="1" x14ac:dyDescent="0.2">
      <c r="A94" s="63" t="s">
        <v>142</v>
      </c>
      <c r="B94" s="54">
        <v>0</v>
      </c>
      <c r="C94" s="54">
        <v>0</v>
      </c>
      <c r="D94" s="54">
        <v>0</v>
      </c>
      <c r="E94" s="54">
        <v>0</v>
      </c>
      <c r="F94" s="54">
        <v>0</v>
      </c>
      <c r="G94" s="54">
        <v>0</v>
      </c>
      <c r="H94" s="54">
        <v>0</v>
      </c>
      <c r="I94" s="54">
        <v>0</v>
      </c>
      <c r="J94" s="54">
        <v>0</v>
      </c>
      <c r="K94" s="54">
        <v>0</v>
      </c>
      <c r="L94" s="54">
        <v>0</v>
      </c>
      <c r="M94" s="54">
        <v>0</v>
      </c>
      <c r="N94" s="54">
        <v>0</v>
      </c>
      <c r="O94" s="54">
        <v>0</v>
      </c>
      <c r="P94" s="54">
        <v>0</v>
      </c>
      <c r="Q94" s="54">
        <v>0</v>
      </c>
      <c r="R94" s="54">
        <v>0</v>
      </c>
      <c r="S94" s="54">
        <v>0</v>
      </c>
      <c r="T94" s="58">
        <v>0</v>
      </c>
      <c r="U94" s="58">
        <v>0</v>
      </c>
      <c r="V94" s="58">
        <v>0</v>
      </c>
      <c r="W94" s="58">
        <v>0</v>
      </c>
      <c r="X94" s="58">
        <v>0</v>
      </c>
      <c r="Y94" s="58">
        <v>0</v>
      </c>
      <c r="Z94" s="58">
        <v>0</v>
      </c>
      <c r="AA94" s="58">
        <v>0</v>
      </c>
      <c r="AC94" s="54">
        <f t="shared" si="171"/>
        <v>0</v>
      </c>
      <c r="AD94" s="58">
        <f t="shared" si="172"/>
        <v>0</v>
      </c>
      <c r="AE94" s="58">
        <f t="shared" si="173"/>
        <v>0</v>
      </c>
      <c r="AF94" s="54">
        <f t="shared" si="174"/>
        <v>0</v>
      </c>
      <c r="AG94" s="54">
        <f t="shared" si="181"/>
        <v>0</v>
      </c>
      <c r="AH94" s="54">
        <f t="shared" si="182"/>
        <v>0</v>
      </c>
      <c r="AI94" s="54">
        <f t="shared" ca="1" si="183"/>
        <v>0</v>
      </c>
      <c r="AJ94" s="45" t="s">
        <v>9</v>
      </c>
    </row>
    <row r="95" spans="1:36" ht="15.95" hidden="1" customHeight="1" outlineLevel="1" x14ac:dyDescent="0.2">
      <c r="A95" s="63" t="s">
        <v>143</v>
      </c>
      <c r="B95" s="54">
        <v>0</v>
      </c>
      <c r="C95" s="54">
        <v>0</v>
      </c>
      <c r="D95" s="54">
        <v>0</v>
      </c>
      <c r="E95" s="54">
        <v>0</v>
      </c>
      <c r="F95" s="54">
        <v>0</v>
      </c>
      <c r="G95" s="54">
        <v>0</v>
      </c>
      <c r="H95" s="54">
        <v>0</v>
      </c>
      <c r="I95" s="54">
        <v>0</v>
      </c>
      <c r="J95" s="54">
        <v>0</v>
      </c>
      <c r="K95" s="54">
        <v>0</v>
      </c>
      <c r="L95" s="54">
        <v>0</v>
      </c>
      <c r="M95" s="54">
        <v>0</v>
      </c>
      <c r="N95" s="54">
        <v>0</v>
      </c>
      <c r="O95" s="54">
        <v>0</v>
      </c>
      <c r="P95" s="54">
        <v>0</v>
      </c>
      <c r="Q95" s="54">
        <v>0</v>
      </c>
      <c r="R95" s="54">
        <v>0</v>
      </c>
      <c r="S95" s="54">
        <v>0</v>
      </c>
      <c r="T95" s="58">
        <v>0</v>
      </c>
      <c r="U95" s="58">
        <v>0</v>
      </c>
      <c r="V95" s="58">
        <v>0</v>
      </c>
      <c r="W95" s="58">
        <v>0</v>
      </c>
      <c r="X95" s="58">
        <v>0</v>
      </c>
      <c r="Y95" s="58">
        <v>0</v>
      </c>
      <c r="Z95" s="58">
        <v>0</v>
      </c>
      <c r="AA95" s="58">
        <v>0</v>
      </c>
      <c r="AC95" s="54">
        <f t="shared" si="171"/>
        <v>0</v>
      </c>
      <c r="AD95" s="58">
        <f t="shared" si="172"/>
        <v>0</v>
      </c>
      <c r="AE95" s="58">
        <f t="shared" si="173"/>
        <v>0</v>
      </c>
      <c r="AF95" s="54">
        <f t="shared" si="174"/>
        <v>0</v>
      </c>
      <c r="AG95" s="54">
        <f t="shared" si="181"/>
        <v>0</v>
      </c>
      <c r="AH95" s="54">
        <f t="shared" si="182"/>
        <v>0</v>
      </c>
      <c r="AI95" s="54">
        <f t="shared" ca="1" si="183"/>
        <v>0</v>
      </c>
      <c r="AJ95" s="45" t="s">
        <v>9</v>
      </c>
    </row>
    <row r="96" spans="1:36" ht="15.95" hidden="1" customHeight="1" outlineLevel="1" x14ac:dyDescent="0.2">
      <c r="A96" s="63" t="s">
        <v>147</v>
      </c>
      <c r="B96" s="54">
        <v>0</v>
      </c>
      <c r="C96" s="54">
        <v>0</v>
      </c>
      <c r="D96" s="54">
        <v>0</v>
      </c>
      <c r="E96" s="54">
        <v>0</v>
      </c>
      <c r="F96" s="54">
        <v>0</v>
      </c>
      <c r="G96" s="54">
        <v>0</v>
      </c>
      <c r="H96" s="54">
        <v>0</v>
      </c>
      <c r="I96" s="54">
        <v>0</v>
      </c>
      <c r="J96" s="54">
        <v>0</v>
      </c>
      <c r="K96" s="54">
        <v>0</v>
      </c>
      <c r="L96" s="54">
        <v>0</v>
      </c>
      <c r="M96" s="54">
        <v>0</v>
      </c>
      <c r="N96" s="54">
        <v>0</v>
      </c>
      <c r="O96" s="54">
        <v>0</v>
      </c>
      <c r="P96" s="54">
        <v>0</v>
      </c>
      <c r="Q96" s="54">
        <v>0</v>
      </c>
      <c r="R96" s="54">
        <v>0</v>
      </c>
      <c r="S96" s="54">
        <v>0</v>
      </c>
      <c r="T96" s="58">
        <v>0</v>
      </c>
      <c r="U96" s="58">
        <v>0</v>
      </c>
      <c r="V96" s="58">
        <v>0</v>
      </c>
      <c r="W96" s="58">
        <v>0</v>
      </c>
      <c r="X96" s="58">
        <v>0</v>
      </c>
      <c r="Y96" s="58">
        <v>0</v>
      </c>
      <c r="Z96" s="58">
        <v>0</v>
      </c>
      <c r="AA96" s="58">
        <v>0</v>
      </c>
      <c r="AC96" s="54">
        <f t="shared" si="171"/>
        <v>0</v>
      </c>
      <c r="AD96" s="58">
        <f t="shared" si="172"/>
        <v>0</v>
      </c>
      <c r="AE96" s="58">
        <f t="shared" si="173"/>
        <v>0</v>
      </c>
      <c r="AF96" s="54">
        <f t="shared" si="174"/>
        <v>0</v>
      </c>
      <c r="AG96" s="54">
        <f t="shared" si="181"/>
        <v>0</v>
      </c>
      <c r="AH96" s="54">
        <f t="shared" si="182"/>
        <v>0</v>
      </c>
      <c r="AI96" s="54">
        <f t="shared" ca="1" si="183"/>
        <v>0</v>
      </c>
      <c r="AJ96" s="45" t="s">
        <v>9</v>
      </c>
    </row>
    <row r="97" spans="1:36" ht="15.95" hidden="1" customHeight="1" outlineLevel="1" x14ac:dyDescent="0.2">
      <c r="A97" s="63" t="s">
        <v>148</v>
      </c>
      <c r="B97" s="54">
        <v>55854</v>
      </c>
      <c r="C97" s="54">
        <v>138285</v>
      </c>
      <c r="D97" s="54">
        <v>287783</v>
      </c>
      <c r="E97" s="54">
        <v>343051</v>
      </c>
      <c r="F97" s="54">
        <v>377299</v>
      </c>
      <c r="G97" s="54">
        <v>374572</v>
      </c>
      <c r="H97" s="54">
        <v>372390</v>
      </c>
      <c r="I97" s="54">
        <v>369825</v>
      </c>
      <c r="J97" s="54">
        <v>367254</v>
      </c>
      <c r="K97" s="54">
        <v>364669</v>
      </c>
      <c r="L97" s="54">
        <v>361942</v>
      </c>
      <c r="M97" s="54">
        <v>359266</v>
      </c>
      <c r="N97" s="54">
        <v>356692</v>
      </c>
      <c r="O97" s="54">
        <v>353996</v>
      </c>
      <c r="P97" s="54">
        <v>351417</v>
      </c>
      <c r="Q97" s="54">
        <v>348496</v>
      </c>
      <c r="R97" s="54">
        <v>345752</v>
      </c>
      <c r="S97" s="54">
        <v>343072</v>
      </c>
      <c r="T97" s="58">
        <v>340345</v>
      </c>
      <c r="U97" s="58">
        <v>337792</v>
      </c>
      <c r="V97" s="58">
        <v>335060</v>
      </c>
      <c r="W97" s="58">
        <v>332334</v>
      </c>
      <c r="X97" s="58">
        <v>329592</v>
      </c>
      <c r="Y97" s="58">
        <v>326895</v>
      </c>
      <c r="Z97" s="58">
        <v>324150</v>
      </c>
      <c r="AA97" s="58">
        <v>321415</v>
      </c>
      <c r="AC97" s="54">
        <f t="shared" si="171"/>
        <v>343051</v>
      </c>
      <c r="AD97" s="58">
        <f t="shared" si="172"/>
        <v>369825</v>
      </c>
      <c r="AE97" s="58">
        <f t="shared" si="173"/>
        <v>359266</v>
      </c>
      <c r="AF97" s="54">
        <f t="shared" si="174"/>
        <v>348496</v>
      </c>
      <c r="AG97" s="54">
        <f t="shared" si="181"/>
        <v>337792</v>
      </c>
      <c r="AH97" s="54">
        <f t="shared" si="182"/>
        <v>326895</v>
      </c>
      <c r="AI97" s="54">
        <f t="shared" ca="1" si="183"/>
        <v>321415</v>
      </c>
      <c r="AJ97" s="45" t="s">
        <v>9</v>
      </c>
    </row>
    <row r="98" spans="1:36" ht="15.95" hidden="1" customHeight="1" outlineLevel="1" x14ac:dyDescent="0.2">
      <c r="A98" s="63" t="s">
        <v>149</v>
      </c>
      <c r="B98" s="54">
        <v>19</v>
      </c>
      <c r="C98" s="54">
        <v>25</v>
      </c>
      <c r="D98" s="54">
        <v>68</v>
      </c>
      <c r="E98" s="54">
        <v>74</v>
      </c>
      <c r="F98" s="54">
        <v>4571</v>
      </c>
      <c r="G98" s="54">
        <v>4571</v>
      </c>
      <c r="H98" s="54">
        <v>4571</v>
      </c>
      <c r="I98" s="54">
        <v>4571</v>
      </c>
      <c r="J98" s="54">
        <v>4571</v>
      </c>
      <c r="K98" s="54">
        <v>4571</v>
      </c>
      <c r="L98" s="54">
        <v>4571</v>
      </c>
      <c r="M98" s="54">
        <v>4571</v>
      </c>
      <c r="N98" s="54">
        <v>4569</v>
      </c>
      <c r="O98" s="54">
        <v>4570</v>
      </c>
      <c r="P98" s="54">
        <v>4570</v>
      </c>
      <c r="Q98" s="54">
        <v>4577</v>
      </c>
      <c r="R98" s="54">
        <v>4577</v>
      </c>
      <c r="S98" s="54">
        <v>4577</v>
      </c>
      <c r="T98" s="58">
        <v>4577</v>
      </c>
      <c r="U98" s="58">
        <v>4577</v>
      </c>
      <c r="V98" s="58">
        <v>4577</v>
      </c>
      <c r="W98" s="58">
        <v>4577</v>
      </c>
      <c r="X98" s="58">
        <v>4577</v>
      </c>
      <c r="Y98" s="58">
        <v>4577</v>
      </c>
      <c r="Z98" s="58">
        <v>4577</v>
      </c>
      <c r="AA98" s="58">
        <v>4577</v>
      </c>
      <c r="AC98" s="54">
        <f t="shared" si="171"/>
        <v>74</v>
      </c>
      <c r="AD98" s="58">
        <f t="shared" si="172"/>
        <v>4571</v>
      </c>
      <c r="AE98" s="58">
        <f t="shared" si="173"/>
        <v>4571</v>
      </c>
      <c r="AF98" s="54">
        <f t="shared" si="174"/>
        <v>4577</v>
      </c>
      <c r="AG98" s="54">
        <f t="shared" si="181"/>
        <v>4577</v>
      </c>
      <c r="AH98" s="54">
        <f t="shared" si="182"/>
        <v>4577</v>
      </c>
      <c r="AI98" s="54">
        <f t="shared" ca="1" si="183"/>
        <v>4577</v>
      </c>
      <c r="AJ98" s="45" t="s">
        <v>9</v>
      </c>
    </row>
    <row r="99" spans="1:36" ht="15.95" customHeight="1" collapsed="1" x14ac:dyDescent="0.2">
      <c r="A99" s="43" t="s">
        <v>150</v>
      </c>
      <c r="B99" s="137">
        <f t="shared" ref="B99:G99" si="190">B100+B113+B126</f>
        <v>357839</v>
      </c>
      <c r="C99" s="137">
        <f t="shared" si="190"/>
        <v>393457</v>
      </c>
      <c r="D99" s="137">
        <f t="shared" si="190"/>
        <v>418775</v>
      </c>
      <c r="E99" s="137">
        <f t="shared" si="190"/>
        <v>395026</v>
      </c>
      <c r="F99" s="137">
        <f t="shared" si="190"/>
        <v>416579</v>
      </c>
      <c r="G99" s="137">
        <f t="shared" si="190"/>
        <v>411660</v>
      </c>
      <c r="H99" s="137">
        <f t="shared" ref="H99:M99" si="191">H100+H113+H126</f>
        <v>406103</v>
      </c>
      <c r="I99" s="137">
        <f t="shared" si="191"/>
        <v>401124</v>
      </c>
      <c r="J99" s="137">
        <f t="shared" si="191"/>
        <v>385684</v>
      </c>
      <c r="K99" s="137">
        <f t="shared" si="191"/>
        <v>381129</v>
      </c>
      <c r="L99" s="137">
        <f t="shared" si="191"/>
        <v>384763</v>
      </c>
      <c r="M99" s="137">
        <f t="shared" si="191"/>
        <v>381506</v>
      </c>
      <c r="N99" s="137">
        <f t="shared" ref="N99:O99" si="192">N100+N113+N126</f>
        <v>397735</v>
      </c>
      <c r="O99" s="137">
        <f t="shared" si="192"/>
        <v>377040</v>
      </c>
      <c r="P99" s="137">
        <f t="shared" ref="P99:T99" si="193">P100+P113+P126</f>
        <v>383955</v>
      </c>
      <c r="Q99" s="137">
        <f t="shared" si="193"/>
        <v>377342</v>
      </c>
      <c r="R99" s="137">
        <f t="shared" si="193"/>
        <v>394963</v>
      </c>
      <c r="S99" s="137">
        <f t="shared" si="193"/>
        <v>366756</v>
      </c>
      <c r="T99" s="137">
        <f t="shared" si="193"/>
        <v>387418</v>
      </c>
      <c r="U99" s="137">
        <f t="shared" ref="U99:V99" si="194">U100+U113+U126</f>
        <v>360587</v>
      </c>
      <c r="V99" s="137">
        <f t="shared" si="194"/>
        <v>375849</v>
      </c>
      <c r="W99" s="137">
        <f t="shared" ref="W99:X99" si="195">W100+W113+W126</f>
        <v>353616</v>
      </c>
      <c r="X99" s="137">
        <f t="shared" si="195"/>
        <v>365760</v>
      </c>
      <c r="Y99" s="137">
        <f t="shared" ref="Y99:Z99" si="196">Y100+Y113+Y126</f>
        <v>347328</v>
      </c>
      <c r="Z99" s="137">
        <f t="shared" si="196"/>
        <v>365322</v>
      </c>
      <c r="AA99" s="137">
        <f t="shared" ref="AA99" si="197">AA100+AA113+AA126</f>
        <v>343985</v>
      </c>
      <c r="AB99" s="34"/>
      <c r="AC99" s="44">
        <f t="shared" si="171"/>
        <v>395026</v>
      </c>
      <c r="AD99" s="44">
        <f t="shared" si="172"/>
        <v>401124</v>
      </c>
      <c r="AE99" s="44">
        <f t="shared" si="173"/>
        <v>381506</v>
      </c>
      <c r="AF99" s="44">
        <f t="shared" si="174"/>
        <v>377342</v>
      </c>
      <c r="AG99" s="44">
        <f t="shared" si="181"/>
        <v>360587</v>
      </c>
      <c r="AH99" s="44">
        <f t="shared" si="182"/>
        <v>347328</v>
      </c>
      <c r="AI99" s="44">
        <f t="shared" ca="1" si="183"/>
        <v>343985</v>
      </c>
      <c r="AJ99" s="45" t="s">
        <v>9</v>
      </c>
    </row>
    <row r="100" spans="1:36" ht="15.95" hidden="1" customHeight="1" outlineLevel="1" x14ac:dyDescent="0.2">
      <c r="A100" s="61" t="s">
        <v>151</v>
      </c>
      <c r="B100" s="62">
        <v>14866</v>
      </c>
      <c r="C100" s="62">
        <v>49988</v>
      </c>
      <c r="D100" s="62">
        <v>75019</v>
      </c>
      <c r="E100" s="62">
        <v>39049</v>
      </c>
      <c r="F100" s="62">
        <v>50354</v>
      </c>
      <c r="G100" s="62">
        <v>39020</v>
      </c>
      <c r="H100" s="62">
        <v>30800</v>
      </c>
      <c r="I100" s="62">
        <f t="shared" ref="I100:N100" si="198">SUM(I101:I112)</f>
        <v>31786</v>
      </c>
      <c r="J100" s="62">
        <f t="shared" si="198"/>
        <v>33564</v>
      </c>
      <c r="K100" s="62">
        <f t="shared" si="198"/>
        <v>23020</v>
      </c>
      <c r="L100" s="62">
        <f t="shared" si="198"/>
        <v>16139</v>
      </c>
      <c r="M100" s="62">
        <f t="shared" si="198"/>
        <v>23492</v>
      </c>
      <c r="N100" s="62">
        <f t="shared" si="198"/>
        <v>28461</v>
      </c>
      <c r="O100" s="62">
        <f t="shared" ref="O100:T100" si="199">SUM(O101:O112)</f>
        <v>24182</v>
      </c>
      <c r="P100" s="62">
        <f t="shared" si="199"/>
        <v>32940</v>
      </c>
      <c r="Q100" s="62">
        <f t="shared" si="199"/>
        <v>27585</v>
      </c>
      <c r="R100" s="62">
        <f t="shared" si="199"/>
        <v>32215</v>
      </c>
      <c r="S100" s="62">
        <f t="shared" si="199"/>
        <v>41202</v>
      </c>
      <c r="T100" s="62">
        <f t="shared" si="199"/>
        <v>57729</v>
      </c>
      <c r="U100" s="62">
        <f t="shared" ref="U100:V100" si="200">SUM(U101:U112)</f>
        <v>66244</v>
      </c>
      <c r="V100" s="62">
        <f t="shared" si="200"/>
        <v>70249</v>
      </c>
      <c r="W100" s="62">
        <f t="shared" ref="W100:X100" si="201">SUM(W101:W112)</f>
        <v>61590</v>
      </c>
      <c r="X100" s="62">
        <f t="shared" si="201"/>
        <v>61619</v>
      </c>
      <c r="Y100" s="62">
        <f t="shared" ref="Y100:Z100" si="202">SUM(Y101:Y112)</f>
        <v>69980</v>
      </c>
      <c r="Z100" s="62">
        <f t="shared" si="202"/>
        <v>76454</v>
      </c>
      <c r="AA100" s="62">
        <f t="shared" ref="AA100" si="203">SUM(AA101:AA112)</f>
        <v>70259</v>
      </c>
      <c r="AC100" s="62">
        <f t="shared" si="171"/>
        <v>39049</v>
      </c>
      <c r="AD100" s="62">
        <f t="shared" si="172"/>
        <v>31786</v>
      </c>
      <c r="AE100" s="62">
        <f t="shared" si="173"/>
        <v>23492</v>
      </c>
      <c r="AF100" s="62">
        <f t="shared" si="174"/>
        <v>27585</v>
      </c>
      <c r="AG100" s="62">
        <f t="shared" si="181"/>
        <v>66244</v>
      </c>
      <c r="AH100" s="62">
        <f t="shared" si="182"/>
        <v>69980</v>
      </c>
      <c r="AI100" s="62">
        <f t="shared" ca="1" si="183"/>
        <v>70259</v>
      </c>
      <c r="AJ100" s="45" t="s">
        <v>9</v>
      </c>
    </row>
    <row r="101" spans="1:36" ht="15.95" hidden="1" customHeight="1" outlineLevel="1" x14ac:dyDescent="0.2">
      <c r="A101" s="63" t="s">
        <v>152</v>
      </c>
      <c r="B101" s="54">
        <v>0</v>
      </c>
      <c r="C101" s="54">
        <v>0</v>
      </c>
      <c r="D101" s="54">
        <v>0</v>
      </c>
      <c r="E101" s="54">
        <v>0</v>
      </c>
      <c r="F101" s="54">
        <v>0</v>
      </c>
      <c r="G101" s="54">
        <v>0</v>
      </c>
      <c r="H101" s="54">
        <v>0</v>
      </c>
      <c r="I101" s="54">
        <v>0</v>
      </c>
      <c r="J101" s="54">
        <v>0</v>
      </c>
      <c r="K101" s="54">
        <v>0</v>
      </c>
      <c r="L101" s="54">
        <v>0</v>
      </c>
      <c r="M101" s="54">
        <v>0</v>
      </c>
      <c r="N101" s="54">
        <v>0</v>
      </c>
      <c r="O101" s="54">
        <v>0</v>
      </c>
      <c r="P101" s="54">
        <v>0</v>
      </c>
      <c r="Q101" s="54">
        <v>0</v>
      </c>
      <c r="R101" s="54">
        <v>0</v>
      </c>
      <c r="S101" s="54">
        <v>0</v>
      </c>
      <c r="T101" s="54">
        <v>0</v>
      </c>
      <c r="U101" s="54">
        <v>0</v>
      </c>
      <c r="V101" s="54">
        <v>0</v>
      </c>
      <c r="W101" s="54">
        <v>0</v>
      </c>
      <c r="X101" s="54">
        <v>0</v>
      </c>
      <c r="Y101" s="54">
        <v>0</v>
      </c>
      <c r="Z101" s="54">
        <v>0</v>
      </c>
      <c r="AA101" s="54">
        <v>0</v>
      </c>
      <c r="AC101" s="54">
        <f t="shared" si="171"/>
        <v>0</v>
      </c>
      <c r="AD101" s="54">
        <f t="shared" si="172"/>
        <v>0</v>
      </c>
      <c r="AE101" s="54">
        <f t="shared" si="173"/>
        <v>0</v>
      </c>
      <c r="AF101" s="54">
        <f t="shared" si="174"/>
        <v>0</v>
      </c>
      <c r="AG101" s="54">
        <f t="shared" si="181"/>
        <v>0</v>
      </c>
      <c r="AH101" s="54">
        <f t="shared" si="182"/>
        <v>0</v>
      </c>
      <c r="AI101" s="54">
        <f t="shared" ca="1" si="183"/>
        <v>0</v>
      </c>
      <c r="AJ101" s="45" t="s">
        <v>9</v>
      </c>
    </row>
    <row r="102" spans="1:36" ht="15.95" hidden="1" customHeight="1" outlineLevel="1" x14ac:dyDescent="0.2">
      <c r="A102" s="63" t="s">
        <v>153</v>
      </c>
      <c r="B102" s="54">
        <v>6776</v>
      </c>
      <c r="C102" s="54">
        <v>6706</v>
      </c>
      <c r="D102" s="54">
        <v>12168</v>
      </c>
      <c r="E102" s="54">
        <v>-526</v>
      </c>
      <c r="F102" s="54">
        <v>3750</v>
      </c>
      <c r="G102" s="54">
        <v>-399</v>
      </c>
      <c r="H102" s="54">
        <v>4050</v>
      </c>
      <c r="I102" s="54">
        <v>-404</v>
      </c>
      <c r="J102" s="54">
        <v>4000</v>
      </c>
      <c r="K102" s="54">
        <v>-405</v>
      </c>
      <c r="L102" s="54">
        <v>4508</v>
      </c>
      <c r="M102" s="54">
        <v>-315</v>
      </c>
      <c r="N102" s="54">
        <v>4644</v>
      </c>
      <c r="O102" s="54">
        <v>4511</v>
      </c>
      <c r="P102" s="54">
        <v>9739</v>
      </c>
      <c r="Q102" s="54">
        <v>9560</v>
      </c>
      <c r="R102" s="54">
        <v>15092</v>
      </c>
      <c r="S102" s="54">
        <v>27397</v>
      </c>
      <c r="T102" s="54">
        <v>32944</v>
      </c>
      <c r="U102" s="54">
        <v>45360</v>
      </c>
      <c r="V102" s="54">
        <v>51382</v>
      </c>
      <c r="W102" s="54">
        <v>47718</v>
      </c>
      <c r="X102" s="54">
        <v>53480</v>
      </c>
      <c r="Y102" s="54">
        <v>49994</v>
      </c>
      <c r="Z102" s="54">
        <v>56965</v>
      </c>
      <c r="AA102" s="54">
        <v>54772</v>
      </c>
      <c r="AC102" s="54">
        <f t="shared" ref="AC102:AC133" si="204">E102</f>
        <v>-526</v>
      </c>
      <c r="AD102" s="54">
        <f t="shared" ref="AD102:AD133" si="205">I102</f>
        <v>-404</v>
      </c>
      <c r="AE102" s="54">
        <f t="shared" ref="AE102:AE133" si="206">M102</f>
        <v>-315</v>
      </c>
      <c r="AF102" s="54">
        <f t="shared" ref="AF102:AF133" si="207">Q102</f>
        <v>9560</v>
      </c>
      <c r="AG102" s="54">
        <f t="shared" si="181"/>
        <v>45360</v>
      </c>
      <c r="AH102" s="54">
        <f t="shared" si="182"/>
        <v>49994</v>
      </c>
      <c r="AI102" s="54">
        <f t="shared" ca="1" si="183"/>
        <v>54772</v>
      </c>
      <c r="AJ102" s="45" t="s">
        <v>9</v>
      </c>
    </row>
    <row r="103" spans="1:36" ht="15.95" hidden="1" customHeight="1" outlineLevel="1" x14ac:dyDescent="0.2">
      <c r="A103" s="63" t="s">
        <v>154</v>
      </c>
      <c r="B103" s="54">
        <v>4967</v>
      </c>
      <c r="C103" s="54">
        <v>35948</v>
      </c>
      <c r="D103" s="54">
        <v>55491</v>
      </c>
      <c r="E103" s="54">
        <v>31317</v>
      </c>
      <c r="F103" s="54">
        <v>42043</v>
      </c>
      <c r="G103" s="54">
        <v>31036</v>
      </c>
      <c r="H103" s="54">
        <v>13023</v>
      </c>
      <c r="I103" s="54">
        <v>12118</v>
      </c>
      <c r="J103" s="54">
        <v>10630</v>
      </c>
      <c r="K103" s="54">
        <v>9067</v>
      </c>
      <c r="L103" s="54">
        <v>7143</v>
      </c>
      <c r="M103" s="54">
        <v>6667</v>
      </c>
      <c r="N103" s="54">
        <v>7419</v>
      </c>
      <c r="O103" s="54">
        <v>3367</v>
      </c>
      <c r="P103" s="54">
        <v>2863</v>
      </c>
      <c r="Q103" s="54">
        <v>2692</v>
      </c>
      <c r="R103" s="54">
        <v>2709</v>
      </c>
      <c r="S103" s="54">
        <v>2668</v>
      </c>
      <c r="T103" s="54">
        <v>2492</v>
      </c>
      <c r="U103" s="54">
        <v>1151</v>
      </c>
      <c r="V103" s="54">
        <v>1135</v>
      </c>
      <c r="W103" s="54">
        <v>1191</v>
      </c>
      <c r="X103" s="54">
        <v>1169</v>
      </c>
      <c r="Y103" s="54">
        <v>1310</v>
      </c>
      <c r="Z103" s="54">
        <v>1322</v>
      </c>
      <c r="AA103" s="54">
        <v>1271</v>
      </c>
      <c r="AC103" s="54">
        <f t="shared" si="204"/>
        <v>31317</v>
      </c>
      <c r="AD103" s="54">
        <f t="shared" si="205"/>
        <v>12118</v>
      </c>
      <c r="AE103" s="54">
        <f t="shared" si="206"/>
        <v>6667</v>
      </c>
      <c r="AF103" s="54">
        <f t="shared" si="207"/>
        <v>2692</v>
      </c>
      <c r="AG103" s="54">
        <f t="shared" si="181"/>
        <v>1151</v>
      </c>
      <c r="AH103" s="54">
        <f t="shared" si="182"/>
        <v>1310</v>
      </c>
      <c r="AI103" s="54">
        <f t="shared" ca="1" si="183"/>
        <v>1271</v>
      </c>
      <c r="AJ103" s="45" t="s">
        <v>9</v>
      </c>
    </row>
    <row r="104" spans="1:36" ht="15.95" hidden="1" customHeight="1" outlineLevel="1" x14ac:dyDescent="0.2">
      <c r="A104" s="63" t="s">
        <v>155</v>
      </c>
      <c r="B104" s="54">
        <v>508</v>
      </c>
      <c r="C104" s="54">
        <v>658</v>
      </c>
      <c r="D104" s="54">
        <v>1068</v>
      </c>
      <c r="E104" s="54">
        <v>3433</v>
      </c>
      <c r="F104" s="54">
        <v>691</v>
      </c>
      <c r="G104" s="54">
        <v>600</v>
      </c>
      <c r="H104" s="54">
        <v>803</v>
      </c>
      <c r="I104" s="54">
        <v>842</v>
      </c>
      <c r="J104" s="54">
        <v>936</v>
      </c>
      <c r="K104" s="54">
        <v>723</v>
      </c>
      <c r="L104" s="54">
        <v>859</v>
      </c>
      <c r="M104" s="54">
        <v>857</v>
      </c>
      <c r="N104" s="54">
        <v>931</v>
      </c>
      <c r="O104" s="54">
        <v>527</v>
      </c>
      <c r="P104" s="54">
        <v>785</v>
      </c>
      <c r="Q104" s="54">
        <v>823</v>
      </c>
      <c r="R104" s="54">
        <v>918</v>
      </c>
      <c r="S104" s="54">
        <v>660</v>
      </c>
      <c r="T104" s="54">
        <v>746</v>
      </c>
      <c r="U104" s="54">
        <v>660</v>
      </c>
      <c r="V104" s="54">
        <v>721</v>
      </c>
      <c r="W104" s="54">
        <v>559</v>
      </c>
      <c r="X104" s="54">
        <v>761</v>
      </c>
      <c r="Y104" s="54">
        <v>719</v>
      </c>
      <c r="Z104" s="54">
        <v>769</v>
      </c>
      <c r="AA104" s="54">
        <v>517</v>
      </c>
      <c r="AC104" s="54">
        <f t="shared" si="204"/>
        <v>3433</v>
      </c>
      <c r="AD104" s="54">
        <f t="shared" si="205"/>
        <v>842</v>
      </c>
      <c r="AE104" s="54">
        <f t="shared" si="206"/>
        <v>857</v>
      </c>
      <c r="AF104" s="54">
        <f t="shared" si="207"/>
        <v>823</v>
      </c>
      <c r="AG104" s="54">
        <f t="shared" si="181"/>
        <v>660</v>
      </c>
      <c r="AH104" s="54">
        <f t="shared" si="182"/>
        <v>719</v>
      </c>
      <c r="AI104" s="54">
        <f t="shared" ca="1" si="183"/>
        <v>517</v>
      </c>
      <c r="AJ104" s="45" t="s">
        <v>9</v>
      </c>
    </row>
    <row r="105" spans="1:36" ht="15.95" hidden="1" customHeight="1" outlineLevel="1" x14ac:dyDescent="0.2">
      <c r="A105" s="63" t="s">
        <v>156</v>
      </c>
      <c r="B105" s="54">
        <v>1054</v>
      </c>
      <c r="C105" s="54">
        <v>5106</v>
      </c>
      <c r="D105" s="54">
        <v>4719</v>
      </c>
      <c r="E105" s="54">
        <v>3217</v>
      </c>
      <c r="F105" s="54">
        <v>2112</v>
      </c>
      <c r="G105" s="54">
        <v>5903</v>
      </c>
      <c r="H105" s="54">
        <v>2305</v>
      </c>
      <c r="I105" s="54">
        <v>2466</v>
      </c>
      <c r="J105" s="54">
        <v>1254</v>
      </c>
      <c r="K105" s="54">
        <v>1183</v>
      </c>
      <c r="L105" s="54">
        <v>899</v>
      </c>
      <c r="M105" s="54">
        <v>1653</v>
      </c>
      <c r="N105" s="54">
        <v>1314</v>
      </c>
      <c r="O105" s="54">
        <v>1367</v>
      </c>
      <c r="P105" s="54">
        <v>2560</v>
      </c>
      <c r="Q105" s="54">
        <v>3410</v>
      </c>
      <c r="R105" s="54">
        <v>2234</v>
      </c>
      <c r="S105" s="54">
        <v>2652</v>
      </c>
      <c r="T105" s="54">
        <v>3293</v>
      </c>
      <c r="U105" s="54">
        <v>4261</v>
      </c>
      <c r="V105" s="54">
        <v>2837</v>
      </c>
      <c r="W105" s="54">
        <v>3321</v>
      </c>
      <c r="X105" s="54">
        <v>3891</v>
      </c>
      <c r="Y105" s="54">
        <v>4568</v>
      </c>
      <c r="Z105" s="54">
        <v>3667</v>
      </c>
      <c r="AA105" s="54">
        <v>4326</v>
      </c>
      <c r="AC105" s="54">
        <f t="shared" si="204"/>
        <v>3217</v>
      </c>
      <c r="AD105" s="54">
        <f t="shared" si="205"/>
        <v>2466</v>
      </c>
      <c r="AE105" s="54">
        <f t="shared" si="206"/>
        <v>1653</v>
      </c>
      <c r="AF105" s="54">
        <f t="shared" si="207"/>
        <v>3410</v>
      </c>
      <c r="AG105" s="54">
        <f t="shared" si="181"/>
        <v>4261</v>
      </c>
      <c r="AH105" s="54">
        <f t="shared" si="182"/>
        <v>4568</v>
      </c>
      <c r="AI105" s="54">
        <f t="shared" ca="1" si="183"/>
        <v>4326</v>
      </c>
      <c r="AJ105" s="45" t="s">
        <v>9</v>
      </c>
    </row>
    <row r="106" spans="1:36" ht="15.95" hidden="1" customHeight="1" outlineLevel="1" x14ac:dyDescent="0.2">
      <c r="A106" s="63" t="s">
        <v>157</v>
      </c>
      <c r="B106" s="54">
        <v>0</v>
      </c>
      <c r="C106" s="54">
        <v>0</v>
      </c>
      <c r="D106" s="54">
        <v>0</v>
      </c>
      <c r="E106" s="54">
        <v>0</v>
      </c>
      <c r="F106" s="54">
        <v>0</v>
      </c>
      <c r="G106" s="54">
        <v>0</v>
      </c>
      <c r="H106" s="54">
        <v>0</v>
      </c>
      <c r="I106" s="54">
        <v>0</v>
      </c>
      <c r="J106" s="54">
        <v>0</v>
      </c>
      <c r="K106" s="54">
        <v>0</v>
      </c>
      <c r="L106" s="54">
        <v>0</v>
      </c>
      <c r="M106" s="54">
        <v>0</v>
      </c>
      <c r="N106" s="54">
        <v>0</v>
      </c>
      <c r="O106" s="54">
        <v>0</v>
      </c>
      <c r="P106" s="54">
        <v>0</v>
      </c>
      <c r="Q106" s="54">
        <v>0</v>
      </c>
      <c r="R106" s="54">
        <v>0</v>
      </c>
      <c r="S106" s="54">
        <v>0</v>
      </c>
      <c r="T106" s="54">
        <v>0</v>
      </c>
      <c r="U106" s="54">
        <v>0</v>
      </c>
      <c r="V106" s="54">
        <v>0</v>
      </c>
      <c r="W106" s="54">
        <v>0</v>
      </c>
      <c r="X106" s="54">
        <v>0</v>
      </c>
      <c r="Y106" s="54">
        <v>0</v>
      </c>
      <c r="Z106" s="54">
        <v>0</v>
      </c>
      <c r="AA106" s="54">
        <v>0</v>
      </c>
      <c r="AC106" s="54">
        <f t="shared" si="204"/>
        <v>0</v>
      </c>
      <c r="AD106" s="54">
        <f t="shared" si="205"/>
        <v>0</v>
      </c>
      <c r="AE106" s="54">
        <f t="shared" si="206"/>
        <v>0</v>
      </c>
      <c r="AF106" s="54">
        <f t="shared" si="207"/>
        <v>0</v>
      </c>
      <c r="AG106" s="54">
        <f t="shared" si="181"/>
        <v>0</v>
      </c>
      <c r="AH106" s="54">
        <f t="shared" si="182"/>
        <v>0</v>
      </c>
      <c r="AI106" s="54">
        <f t="shared" ca="1" si="183"/>
        <v>0</v>
      </c>
      <c r="AJ106" s="45" t="s">
        <v>9</v>
      </c>
    </row>
    <row r="107" spans="1:36" ht="15.95" hidden="1" customHeight="1" outlineLevel="1" x14ac:dyDescent="0.2">
      <c r="A107" s="63" t="s">
        <v>158</v>
      </c>
      <c r="B107" s="54">
        <v>0</v>
      </c>
      <c r="C107" s="54">
        <v>0</v>
      </c>
      <c r="D107" s="54">
        <v>0</v>
      </c>
      <c r="E107" s="54">
        <v>0</v>
      </c>
      <c r="F107" s="54">
        <v>0</v>
      </c>
      <c r="G107" s="54">
        <v>0</v>
      </c>
      <c r="H107" s="54">
        <v>10000</v>
      </c>
      <c r="I107" s="54">
        <v>15969</v>
      </c>
      <c r="J107" s="54">
        <v>15969</v>
      </c>
      <c r="K107" s="54">
        <v>9469</v>
      </c>
      <c r="L107" s="54">
        <v>0</v>
      </c>
      <c r="M107" s="54">
        <v>12761</v>
      </c>
      <c r="N107" s="54">
        <v>12761</v>
      </c>
      <c r="O107" s="54">
        <v>11000</v>
      </c>
      <c r="P107" s="54">
        <v>14000</v>
      </c>
      <c r="Q107" s="54">
        <v>8791</v>
      </c>
      <c r="R107" s="54">
        <v>8791</v>
      </c>
      <c r="S107" s="54">
        <v>6125</v>
      </c>
      <c r="T107" s="54">
        <v>16500</v>
      </c>
      <c r="U107" s="54">
        <v>12995</v>
      </c>
      <c r="V107" s="54">
        <v>12995</v>
      </c>
      <c r="W107" s="54">
        <v>6500</v>
      </c>
      <c r="X107" s="54">
        <v>0</v>
      </c>
      <c r="Y107" s="54">
        <v>10812</v>
      </c>
      <c r="Z107" s="54">
        <v>10812</v>
      </c>
      <c r="AA107" s="54">
        <v>5812</v>
      </c>
      <c r="AC107" s="54">
        <f t="shared" si="204"/>
        <v>0</v>
      </c>
      <c r="AD107" s="54">
        <f t="shared" si="205"/>
        <v>15969</v>
      </c>
      <c r="AE107" s="54">
        <f t="shared" si="206"/>
        <v>12761</v>
      </c>
      <c r="AF107" s="54">
        <f t="shared" si="207"/>
        <v>8791</v>
      </c>
      <c r="AG107" s="54">
        <f t="shared" si="181"/>
        <v>12995</v>
      </c>
      <c r="AH107" s="54">
        <f t="shared" si="182"/>
        <v>10812</v>
      </c>
      <c r="AI107" s="54">
        <f t="shared" ca="1" si="183"/>
        <v>5812</v>
      </c>
      <c r="AJ107" s="45" t="s">
        <v>9</v>
      </c>
    </row>
    <row r="108" spans="1:36" ht="15.95" hidden="1" customHeight="1" outlineLevel="1" x14ac:dyDescent="0.2">
      <c r="A108" s="63" t="s">
        <v>159</v>
      </c>
      <c r="B108" s="54">
        <v>0</v>
      </c>
      <c r="C108" s="54">
        <v>0</v>
      </c>
      <c r="D108" s="54">
        <v>0</v>
      </c>
      <c r="E108" s="54">
        <v>0</v>
      </c>
      <c r="F108" s="54">
        <v>0</v>
      </c>
      <c r="G108" s="54">
        <v>0</v>
      </c>
      <c r="H108" s="54">
        <v>0</v>
      </c>
      <c r="I108" s="54">
        <v>0</v>
      </c>
      <c r="J108" s="54">
        <v>0</v>
      </c>
      <c r="K108" s="54">
        <v>0</v>
      </c>
      <c r="L108" s="54">
        <v>0</v>
      </c>
      <c r="M108" s="54">
        <v>0</v>
      </c>
      <c r="N108" s="54">
        <v>0</v>
      </c>
      <c r="O108" s="54">
        <v>0</v>
      </c>
      <c r="P108" s="54">
        <v>0</v>
      </c>
      <c r="Q108" s="54">
        <v>0</v>
      </c>
      <c r="R108" s="54">
        <v>0</v>
      </c>
      <c r="S108" s="54">
        <v>0</v>
      </c>
      <c r="T108" s="54">
        <v>0</v>
      </c>
      <c r="U108" s="54">
        <v>0</v>
      </c>
      <c r="V108" s="54">
        <v>0</v>
      </c>
      <c r="W108" s="54">
        <v>0</v>
      </c>
      <c r="X108" s="54">
        <v>0</v>
      </c>
      <c r="Y108" s="54">
        <v>0</v>
      </c>
      <c r="Z108" s="54">
        <v>0</v>
      </c>
      <c r="AA108" s="54">
        <v>0</v>
      </c>
      <c r="AC108" s="54">
        <f t="shared" si="204"/>
        <v>0</v>
      </c>
      <c r="AD108" s="54">
        <f t="shared" si="205"/>
        <v>0</v>
      </c>
      <c r="AE108" s="54">
        <f t="shared" si="206"/>
        <v>0</v>
      </c>
      <c r="AF108" s="54">
        <f t="shared" si="207"/>
        <v>0</v>
      </c>
      <c r="AG108" s="54">
        <f t="shared" si="181"/>
        <v>0</v>
      </c>
      <c r="AH108" s="54">
        <f t="shared" si="182"/>
        <v>0</v>
      </c>
      <c r="AI108" s="54">
        <f t="shared" ca="1" si="183"/>
        <v>0</v>
      </c>
      <c r="AJ108" s="45" t="s">
        <v>9</v>
      </c>
    </row>
    <row r="109" spans="1:36" ht="15.95" hidden="1" customHeight="1" outlineLevel="1" x14ac:dyDescent="0.2">
      <c r="A109" s="63" t="s">
        <v>160</v>
      </c>
      <c r="B109" s="54">
        <v>0</v>
      </c>
      <c r="C109" s="54">
        <v>0</v>
      </c>
      <c r="D109" s="54">
        <v>0</v>
      </c>
      <c r="E109" s="54">
        <v>0</v>
      </c>
      <c r="F109" s="54">
        <v>186</v>
      </c>
      <c r="G109" s="54">
        <v>312</v>
      </c>
      <c r="H109" s="54">
        <v>392</v>
      </c>
      <c r="I109" s="54">
        <v>438</v>
      </c>
      <c r="J109" s="54">
        <v>486</v>
      </c>
      <c r="K109" s="54">
        <v>306</v>
      </c>
      <c r="L109" s="54">
        <v>365</v>
      </c>
      <c r="M109" s="54">
        <v>425</v>
      </c>
      <c r="N109" s="54">
        <v>488</v>
      </c>
      <c r="O109" s="54">
        <v>554</v>
      </c>
      <c r="P109" s="54">
        <v>262</v>
      </c>
      <c r="Q109" s="54">
        <v>319</v>
      </c>
      <c r="R109" s="54">
        <v>355</v>
      </c>
      <c r="S109" s="54">
        <v>367</v>
      </c>
      <c r="T109" s="54">
        <v>382</v>
      </c>
      <c r="U109" s="54">
        <v>483</v>
      </c>
      <c r="V109" s="54">
        <v>480</v>
      </c>
      <c r="W109" s="54">
        <v>488</v>
      </c>
      <c r="X109" s="54">
        <v>507</v>
      </c>
      <c r="Y109" s="54">
        <v>772</v>
      </c>
      <c r="Z109" s="54">
        <v>785</v>
      </c>
      <c r="AA109" s="54">
        <v>798</v>
      </c>
      <c r="AC109" s="54">
        <f t="shared" si="204"/>
        <v>0</v>
      </c>
      <c r="AD109" s="54">
        <f t="shared" si="205"/>
        <v>438</v>
      </c>
      <c r="AE109" s="54">
        <f t="shared" si="206"/>
        <v>425</v>
      </c>
      <c r="AF109" s="54">
        <f t="shared" si="207"/>
        <v>319</v>
      </c>
      <c r="AG109" s="54">
        <f t="shared" si="181"/>
        <v>483</v>
      </c>
      <c r="AH109" s="54">
        <f t="shared" si="182"/>
        <v>772</v>
      </c>
      <c r="AI109" s="54">
        <f t="shared" ca="1" si="183"/>
        <v>798</v>
      </c>
      <c r="AJ109" s="45" t="s">
        <v>9</v>
      </c>
    </row>
    <row r="110" spans="1:36" ht="15.95" hidden="1" customHeight="1" outlineLevel="1" x14ac:dyDescent="0.2">
      <c r="A110" s="63" t="s">
        <v>161</v>
      </c>
      <c r="B110" s="54">
        <v>0</v>
      </c>
      <c r="C110" s="54">
        <v>0</v>
      </c>
      <c r="D110" s="54">
        <v>0</v>
      </c>
      <c r="E110" s="54">
        <v>0</v>
      </c>
      <c r="F110" s="54">
        <v>0</v>
      </c>
      <c r="G110" s="54">
        <v>0</v>
      </c>
      <c r="H110" s="54">
        <v>0</v>
      </c>
      <c r="I110" s="54">
        <v>0</v>
      </c>
      <c r="J110" s="54">
        <v>0</v>
      </c>
      <c r="K110" s="54">
        <v>0</v>
      </c>
      <c r="L110" s="54">
        <v>0</v>
      </c>
      <c r="M110" s="54">
        <v>0</v>
      </c>
      <c r="N110" s="54">
        <v>0</v>
      </c>
      <c r="O110" s="54">
        <v>0</v>
      </c>
      <c r="P110" s="54">
        <v>0</v>
      </c>
      <c r="Q110" s="54">
        <v>0</v>
      </c>
      <c r="R110" s="54">
        <v>0</v>
      </c>
      <c r="S110" s="54">
        <v>0</v>
      </c>
      <c r="T110" s="54">
        <v>0</v>
      </c>
      <c r="U110" s="54">
        <v>0</v>
      </c>
      <c r="V110" s="54">
        <v>0</v>
      </c>
      <c r="W110" s="54">
        <v>0</v>
      </c>
      <c r="X110" s="54">
        <v>0</v>
      </c>
      <c r="Y110" s="54">
        <v>0</v>
      </c>
      <c r="Z110" s="54">
        <v>0</v>
      </c>
      <c r="AA110" s="54">
        <v>0</v>
      </c>
      <c r="AC110" s="54">
        <f t="shared" si="204"/>
        <v>0</v>
      </c>
      <c r="AD110" s="54">
        <f t="shared" si="205"/>
        <v>0</v>
      </c>
      <c r="AE110" s="54">
        <f t="shared" si="206"/>
        <v>0</v>
      </c>
      <c r="AF110" s="54">
        <f t="shared" si="207"/>
        <v>0</v>
      </c>
      <c r="AG110" s="54">
        <f t="shared" si="181"/>
        <v>0</v>
      </c>
      <c r="AH110" s="54">
        <f t="shared" si="182"/>
        <v>0</v>
      </c>
      <c r="AI110" s="54">
        <f t="shared" ca="1" si="183"/>
        <v>0</v>
      </c>
      <c r="AJ110" s="45" t="s">
        <v>9</v>
      </c>
    </row>
    <row r="111" spans="1:36" ht="15.95" hidden="1" customHeight="1" outlineLevel="1" x14ac:dyDescent="0.2">
      <c r="A111" s="63" t="s">
        <v>162</v>
      </c>
      <c r="B111" s="54">
        <v>0</v>
      </c>
      <c r="C111" s="54">
        <v>0</v>
      </c>
      <c r="D111" s="54">
        <v>0</v>
      </c>
      <c r="E111" s="54">
        <v>0</v>
      </c>
      <c r="F111" s="54">
        <v>0</v>
      </c>
      <c r="G111" s="54">
        <v>0</v>
      </c>
      <c r="H111" s="54">
        <v>0</v>
      </c>
      <c r="I111" s="54">
        <v>0</v>
      </c>
      <c r="J111" s="54">
        <v>0</v>
      </c>
      <c r="K111" s="54">
        <v>2641</v>
      </c>
      <c r="L111" s="54">
        <v>2343</v>
      </c>
      <c r="M111" s="54">
        <v>1421</v>
      </c>
      <c r="N111" s="54">
        <v>711</v>
      </c>
      <c r="O111" s="54">
        <v>2664</v>
      </c>
      <c r="P111" s="54">
        <v>2094</v>
      </c>
      <c r="Q111" s="54">
        <v>1396</v>
      </c>
      <c r="R111" s="54">
        <v>698</v>
      </c>
      <c r="S111" s="54">
        <v>0</v>
      </c>
      <c r="T111" s="54">
        <v>0</v>
      </c>
      <c r="U111" s="54">
        <v>0</v>
      </c>
      <c r="V111" s="54">
        <v>0</v>
      </c>
      <c r="W111" s="54">
        <v>0</v>
      </c>
      <c r="X111" s="54">
        <v>0</v>
      </c>
      <c r="Y111" s="54">
        <v>0</v>
      </c>
      <c r="Z111" s="54">
        <v>0</v>
      </c>
      <c r="AA111" s="54">
        <v>0</v>
      </c>
      <c r="AC111" s="54">
        <f t="shared" si="204"/>
        <v>0</v>
      </c>
      <c r="AD111" s="54">
        <f t="shared" si="205"/>
        <v>0</v>
      </c>
      <c r="AE111" s="54">
        <f t="shared" si="206"/>
        <v>1421</v>
      </c>
      <c r="AF111" s="54">
        <f t="shared" si="207"/>
        <v>1396</v>
      </c>
      <c r="AG111" s="54">
        <f t="shared" si="181"/>
        <v>0</v>
      </c>
      <c r="AH111" s="54">
        <f t="shared" si="182"/>
        <v>0</v>
      </c>
      <c r="AI111" s="54">
        <f t="shared" ca="1" si="183"/>
        <v>0</v>
      </c>
      <c r="AJ111" s="45" t="s">
        <v>9</v>
      </c>
    </row>
    <row r="112" spans="1:36" ht="15.95" hidden="1" customHeight="1" outlineLevel="1" x14ac:dyDescent="0.2">
      <c r="A112" s="63" t="s">
        <v>163</v>
      </c>
      <c r="B112" s="54">
        <v>1561</v>
      </c>
      <c r="C112" s="54">
        <v>1570</v>
      </c>
      <c r="D112" s="54">
        <v>1573</v>
      </c>
      <c r="E112" s="54">
        <v>1608</v>
      </c>
      <c r="F112" s="54">
        <v>1572</v>
      </c>
      <c r="G112" s="54">
        <v>1568</v>
      </c>
      <c r="H112" s="54">
        <v>227</v>
      </c>
      <c r="I112" s="54">
        <v>357</v>
      </c>
      <c r="J112" s="54">
        <v>289</v>
      </c>
      <c r="K112" s="54">
        <v>36</v>
      </c>
      <c r="L112" s="54">
        <v>22</v>
      </c>
      <c r="M112" s="54">
        <v>23</v>
      </c>
      <c r="N112" s="54">
        <v>193</v>
      </c>
      <c r="O112" s="54">
        <v>192</v>
      </c>
      <c r="P112" s="54">
        <v>637</v>
      </c>
      <c r="Q112" s="54">
        <v>594</v>
      </c>
      <c r="R112" s="54">
        <v>1418</v>
      </c>
      <c r="S112" s="54">
        <v>1333</v>
      </c>
      <c r="T112" s="54">
        <v>1372</v>
      </c>
      <c r="U112" s="54">
        <v>1334</v>
      </c>
      <c r="V112" s="54">
        <v>699</v>
      </c>
      <c r="W112" s="54">
        <v>1813</v>
      </c>
      <c r="X112" s="54">
        <v>1811</v>
      </c>
      <c r="Y112" s="54">
        <v>1805</v>
      </c>
      <c r="Z112" s="54">
        <v>2134</v>
      </c>
      <c r="AA112" s="54">
        <v>2763</v>
      </c>
      <c r="AC112" s="54">
        <f t="shared" si="204"/>
        <v>1608</v>
      </c>
      <c r="AD112" s="54">
        <f t="shared" si="205"/>
        <v>357</v>
      </c>
      <c r="AE112" s="54">
        <f t="shared" si="206"/>
        <v>23</v>
      </c>
      <c r="AF112" s="54">
        <f t="shared" si="207"/>
        <v>594</v>
      </c>
      <c r="AG112" s="54">
        <f t="shared" si="181"/>
        <v>1334</v>
      </c>
      <c r="AH112" s="54">
        <f t="shared" si="182"/>
        <v>1805</v>
      </c>
      <c r="AI112" s="54">
        <f t="shared" ca="1" si="183"/>
        <v>2763</v>
      </c>
      <c r="AJ112" s="45" t="s">
        <v>9</v>
      </c>
    </row>
    <row r="113" spans="1:36" ht="15.95" hidden="1" customHeight="1" outlineLevel="1" x14ac:dyDescent="0.2">
      <c r="A113" s="61" t="s">
        <v>164</v>
      </c>
      <c r="B113" s="62">
        <v>305352</v>
      </c>
      <c r="C113" s="62">
        <v>305848</v>
      </c>
      <c r="D113" s="62">
        <v>306135</v>
      </c>
      <c r="E113" s="62">
        <v>318356</v>
      </c>
      <c r="F113" s="62">
        <v>322555</v>
      </c>
      <c r="G113" s="62">
        <v>320598</v>
      </c>
      <c r="H113" s="62">
        <v>324728</v>
      </c>
      <c r="I113" s="62">
        <f t="shared" ref="I113:N113" si="208">SUM(I114:I125)</f>
        <v>335240</v>
      </c>
      <c r="J113" s="62">
        <f t="shared" si="208"/>
        <v>344580</v>
      </c>
      <c r="K113" s="62">
        <f t="shared" si="208"/>
        <v>348843</v>
      </c>
      <c r="L113" s="62">
        <f t="shared" si="208"/>
        <v>359679</v>
      </c>
      <c r="M113" s="62">
        <f t="shared" si="208"/>
        <v>372114</v>
      </c>
      <c r="N113" s="62">
        <f t="shared" si="208"/>
        <v>383424</v>
      </c>
      <c r="O113" s="62">
        <f t="shared" ref="O113:T113" si="209">SUM(O114:O125)</f>
        <v>387568</v>
      </c>
      <c r="P113" s="62">
        <f t="shared" si="209"/>
        <v>385453</v>
      </c>
      <c r="Q113" s="62">
        <f t="shared" si="209"/>
        <v>386717</v>
      </c>
      <c r="R113" s="62">
        <f t="shared" si="209"/>
        <v>397004</v>
      </c>
      <c r="S113" s="62">
        <f t="shared" si="209"/>
        <v>375638</v>
      </c>
      <c r="T113" s="62">
        <f t="shared" si="209"/>
        <v>380359</v>
      </c>
      <c r="U113" s="62">
        <f t="shared" ref="U113:V113" si="210">SUM(U114:U125)</f>
        <v>357876</v>
      </c>
      <c r="V113" s="62">
        <f t="shared" si="210"/>
        <v>364335</v>
      </c>
      <c r="W113" s="62">
        <f t="shared" ref="W113:X113" si="211">SUM(W114:W125)</f>
        <v>343848</v>
      </c>
      <c r="X113" s="62">
        <f t="shared" si="211"/>
        <v>346491</v>
      </c>
      <c r="Y113" s="62">
        <f t="shared" ref="Y113:Z113" si="212">SUM(Y114:Y125)</f>
        <v>326435</v>
      </c>
      <c r="Z113" s="62">
        <f t="shared" si="212"/>
        <v>332262</v>
      </c>
      <c r="AA113" s="62">
        <f t="shared" ref="AA113" si="213">SUM(AA114:AA125)</f>
        <v>308064</v>
      </c>
      <c r="AC113" s="62">
        <f t="shared" si="204"/>
        <v>318356</v>
      </c>
      <c r="AD113" s="62">
        <f t="shared" si="205"/>
        <v>335240</v>
      </c>
      <c r="AE113" s="62">
        <f t="shared" si="206"/>
        <v>372114</v>
      </c>
      <c r="AF113" s="62">
        <f t="shared" si="207"/>
        <v>386717</v>
      </c>
      <c r="AG113" s="62">
        <f t="shared" si="181"/>
        <v>357876</v>
      </c>
      <c r="AH113" s="62">
        <f t="shared" si="182"/>
        <v>326435</v>
      </c>
      <c r="AI113" s="62">
        <f t="shared" ca="1" si="183"/>
        <v>308064</v>
      </c>
      <c r="AJ113" s="45" t="s">
        <v>9</v>
      </c>
    </row>
    <row r="114" spans="1:36" ht="15.95" hidden="1" customHeight="1" outlineLevel="1" x14ac:dyDescent="0.2">
      <c r="A114" s="63" t="s">
        <v>152</v>
      </c>
      <c r="B114" s="54">
        <v>0</v>
      </c>
      <c r="C114" s="54">
        <v>0</v>
      </c>
      <c r="D114" s="54">
        <v>0</v>
      </c>
      <c r="E114" s="54">
        <v>0</v>
      </c>
      <c r="F114" s="54">
        <v>0</v>
      </c>
      <c r="G114" s="54">
        <v>0</v>
      </c>
      <c r="H114" s="54">
        <v>0</v>
      </c>
      <c r="I114" s="54">
        <v>0</v>
      </c>
      <c r="J114" s="54">
        <v>0</v>
      </c>
      <c r="K114" s="54">
        <v>0</v>
      </c>
      <c r="L114" s="54">
        <v>0</v>
      </c>
      <c r="M114" s="54">
        <v>0</v>
      </c>
      <c r="N114" s="54">
        <v>0</v>
      </c>
      <c r="O114" s="54">
        <v>0</v>
      </c>
      <c r="P114" s="54">
        <v>0</v>
      </c>
      <c r="Q114" s="54">
        <v>0</v>
      </c>
      <c r="R114" s="54">
        <v>0</v>
      </c>
      <c r="S114" s="54">
        <v>0</v>
      </c>
      <c r="T114" s="54">
        <v>0</v>
      </c>
      <c r="U114" s="54">
        <v>0</v>
      </c>
      <c r="V114" s="54">
        <v>0</v>
      </c>
      <c r="W114" s="54">
        <v>0</v>
      </c>
      <c r="X114" s="54">
        <v>0</v>
      </c>
      <c r="Y114" s="54">
        <v>0</v>
      </c>
      <c r="Z114" s="54">
        <v>0</v>
      </c>
      <c r="AA114" s="54">
        <v>0</v>
      </c>
      <c r="AC114" s="54">
        <f t="shared" si="204"/>
        <v>0</v>
      </c>
      <c r="AD114" s="54">
        <f t="shared" si="205"/>
        <v>0</v>
      </c>
      <c r="AE114" s="54">
        <f t="shared" si="206"/>
        <v>0</v>
      </c>
      <c r="AF114" s="54">
        <f t="shared" si="207"/>
        <v>0</v>
      </c>
      <c r="AG114" s="54">
        <f t="shared" si="181"/>
        <v>0</v>
      </c>
      <c r="AH114" s="54">
        <f t="shared" si="182"/>
        <v>0</v>
      </c>
      <c r="AI114" s="54">
        <f t="shared" ca="1" si="183"/>
        <v>0</v>
      </c>
      <c r="AJ114" s="45" t="s">
        <v>9</v>
      </c>
    </row>
    <row r="115" spans="1:36" ht="15.95" hidden="1" customHeight="1" outlineLevel="1" x14ac:dyDescent="0.2">
      <c r="A115" s="63" t="s">
        <v>153</v>
      </c>
      <c r="B115" s="54">
        <v>305352</v>
      </c>
      <c r="C115" s="54">
        <v>305848</v>
      </c>
      <c r="D115" s="54">
        <v>306135</v>
      </c>
      <c r="E115" s="54">
        <v>318356</v>
      </c>
      <c r="F115" s="54">
        <v>322276</v>
      </c>
      <c r="G115" s="54">
        <v>320598</v>
      </c>
      <c r="H115" s="54">
        <v>324129</v>
      </c>
      <c r="I115" s="54">
        <v>333704</v>
      </c>
      <c r="J115" s="54">
        <v>342231</v>
      </c>
      <c r="K115" s="54">
        <v>348843</v>
      </c>
      <c r="L115" s="54">
        <v>358897</v>
      </c>
      <c r="M115" s="54">
        <v>370439</v>
      </c>
      <c r="N115" s="54">
        <v>380730</v>
      </c>
      <c r="O115" s="54">
        <v>387121</v>
      </c>
      <c r="P115" s="54">
        <v>383966</v>
      </c>
      <c r="Q115" s="54">
        <v>383581</v>
      </c>
      <c r="R115" s="54">
        <v>392480</v>
      </c>
      <c r="S115" s="54">
        <v>374508</v>
      </c>
      <c r="T115" s="54">
        <v>376624</v>
      </c>
      <c r="U115" s="54">
        <v>357263</v>
      </c>
      <c r="V115" s="54">
        <v>363648</v>
      </c>
      <c r="W115" s="54">
        <v>343085</v>
      </c>
      <c r="X115" s="54">
        <v>345655</v>
      </c>
      <c r="Y115" s="54">
        <v>325762</v>
      </c>
      <c r="Z115" s="54">
        <v>331515</v>
      </c>
      <c r="AA115" s="54">
        <v>307240</v>
      </c>
      <c r="AC115" s="54">
        <f t="shared" si="204"/>
        <v>318356</v>
      </c>
      <c r="AD115" s="54">
        <f t="shared" si="205"/>
        <v>333704</v>
      </c>
      <c r="AE115" s="54">
        <f t="shared" si="206"/>
        <v>370439</v>
      </c>
      <c r="AF115" s="54">
        <f t="shared" si="207"/>
        <v>383581</v>
      </c>
      <c r="AG115" s="54">
        <f t="shared" si="181"/>
        <v>357263</v>
      </c>
      <c r="AH115" s="54">
        <f t="shared" si="182"/>
        <v>325762</v>
      </c>
      <c r="AI115" s="54">
        <f t="shared" ca="1" si="183"/>
        <v>307240</v>
      </c>
      <c r="AJ115" s="45" t="s">
        <v>9</v>
      </c>
    </row>
    <row r="116" spans="1:36" ht="15.95" hidden="1" customHeight="1" outlineLevel="1" x14ac:dyDescent="0.2">
      <c r="A116" s="63" t="s">
        <v>154</v>
      </c>
      <c r="B116" s="54">
        <v>0</v>
      </c>
      <c r="C116" s="54">
        <v>0</v>
      </c>
      <c r="D116" s="54">
        <v>0</v>
      </c>
      <c r="E116" s="54">
        <v>0</v>
      </c>
      <c r="F116" s="54">
        <v>0</v>
      </c>
      <c r="G116" s="54">
        <v>0</v>
      </c>
      <c r="H116" s="54">
        <v>0</v>
      </c>
      <c r="I116" s="54">
        <v>0</v>
      </c>
      <c r="J116" s="54">
        <v>0</v>
      </c>
      <c r="K116" s="54">
        <v>0</v>
      </c>
      <c r="L116" s="54">
        <v>0</v>
      </c>
      <c r="M116" s="54">
        <v>0</v>
      </c>
      <c r="N116" s="54">
        <v>0</v>
      </c>
      <c r="O116" s="54">
        <v>0</v>
      </c>
      <c r="P116" s="54">
        <v>0</v>
      </c>
      <c r="Q116" s="54">
        <v>0</v>
      </c>
      <c r="R116" s="54">
        <v>0</v>
      </c>
      <c r="S116" s="54">
        <v>0</v>
      </c>
      <c r="T116" s="54">
        <v>0</v>
      </c>
      <c r="U116" s="54">
        <v>0</v>
      </c>
      <c r="V116" s="54">
        <v>0</v>
      </c>
      <c r="W116" s="54">
        <v>0</v>
      </c>
      <c r="X116" s="54">
        <v>0</v>
      </c>
      <c r="Y116" s="54">
        <v>0</v>
      </c>
      <c r="Z116" s="54">
        <v>0</v>
      </c>
      <c r="AA116" s="54">
        <v>0</v>
      </c>
      <c r="AC116" s="54">
        <f t="shared" si="204"/>
        <v>0</v>
      </c>
      <c r="AD116" s="54">
        <f t="shared" si="205"/>
        <v>0</v>
      </c>
      <c r="AE116" s="54">
        <f t="shared" si="206"/>
        <v>0</v>
      </c>
      <c r="AF116" s="54">
        <f t="shared" si="207"/>
        <v>0</v>
      </c>
      <c r="AG116" s="54">
        <f t="shared" si="181"/>
        <v>0</v>
      </c>
      <c r="AH116" s="54">
        <f t="shared" si="182"/>
        <v>0</v>
      </c>
      <c r="AI116" s="54">
        <f t="shared" ca="1" si="183"/>
        <v>0</v>
      </c>
      <c r="AJ116" s="45" t="s">
        <v>9</v>
      </c>
    </row>
    <row r="117" spans="1:36" ht="15.95" hidden="1" customHeight="1" outlineLevel="1" x14ac:dyDescent="0.2">
      <c r="A117" s="63" t="s">
        <v>145</v>
      </c>
      <c r="B117" s="54">
        <v>0</v>
      </c>
      <c r="C117" s="54">
        <v>0</v>
      </c>
      <c r="D117" s="54">
        <v>0</v>
      </c>
      <c r="E117" s="54">
        <v>0</v>
      </c>
      <c r="F117" s="54">
        <v>0</v>
      </c>
      <c r="G117" s="54">
        <v>0</v>
      </c>
      <c r="H117" s="54">
        <v>0</v>
      </c>
      <c r="I117" s="54">
        <v>0</v>
      </c>
      <c r="J117" s="54">
        <v>0</v>
      </c>
      <c r="K117" s="54">
        <v>0</v>
      </c>
      <c r="L117" s="54">
        <v>0</v>
      </c>
      <c r="M117" s="54">
        <v>0</v>
      </c>
      <c r="N117" s="54">
        <v>0</v>
      </c>
      <c r="O117" s="54">
        <v>0</v>
      </c>
      <c r="P117" s="54">
        <v>0</v>
      </c>
      <c r="Q117" s="54">
        <v>0</v>
      </c>
      <c r="R117" s="54">
        <v>0</v>
      </c>
      <c r="S117" s="54">
        <v>0</v>
      </c>
      <c r="T117" s="54">
        <v>0</v>
      </c>
      <c r="U117" s="54">
        <v>0</v>
      </c>
      <c r="V117" s="54">
        <v>0</v>
      </c>
      <c r="W117" s="54">
        <v>0</v>
      </c>
      <c r="X117" s="54">
        <v>0</v>
      </c>
      <c r="Y117" s="54">
        <v>0</v>
      </c>
      <c r="Z117" s="54">
        <v>0</v>
      </c>
      <c r="AA117" s="54">
        <v>0</v>
      </c>
      <c r="AC117" s="54">
        <f t="shared" si="204"/>
        <v>0</v>
      </c>
      <c r="AD117" s="54">
        <f t="shared" si="205"/>
        <v>0</v>
      </c>
      <c r="AE117" s="54">
        <f t="shared" si="206"/>
        <v>0</v>
      </c>
      <c r="AF117" s="54">
        <f t="shared" si="207"/>
        <v>0</v>
      </c>
      <c r="AG117" s="54">
        <f t="shared" si="181"/>
        <v>0</v>
      </c>
      <c r="AH117" s="54">
        <f t="shared" si="182"/>
        <v>0</v>
      </c>
      <c r="AI117" s="54">
        <f t="shared" ca="1" si="183"/>
        <v>0</v>
      </c>
      <c r="AJ117" s="45" t="s">
        <v>9</v>
      </c>
    </row>
    <row r="118" spans="1:36" ht="15.95" hidden="1" customHeight="1" outlineLevel="1" x14ac:dyDescent="0.2">
      <c r="A118" s="63" t="s">
        <v>156</v>
      </c>
      <c r="B118" s="54">
        <v>0</v>
      </c>
      <c r="C118" s="54">
        <v>0</v>
      </c>
      <c r="D118" s="54">
        <v>0</v>
      </c>
      <c r="E118" s="54">
        <v>0</v>
      </c>
      <c r="F118" s="54">
        <v>0</v>
      </c>
      <c r="G118" s="54">
        <v>0</v>
      </c>
      <c r="H118" s="54">
        <v>0</v>
      </c>
      <c r="I118" s="54">
        <v>0</v>
      </c>
      <c r="J118" s="54">
        <v>0</v>
      </c>
      <c r="K118" s="54">
        <v>0</v>
      </c>
      <c r="L118" s="54">
        <v>0</v>
      </c>
      <c r="M118" s="54">
        <v>0</v>
      </c>
      <c r="N118" s="54">
        <v>0</v>
      </c>
      <c r="O118" s="54">
        <v>0</v>
      </c>
      <c r="P118" s="54">
        <v>0</v>
      </c>
      <c r="Q118" s="54">
        <v>0</v>
      </c>
      <c r="R118" s="54">
        <v>0</v>
      </c>
      <c r="S118" s="54">
        <v>0</v>
      </c>
      <c r="T118" s="54">
        <v>0</v>
      </c>
      <c r="U118" s="54">
        <v>0</v>
      </c>
      <c r="V118" s="54">
        <v>0</v>
      </c>
      <c r="W118" s="54">
        <v>0</v>
      </c>
      <c r="X118" s="54">
        <v>0</v>
      </c>
      <c r="Y118" s="54">
        <v>0</v>
      </c>
      <c r="Z118" s="54">
        <v>0</v>
      </c>
      <c r="AA118" s="54">
        <v>0</v>
      </c>
      <c r="AC118" s="54">
        <f t="shared" si="204"/>
        <v>0</v>
      </c>
      <c r="AD118" s="54">
        <f t="shared" si="205"/>
        <v>0</v>
      </c>
      <c r="AE118" s="54">
        <f t="shared" si="206"/>
        <v>0</v>
      </c>
      <c r="AF118" s="54">
        <f t="shared" si="207"/>
        <v>0</v>
      </c>
      <c r="AG118" s="54">
        <f t="shared" si="181"/>
        <v>0</v>
      </c>
      <c r="AH118" s="54">
        <f t="shared" si="182"/>
        <v>0</v>
      </c>
      <c r="AI118" s="54">
        <f t="shared" ca="1" si="183"/>
        <v>0</v>
      </c>
      <c r="AJ118" s="45" t="s">
        <v>9</v>
      </c>
    </row>
    <row r="119" spans="1:36" ht="15.95" hidden="1" customHeight="1" outlineLevel="1" x14ac:dyDescent="0.2">
      <c r="A119" s="63" t="s">
        <v>146</v>
      </c>
      <c r="B119" s="54">
        <v>0</v>
      </c>
      <c r="C119" s="54">
        <v>0</v>
      </c>
      <c r="D119" s="54">
        <v>0</v>
      </c>
      <c r="E119" s="54">
        <v>0</v>
      </c>
      <c r="F119" s="54">
        <v>0</v>
      </c>
      <c r="G119" s="54">
        <v>0</v>
      </c>
      <c r="H119" s="54">
        <v>0</v>
      </c>
      <c r="I119" s="54">
        <v>0</v>
      </c>
      <c r="J119" s="54">
        <v>0</v>
      </c>
      <c r="K119" s="54">
        <v>0</v>
      </c>
      <c r="L119" s="54">
        <v>0</v>
      </c>
      <c r="M119" s="54">
        <v>0</v>
      </c>
      <c r="N119" s="54">
        <v>0</v>
      </c>
      <c r="O119" s="54">
        <v>0</v>
      </c>
      <c r="P119" s="54">
        <v>0</v>
      </c>
      <c r="Q119" s="54">
        <v>0</v>
      </c>
      <c r="R119" s="54">
        <v>0</v>
      </c>
      <c r="S119" s="54">
        <v>0</v>
      </c>
      <c r="T119" s="54">
        <v>0</v>
      </c>
      <c r="U119" s="54">
        <v>0</v>
      </c>
      <c r="V119" s="54">
        <v>0</v>
      </c>
      <c r="W119" s="54">
        <v>0</v>
      </c>
      <c r="X119" s="54">
        <v>0</v>
      </c>
      <c r="Y119" s="54">
        <v>0</v>
      </c>
      <c r="Z119" s="54">
        <v>0</v>
      </c>
      <c r="AA119" s="54">
        <v>0</v>
      </c>
      <c r="AC119" s="54">
        <f t="shared" si="204"/>
        <v>0</v>
      </c>
      <c r="AD119" s="54">
        <f t="shared" si="205"/>
        <v>0</v>
      </c>
      <c r="AE119" s="54">
        <f t="shared" si="206"/>
        <v>0</v>
      </c>
      <c r="AF119" s="54">
        <f t="shared" si="207"/>
        <v>0</v>
      </c>
      <c r="AG119" s="54">
        <f t="shared" si="181"/>
        <v>0</v>
      </c>
      <c r="AH119" s="54">
        <f t="shared" si="182"/>
        <v>0</v>
      </c>
      <c r="AI119" s="54">
        <f t="shared" ca="1" si="183"/>
        <v>0</v>
      </c>
      <c r="AJ119" s="45" t="s">
        <v>9</v>
      </c>
    </row>
    <row r="120" spans="1:36" ht="15.95" hidden="1" customHeight="1" outlineLevel="1" x14ac:dyDescent="0.2">
      <c r="A120" s="63" t="s">
        <v>161</v>
      </c>
      <c r="B120" s="54">
        <v>0</v>
      </c>
      <c r="C120" s="54">
        <v>0</v>
      </c>
      <c r="D120" s="54">
        <v>0</v>
      </c>
      <c r="E120" s="54">
        <v>0</v>
      </c>
      <c r="F120" s="54">
        <v>0</v>
      </c>
      <c r="G120" s="54">
        <v>0</v>
      </c>
      <c r="H120" s="54">
        <v>0</v>
      </c>
      <c r="I120" s="54">
        <v>0</v>
      </c>
      <c r="J120" s="54">
        <v>0</v>
      </c>
      <c r="K120" s="54">
        <v>0</v>
      </c>
      <c r="L120" s="54">
        <v>0</v>
      </c>
      <c r="M120" s="54">
        <v>0</v>
      </c>
      <c r="N120" s="54">
        <v>0</v>
      </c>
      <c r="O120" s="54">
        <v>0</v>
      </c>
      <c r="P120" s="54">
        <v>0</v>
      </c>
      <c r="Q120" s="54">
        <v>0</v>
      </c>
      <c r="R120" s="54">
        <v>33</v>
      </c>
      <c r="S120" s="54">
        <v>118</v>
      </c>
      <c r="T120" s="54">
        <v>85</v>
      </c>
      <c r="U120" s="54">
        <v>85</v>
      </c>
      <c r="V120" s="54">
        <v>85</v>
      </c>
      <c r="W120" s="54">
        <v>85</v>
      </c>
      <c r="X120" s="54">
        <v>85</v>
      </c>
      <c r="Y120" s="54">
        <v>101</v>
      </c>
      <c r="Z120" s="54">
        <v>102</v>
      </c>
      <c r="AA120" s="54">
        <v>102</v>
      </c>
      <c r="AC120" s="54">
        <f t="shared" si="204"/>
        <v>0</v>
      </c>
      <c r="AD120" s="54">
        <f t="shared" si="205"/>
        <v>0</v>
      </c>
      <c r="AE120" s="54">
        <f t="shared" si="206"/>
        <v>0</v>
      </c>
      <c r="AF120" s="54">
        <f t="shared" si="207"/>
        <v>0</v>
      </c>
      <c r="AG120" s="54">
        <f t="shared" si="181"/>
        <v>85</v>
      </c>
      <c r="AH120" s="54">
        <f t="shared" si="182"/>
        <v>101</v>
      </c>
      <c r="AI120" s="54">
        <f t="shared" ca="1" si="183"/>
        <v>102</v>
      </c>
      <c r="AJ120" s="45" t="s">
        <v>9</v>
      </c>
    </row>
    <row r="121" spans="1:36" ht="15.95" hidden="1" customHeight="1" outlineLevel="1" x14ac:dyDescent="0.2">
      <c r="A121" s="63" t="s">
        <v>162</v>
      </c>
      <c r="B121" s="54">
        <v>0</v>
      </c>
      <c r="C121" s="54">
        <v>0</v>
      </c>
      <c r="D121" s="54">
        <v>0</v>
      </c>
      <c r="E121" s="54">
        <v>0</v>
      </c>
      <c r="F121" s="54">
        <v>279</v>
      </c>
      <c r="G121" s="54">
        <v>0</v>
      </c>
      <c r="H121" s="54">
        <v>599</v>
      </c>
      <c r="I121" s="54">
        <v>1536</v>
      </c>
      <c r="J121" s="54">
        <v>2349</v>
      </c>
      <c r="K121" s="54">
        <v>0</v>
      </c>
      <c r="L121" s="54">
        <v>782</v>
      </c>
      <c r="M121" s="54">
        <v>1675</v>
      </c>
      <c r="N121" s="54">
        <v>2694</v>
      </c>
      <c r="O121" s="54">
        <v>447</v>
      </c>
      <c r="P121" s="54">
        <v>1108</v>
      </c>
      <c r="Q121" s="54">
        <v>2291</v>
      </c>
      <c r="R121" s="54">
        <v>3576</v>
      </c>
      <c r="S121" s="54">
        <v>0</v>
      </c>
      <c r="T121" s="54">
        <v>1427</v>
      </c>
      <c r="U121" s="54">
        <v>0</v>
      </c>
      <c r="V121" s="54">
        <v>0</v>
      </c>
      <c r="W121" s="54">
        <v>0</v>
      </c>
      <c r="X121" s="54">
        <v>0</v>
      </c>
      <c r="Y121" s="54">
        <v>0</v>
      </c>
      <c r="Z121" s="54">
        <v>0</v>
      </c>
      <c r="AA121" s="54">
        <v>0</v>
      </c>
      <c r="AC121" s="54">
        <f t="shared" si="204"/>
        <v>0</v>
      </c>
      <c r="AD121" s="54">
        <f t="shared" si="205"/>
        <v>1536</v>
      </c>
      <c r="AE121" s="54">
        <f t="shared" si="206"/>
        <v>1675</v>
      </c>
      <c r="AF121" s="54">
        <f t="shared" si="207"/>
        <v>2291</v>
      </c>
      <c r="AG121" s="54">
        <f t="shared" si="181"/>
        <v>0</v>
      </c>
      <c r="AH121" s="54">
        <f t="shared" si="182"/>
        <v>0</v>
      </c>
      <c r="AI121" s="54">
        <f t="shared" ca="1" si="183"/>
        <v>0</v>
      </c>
      <c r="AJ121" s="45" t="s">
        <v>9</v>
      </c>
    </row>
    <row r="122" spans="1:36" ht="15.95" hidden="1" customHeight="1" outlineLevel="1" x14ac:dyDescent="0.2">
      <c r="A122" s="63" t="s">
        <v>159</v>
      </c>
      <c r="B122" s="54">
        <v>0</v>
      </c>
      <c r="C122" s="54">
        <v>0</v>
      </c>
      <c r="D122" s="54">
        <v>0</v>
      </c>
      <c r="E122" s="54">
        <v>0</v>
      </c>
      <c r="F122" s="54">
        <v>0</v>
      </c>
      <c r="G122" s="54">
        <v>0</v>
      </c>
      <c r="H122" s="54">
        <v>0</v>
      </c>
      <c r="I122" s="54">
        <v>0</v>
      </c>
      <c r="J122" s="54">
        <v>0</v>
      </c>
      <c r="K122" s="54">
        <v>0</v>
      </c>
      <c r="L122" s="54">
        <v>0</v>
      </c>
      <c r="M122" s="54">
        <v>0</v>
      </c>
      <c r="N122" s="54">
        <v>0</v>
      </c>
      <c r="O122" s="54">
        <v>0</v>
      </c>
      <c r="P122" s="54">
        <v>0</v>
      </c>
      <c r="Q122" s="54">
        <v>0</v>
      </c>
      <c r="R122" s="54">
        <v>0</v>
      </c>
      <c r="S122" s="54">
        <v>0</v>
      </c>
      <c r="T122" s="54">
        <v>0</v>
      </c>
      <c r="U122" s="54">
        <v>0</v>
      </c>
      <c r="V122" s="54">
        <v>0</v>
      </c>
      <c r="W122" s="54">
        <v>0</v>
      </c>
      <c r="X122" s="54">
        <v>0</v>
      </c>
      <c r="Y122" s="54">
        <v>0</v>
      </c>
      <c r="Z122" s="54">
        <v>0</v>
      </c>
      <c r="AA122" s="54">
        <v>0</v>
      </c>
      <c r="AC122" s="54">
        <f t="shared" si="204"/>
        <v>0</v>
      </c>
      <c r="AD122" s="54">
        <f t="shared" si="205"/>
        <v>0</v>
      </c>
      <c r="AE122" s="54">
        <f t="shared" si="206"/>
        <v>0</v>
      </c>
      <c r="AF122" s="54">
        <f t="shared" si="207"/>
        <v>0</v>
      </c>
      <c r="AG122" s="54">
        <f t="shared" si="181"/>
        <v>0</v>
      </c>
      <c r="AH122" s="54">
        <f t="shared" si="182"/>
        <v>0</v>
      </c>
      <c r="AI122" s="54">
        <f t="shared" ca="1" si="183"/>
        <v>0</v>
      </c>
      <c r="AJ122" s="45" t="s">
        <v>9</v>
      </c>
    </row>
    <row r="123" spans="1:36" ht="15.95" hidden="1" customHeight="1" outlineLevel="1" x14ac:dyDescent="0.2">
      <c r="A123" s="63" t="s">
        <v>160</v>
      </c>
      <c r="B123" s="54">
        <v>0</v>
      </c>
      <c r="C123" s="54">
        <v>0</v>
      </c>
      <c r="D123" s="54">
        <v>0</v>
      </c>
      <c r="E123" s="54">
        <v>0</v>
      </c>
      <c r="F123" s="54">
        <v>0</v>
      </c>
      <c r="G123" s="54">
        <v>0</v>
      </c>
      <c r="H123" s="54">
        <v>0</v>
      </c>
      <c r="I123" s="54">
        <v>0</v>
      </c>
      <c r="J123" s="54">
        <v>0</v>
      </c>
      <c r="K123" s="54">
        <v>0</v>
      </c>
      <c r="L123" s="54">
        <v>0</v>
      </c>
      <c r="M123" s="54">
        <v>0</v>
      </c>
      <c r="N123" s="54">
        <v>0</v>
      </c>
      <c r="O123" s="54">
        <v>0</v>
      </c>
      <c r="P123" s="54">
        <v>0</v>
      </c>
      <c r="Q123" s="54">
        <v>0</v>
      </c>
      <c r="R123" s="54">
        <v>0</v>
      </c>
      <c r="S123" s="54">
        <v>477</v>
      </c>
      <c r="T123" s="54">
        <v>548</v>
      </c>
      <c r="U123" s="54">
        <v>528</v>
      </c>
      <c r="V123" s="54">
        <v>602</v>
      </c>
      <c r="W123" s="54">
        <v>678</v>
      </c>
      <c r="X123" s="54">
        <v>751</v>
      </c>
      <c r="Y123" s="54">
        <v>572</v>
      </c>
      <c r="Z123" s="54">
        <v>645</v>
      </c>
      <c r="AA123" s="54">
        <v>722</v>
      </c>
      <c r="AC123" s="54">
        <f t="shared" si="204"/>
        <v>0</v>
      </c>
      <c r="AD123" s="54">
        <f t="shared" si="205"/>
        <v>0</v>
      </c>
      <c r="AE123" s="54">
        <f t="shared" si="206"/>
        <v>0</v>
      </c>
      <c r="AF123" s="54">
        <f t="shared" si="207"/>
        <v>0</v>
      </c>
      <c r="AG123" s="54">
        <f t="shared" si="181"/>
        <v>528</v>
      </c>
      <c r="AH123" s="54">
        <f t="shared" si="182"/>
        <v>572</v>
      </c>
      <c r="AI123" s="54">
        <f t="shared" ca="1" si="183"/>
        <v>722</v>
      </c>
      <c r="AJ123" s="45" t="s">
        <v>9</v>
      </c>
    </row>
    <row r="124" spans="1:36" ht="15.95" hidden="1" customHeight="1" outlineLevel="1" x14ac:dyDescent="0.2">
      <c r="A124" s="63" t="s">
        <v>157</v>
      </c>
      <c r="B124" s="54">
        <v>0</v>
      </c>
      <c r="C124" s="54">
        <v>0</v>
      </c>
      <c r="D124" s="54">
        <v>0</v>
      </c>
      <c r="E124" s="54">
        <v>0</v>
      </c>
      <c r="F124" s="54">
        <v>0</v>
      </c>
      <c r="G124" s="54">
        <v>0</v>
      </c>
      <c r="H124" s="54">
        <v>0</v>
      </c>
      <c r="I124" s="54">
        <v>0</v>
      </c>
      <c r="J124" s="54">
        <v>0</v>
      </c>
      <c r="K124" s="54">
        <v>0</v>
      </c>
      <c r="L124" s="54">
        <v>0</v>
      </c>
      <c r="M124" s="54">
        <v>0</v>
      </c>
      <c r="N124" s="54">
        <v>0</v>
      </c>
      <c r="O124" s="54">
        <v>0</v>
      </c>
      <c r="P124" s="54">
        <v>0</v>
      </c>
      <c r="Q124" s="54">
        <v>0</v>
      </c>
      <c r="R124" s="54">
        <v>0</v>
      </c>
      <c r="S124" s="54">
        <v>0</v>
      </c>
      <c r="T124" s="54">
        <v>0</v>
      </c>
      <c r="U124" s="54">
        <v>0</v>
      </c>
      <c r="V124" s="54">
        <v>0</v>
      </c>
      <c r="W124" s="54">
        <v>0</v>
      </c>
      <c r="X124" s="54">
        <v>0</v>
      </c>
      <c r="Y124" s="54">
        <v>0</v>
      </c>
      <c r="Z124" s="54">
        <v>0</v>
      </c>
      <c r="AA124" s="54">
        <v>0</v>
      </c>
      <c r="AC124" s="54">
        <f t="shared" si="204"/>
        <v>0</v>
      </c>
      <c r="AD124" s="54">
        <f t="shared" si="205"/>
        <v>0</v>
      </c>
      <c r="AE124" s="54">
        <f t="shared" si="206"/>
        <v>0</v>
      </c>
      <c r="AF124" s="54">
        <f t="shared" si="207"/>
        <v>0</v>
      </c>
      <c r="AG124" s="54">
        <f t="shared" si="181"/>
        <v>0</v>
      </c>
      <c r="AH124" s="54">
        <f t="shared" si="182"/>
        <v>0</v>
      </c>
      <c r="AI124" s="54">
        <f t="shared" ca="1" si="183"/>
        <v>0</v>
      </c>
      <c r="AJ124" s="45" t="s">
        <v>9</v>
      </c>
    </row>
    <row r="125" spans="1:36" ht="15.95" hidden="1" customHeight="1" outlineLevel="1" x14ac:dyDescent="0.2">
      <c r="A125" s="63" t="s">
        <v>163</v>
      </c>
      <c r="B125" s="54">
        <v>0</v>
      </c>
      <c r="C125" s="54">
        <v>0</v>
      </c>
      <c r="D125" s="54">
        <v>0</v>
      </c>
      <c r="E125" s="54">
        <v>0</v>
      </c>
      <c r="F125" s="54">
        <v>0</v>
      </c>
      <c r="G125" s="54">
        <v>0</v>
      </c>
      <c r="H125" s="54">
        <v>0</v>
      </c>
      <c r="I125" s="54">
        <v>0</v>
      </c>
      <c r="J125" s="54">
        <v>0</v>
      </c>
      <c r="K125" s="54">
        <v>0</v>
      </c>
      <c r="L125" s="54">
        <v>0</v>
      </c>
      <c r="M125" s="54">
        <v>0</v>
      </c>
      <c r="N125" s="54">
        <v>0</v>
      </c>
      <c r="O125" s="54">
        <v>0</v>
      </c>
      <c r="P125" s="54">
        <v>379</v>
      </c>
      <c r="Q125" s="54">
        <v>845</v>
      </c>
      <c r="R125" s="54">
        <v>915</v>
      </c>
      <c r="S125" s="54">
        <v>535</v>
      </c>
      <c r="T125" s="54">
        <v>1675</v>
      </c>
      <c r="U125" s="54">
        <v>0</v>
      </c>
      <c r="V125" s="54">
        <v>0</v>
      </c>
      <c r="W125" s="54">
        <v>0</v>
      </c>
      <c r="X125" s="54">
        <v>0</v>
      </c>
      <c r="Y125" s="54">
        <v>0</v>
      </c>
      <c r="Z125" s="54">
        <v>0</v>
      </c>
      <c r="AA125" s="54">
        <v>0</v>
      </c>
      <c r="AC125" s="54">
        <f t="shared" si="204"/>
        <v>0</v>
      </c>
      <c r="AD125" s="54">
        <f t="shared" si="205"/>
        <v>0</v>
      </c>
      <c r="AE125" s="54">
        <f t="shared" si="206"/>
        <v>0</v>
      </c>
      <c r="AF125" s="54">
        <f t="shared" si="207"/>
        <v>845</v>
      </c>
      <c r="AG125" s="54">
        <f t="shared" si="181"/>
        <v>0</v>
      </c>
      <c r="AH125" s="54">
        <f t="shared" si="182"/>
        <v>0</v>
      </c>
      <c r="AI125" s="54">
        <f t="shared" ca="1" si="183"/>
        <v>0</v>
      </c>
      <c r="AJ125" s="45" t="s">
        <v>9</v>
      </c>
    </row>
    <row r="126" spans="1:36" ht="15.95" hidden="1" customHeight="1" outlineLevel="1" x14ac:dyDescent="0.2">
      <c r="A126" s="61" t="s">
        <v>165</v>
      </c>
      <c r="B126" s="62">
        <v>37621</v>
      </c>
      <c r="C126" s="62">
        <v>37621</v>
      </c>
      <c r="D126" s="62">
        <v>37621</v>
      </c>
      <c r="E126" s="62">
        <v>37621</v>
      </c>
      <c r="F126" s="62">
        <v>43670</v>
      </c>
      <c r="G126" s="62">
        <v>52042</v>
      </c>
      <c r="H126" s="62">
        <v>50575</v>
      </c>
      <c r="I126" s="62">
        <f t="shared" ref="I126:N126" si="214">SUM(I127:I133)</f>
        <v>34098</v>
      </c>
      <c r="J126" s="62">
        <f t="shared" si="214"/>
        <v>7540</v>
      </c>
      <c r="K126" s="62">
        <f t="shared" si="214"/>
        <v>9266</v>
      </c>
      <c r="L126" s="62">
        <f t="shared" si="214"/>
        <v>8945</v>
      </c>
      <c r="M126" s="62">
        <f t="shared" si="214"/>
        <v>-14100</v>
      </c>
      <c r="N126" s="62">
        <f t="shared" si="214"/>
        <v>-14150</v>
      </c>
      <c r="O126" s="62">
        <f t="shared" ref="O126:T126" si="215">SUM(O127:O133)</f>
        <v>-34710</v>
      </c>
      <c r="P126" s="62">
        <f t="shared" si="215"/>
        <v>-34438</v>
      </c>
      <c r="Q126" s="62">
        <f t="shared" si="215"/>
        <v>-36960</v>
      </c>
      <c r="R126" s="62">
        <f t="shared" si="215"/>
        <v>-34256</v>
      </c>
      <c r="S126" s="62">
        <f t="shared" si="215"/>
        <v>-50084</v>
      </c>
      <c r="T126" s="62">
        <f t="shared" si="215"/>
        <v>-50670</v>
      </c>
      <c r="U126" s="62">
        <f t="shared" ref="U126:V126" si="216">SUM(U127:U133)</f>
        <v>-63533</v>
      </c>
      <c r="V126" s="62">
        <f t="shared" si="216"/>
        <v>-58735</v>
      </c>
      <c r="W126" s="62">
        <f t="shared" ref="W126:X126" si="217">SUM(W127:W133)</f>
        <v>-51822</v>
      </c>
      <c r="X126" s="62">
        <f t="shared" si="217"/>
        <v>-42350</v>
      </c>
      <c r="Y126" s="62">
        <f t="shared" ref="Y126:Z126" si="218">SUM(Y127:Y133)</f>
        <v>-49087</v>
      </c>
      <c r="Z126" s="62">
        <f t="shared" si="218"/>
        <v>-43394</v>
      </c>
      <c r="AA126" s="62">
        <f t="shared" ref="AA126" si="219">SUM(AA127:AA133)</f>
        <v>-34338</v>
      </c>
      <c r="AC126" s="62">
        <f t="shared" si="204"/>
        <v>37621</v>
      </c>
      <c r="AD126" s="62">
        <f t="shared" si="205"/>
        <v>34098</v>
      </c>
      <c r="AE126" s="62">
        <f t="shared" si="206"/>
        <v>-14100</v>
      </c>
      <c r="AF126" s="62">
        <f t="shared" si="207"/>
        <v>-36960</v>
      </c>
      <c r="AG126" s="62">
        <f t="shared" si="181"/>
        <v>-63533</v>
      </c>
      <c r="AH126" s="62">
        <f t="shared" si="182"/>
        <v>-49087</v>
      </c>
      <c r="AI126" s="62">
        <f t="shared" ca="1" si="183"/>
        <v>-34338</v>
      </c>
      <c r="AJ126" s="45" t="s">
        <v>9</v>
      </c>
    </row>
    <row r="127" spans="1:36" ht="15.95" hidden="1" customHeight="1" outlineLevel="1" x14ac:dyDescent="0.2">
      <c r="A127" s="63" t="s">
        <v>166</v>
      </c>
      <c r="B127" s="54">
        <v>37621</v>
      </c>
      <c r="C127" s="54">
        <v>37621</v>
      </c>
      <c r="D127" s="54">
        <v>37621</v>
      </c>
      <c r="E127" s="54">
        <v>37621</v>
      </c>
      <c r="F127" s="54">
        <v>37621</v>
      </c>
      <c r="G127" s="54">
        <v>37621</v>
      </c>
      <c r="H127" s="54">
        <v>37621</v>
      </c>
      <c r="I127" s="54">
        <v>37621</v>
      </c>
      <c r="J127" s="54">
        <v>37621</v>
      </c>
      <c r="K127" s="54">
        <v>37621</v>
      </c>
      <c r="L127" s="54">
        <v>37621</v>
      </c>
      <c r="M127" s="54">
        <v>37621</v>
      </c>
      <c r="N127" s="54">
        <v>37621</v>
      </c>
      <c r="O127" s="54">
        <v>37621</v>
      </c>
      <c r="P127" s="54">
        <v>37621</v>
      </c>
      <c r="Q127" s="54">
        <v>37621</v>
      </c>
      <c r="R127" s="54">
        <v>37621</v>
      </c>
      <c r="S127" s="54">
        <v>37621</v>
      </c>
      <c r="T127" s="54">
        <v>37621</v>
      </c>
      <c r="U127" s="54">
        <v>37621</v>
      </c>
      <c r="V127" s="54">
        <v>37621</v>
      </c>
      <c r="W127" s="54">
        <v>37621</v>
      </c>
      <c r="X127" s="54">
        <v>37621</v>
      </c>
      <c r="Y127" s="54">
        <v>37621</v>
      </c>
      <c r="Z127" s="54">
        <v>37621</v>
      </c>
      <c r="AA127" s="54">
        <v>37621</v>
      </c>
      <c r="AC127" s="54">
        <f t="shared" si="204"/>
        <v>37621</v>
      </c>
      <c r="AD127" s="54">
        <f t="shared" si="205"/>
        <v>37621</v>
      </c>
      <c r="AE127" s="54">
        <f t="shared" si="206"/>
        <v>37621</v>
      </c>
      <c r="AF127" s="54">
        <f t="shared" si="207"/>
        <v>37621</v>
      </c>
      <c r="AG127" s="54">
        <f t="shared" si="181"/>
        <v>37621</v>
      </c>
      <c r="AH127" s="54">
        <f t="shared" si="182"/>
        <v>37621</v>
      </c>
      <c r="AI127" s="54">
        <f t="shared" ca="1" si="183"/>
        <v>37621</v>
      </c>
      <c r="AJ127" s="45" t="s">
        <v>9</v>
      </c>
    </row>
    <row r="128" spans="1:36" ht="15.95" hidden="1" customHeight="1" outlineLevel="1" x14ac:dyDescent="0.2">
      <c r="A128" s="63" t="s">
        <v>167</v>
      </c>
      <c r="B128" s="54">
        <v>0</v>
      </c>
      <c r="C128" s="54">
        <v>0</v>
      </c>
      <c r="D128" s="54">
        <v>0</v>
      </c>
      <c r="E128" s="54">
        <v>0</v>
      </c>
      <c r="F128" s="54">
        <v>0</v>
      </c>
      <c r="G128" s="54">
        <v>0</v>
      </c>
      <c r="H128" s="54">
        <v>0</v>
      </c>
      <c r="I128" s="54">
        <v>0</v>
      </c>
      <c r="J128" s="54">
        <v>0</v>
      </c>
      <c r="K128" s="54">
        <v>0</v>
      </c>
      <c r="L128" s="54">
        <v>0</v>
      </c>
      <c r="M128" s="54">
        <v>0</v>
      </c>
      <c r="N128" s="54">
        <v>0</v>
      </c>
      <c r="O128" s="54">
        <v>0</v>
      </c>
      <c r="P128" s="54">
        <v>0</v>
      </c>
      <c r="Q128" s="54">
        <v>0</v>
      </c>
      <c r="R128" s="54">
        <v>0</v>
      </c>
      <c r="S128" s="54">
        <v>0</v>
      </c>
      <c r="T128" s="54">
        <v>0</v>
      </c>
      <c r="U128" s="54">
        <v>0</v>
      </c>
      <c r="V128" s="54">
        <v>0</v>
      </c>
      <c r="W128" s="54">
        <v>0</v>
      </c>
      <c r="X128" s="54">
        <v>0</v>
      </c>
      <c r="Y128" s="54">
        <v>0</v>
      </c>
      <c r="Z128" s="54">
        <v>0</v>
      </c>
      <c r="AA128" s="54">
        <v>0</v>
      </c>
      <c r="AC128" s="54">
        <f t="shared" si="204"/>
        <v>0</v>
      </c>
      <c r="AD128" s="54">
        <f t="shared" si="205"/>
        <v>0</v>
      </c>
      <c r="AE128" s="54">
        <f t="shared" si="206"/>
        <v>0</v>
      </c>
      <c r="AF128" s="54">
        <f t="shared" si="207"/>
        <v>0</v>
      </c>
      <c r="AG128" s="54">
        <f t="shared" si="181"/>
        <v>0</v>
      </c>
      <c r="AH128" s="54">
        <f t="shared" si="182"/>
        <v>0</v>
      </c>
      <c r="AI128" s="54">
        <f t="shared" ca="1" si="183"/>
        <v>0</v>
      </c>
      <c r="AJ128" s="45" t="s">
        <v>9</v>
      </c>
    </row>
    <row r="129" spans="1:36" ht="15.95" hidden="1" customHeight="1" outlineLevel="1" x14ac:dyDescent="0.2">
      <c r="A129" s="63" t="s">
        <v>145</v>
      </c>
      <c r="B129" s="54">
        <v>0</v>
      </c>
      <c r="C129" s="54">
        <v>0</v>
      </c>
      <c r="D129" s="54">
        <v>0</v>
      </c>
      <c r="E129" s="54">
        <v>0</v>
      </c>
      <c r="F129" s="54">
        <v>0</v>
      </c>
      <c r="G129" s="54">
        <v>0</v>
      </c>
      <c r="H129" s="54">
        <v>0</v>
      </c>
      <c r="I129" s="54">
        <v>0</v>
      </c>
      <c r="J129" s="54">
        <v>0</v>
      </c>
      <c r="K129" s="54">
        <v>0</v>
      </c>
      <c r="L129" s="54">
        <v>0</v>
      </c>
      <c r="M129" s="54">
        <v>0</v>
      </c>
      <c r="N129" s="54">
        <v>0</v>
      </c>
      <c r="O129" s="54">
        <v>0</v>
      </c>
      <c r="P129" s="54">
        <v>0</v>
      </c>
      <c r="Q129" s="54">
        <v>0</v>
      </c>
      <c r="R129" s="54">
        <v>0</v>
      </c>
      <c r="S129" s="54">
        <v>0</v>
      </c>
      <c r="T129" s="54">
        <v>0</v>
      </c>
      <c r="U129" s="54">
        <v>0</v>
      </c>
      <c r="V129" s="54">
        <v>0</v>
      </c>
      <c r="W129" s="54">
        <v>0</v>
      </c>
      <c r="X129" s="54">
        <v>0</v>
      </c>
      <c r="Y129" s="54">
        <v>0</v>
      </c>
      <c r="Z129" s="54">
        <v>0</v>
      </c>
      <c r="AA129" s="54">
        <v>0</v>
      </c>
      <c r="AC129" s="54">
        <f t="shared" si="204"/>
        <v>0</v>
      </c>
      <c r="AD129" s="54">
        <f t="shared" si="205"/>
        <v>0</v>
      </c>
      <c r="AE129" s="54">
        <f t="shared" si="206"/>
        <v>0</v>
      </c>
      <c r="AF129" s="54">
        <f t="shared" si="207"/>
        <v>0</v>
      </c>
      <c r="AG129" s="54">
        <f t="shared" si="181"/>
        <v>0</v>
      </c>
      <c r="AH129" s="54">
        <f t="shared" si="182"/>
        <v>0</v>
      </c>
      <c r="AI129" s="54">
        <f t="shared" ca="1" si="183"/>
        <v>0</v>
      </c>
      <c r="AJ129" s="45" t="s">
        <v>9</v>
      </c>
    </row>
    <row r="130" spans="1:36" ht="15.95" hidden="1" customHeight="1" outlineLevel="1" x14ac:dyDescent="0.2">
      <c r="A130" s="63" t="s">
        <v>168</v>
      </c>
      <c r="B130" s="54">
        <v>0</v>
      </c>
      <c r="C130" s="54">
        <v>0</v>
      </c>
      <c r="D130" s="54">
        <v>0</v>
      </c>
      <c r="E130" s="54">
        <v>0</v>
      </c>
      <c r="F130" s="54">
        <v>0</v>
      </c>
      <c r="G130" s="54">
        <v>0</v>
      </c>
      <c r="H130" s="54">
        <v>0</v>
      </c>
      <c r="I130" s="54">
        <v>0</v>
      </c>
      <c r="J130" s="54">
        <v>0</v>
      </c>
      <c r="K130" s="54">
        <v>0</v>
      </c>
      <c r="L130" s="54">
        <v>0</v>
      </c>
      <c r="M130" s="54">
        <v>0</v>
      </c>
      <c r="N130" s="54">
        <v>0</v>
      </c>
      <c r="O130" s="54">
        <v>0</v>
      </c>
      <c r="P130" s="54">
        <v>0</v>
      </c>
      <c r="Q130" s="54">
        <v>0</v>
      </c>
      <c r="R130" s="54">
        <v>0</v>
      </c>
      <c r="S130" s="54">
        <v>0</v>
      </c>
      <c r="T130" s="54">
        <v>0</v>
      </c>
      <c r="U130" s="54">
        <v>0</v>
      </c>
      <c r="V130" s="54">
        <v>0</v>
      </c>
      <c r="W130" s="54">
        <v>0</v>
      </c>
      <c r="X130" s="54">
        <v>0</v>
      </c>
      <c r="Y130" s="54">
        <v>0</v>
      </c>
      <c r="Z130" s="54">
        <v>0</v>
      </c>
      <c r="AA130" s="54">
        <v>0</v>
      </c>
      <c r="AC130" s="54">
        <f t="shared" si="204"/>
        <v>0</v>
      </c>
      <c r="AD130" s="54">
        <f t="shared" si="205"/>
        <v>0</v>
      </c>
      <c r="AE130" s="54">
        <f t="shared" si="206"/>
        <v>0</v>
      </c>
      <c r="AF130" s="54">
        <f t="shared" si="207"/>
        <v>0</v>
      </c>
      <c r="AG130" s="54">
        <f t="shared" si="181"/>
        <v>0</v>
      </c>
      <c r="AH130" s="54">
        <f t="shared" si="182"/>
        <v>0</v>
      </c>
      <c r="AI130" s="54">
        <f t="shared" ca="1" si="183"/>
        <v>0</v>
      </c>
      <c r="AJ130" s="45" t="s">
        <v>9</v>
      </c>
    </row>
    <row r="131" spans="1:36" ht="15.95" hidden="1" customHeight="1" outlineLevel="1" x14ac:dyDescent="0.2">
      <c r="A131" s="63" t="s">
        <v>169</v>
      </c>
      <c r="B131" s="54">
        <v>0</v>
      </c>
      <c r="C131" s="54">
        <v>0</v>
      </c>
      <c r="D131" s="54">
        <v>0</v>
      </c>
      <c r="E131" s="54">
        <v>0</v>
      </c>
      <c r="F131" s="54">
        <v>0</v>
      </c>
      <c r="G131" s="54">
        <v>0</v>
      </c>
      <c r="H131" s="54">
        <v>-10000</v>
      </c>
      <c r="I131" s="54">
        <v>-3523</v>
      </c>
      <c r="J131" s="54">
        <v>-30523</v>
      </c>
      <c r="K131" s="54">
        <v>-30523</v>
      </c>
      <c r="L131" s="54">
        <v>-30523</v>
      </c>
      <c r="M131" s="54">
        <v>-51721</v>
      </c>
      <c r="N131" s="54">
        <v>-51691</v>
      </c>
      <c r="O131" s="54">
        <v>-74931</v>
      </c>
      <c r="P131" s="54">
        <v>-88931</v>
      </c>
      <c r="Q131" s="54">
        <v>-74581</v>
      </c>
      <c r="R131" s="54">
        <v>-74581</v>
      </c>
      <c r="S131" s="54">
        <v>-96915</v>
      </c>
      <c r="T131" s="54">
        <v>-107290</v>
      </c>
      <c r="U131" s="54">
        <v>-101154</v>
      </c>
      <c r="V131" s="54">
        <v>-101154</v>
      </c>
      <c r="W131" s="54">
        <v>-101659</v>
      </c>
      <c r="X131" s="54">
        <v>-101659</v>
      </c>
      <c r="Y131" s="54">
        <v>-86708</v>
      </c>
      <c r="Z131" s="54">
        <v>-86708</v>
      </c>
      <c r="AA131" s="54">
        <v>-86708</v>
      </c>
      <c r="AC131" s="54">
        <f t="shared" si="204"/>
        <v>0</v>
      </c>
      <c r="AD131" s="54">
        <f t="shared" si="205"/>
        <v>-3523</v>
      </c>
      <c r="AE131" s="54">
        <f t="shared" si="206"/>
        <v>-51721</v>
      </c>
      <c r="AF131" s="54">
        <f t="shared" si="207"/>
        <v>-74581</v>
      </c>
      <c r="AG131" s="54">
        <f t="shared" si="181"/>
        <v>-101154</v>
      </c>
      <c r="AH131" s="54">
        <f t="shared" si="182"/>
        <v>-86708</v>
      </c>
      <c r="AI131" s="54">
        <f t="shared" ca="1" si="183"/>
        <v>-86708</v>
      </c>
      <c r="AJ131" s="45" t="s">
        <v>9</v>
      </c>
    </row>
    <row r="132" spans="1:36" ht="15.95" hidden="1" customHeight="1" outlineLevel="1" x14ac:dyDescent="0.2">
      <c r="A132" s="63" t="s">
        <v>170</v>
      </c>
      <c r="B132" s="54">
        <v>0</v>
      </c>
      <c r="C132" s="54">
        <v>0</v>
      </c>
      <c r="D132" s="54">
        <v>0</v>
      </c>
      <c r="E132" s="54">
        <v>0</v>
      </c>
      <c r="F132" s="54">
        <v>6049</v>
      </c>
      <c r="G132" s="54">
        <v>14421</v>
      </c>
      <c r="H132" s="54">
        <v>22954</v>
      </c>
      <c r="I132" s="54">
        <v>0</v>
      </c>
      <c r="J132" s="54">
        <v>442</v>
      </c>
      <c r="K132" s="54">
        <v>2168</v>
      </c>
      <c r="L132" s="54">
        <v>1847</v>
      </c>
      <c r="M132" s="54">
        <v>0</v>
      </c>
      <c r="N132" s="54">
        <v>-80</v>
      </c>
      <c r="O132" s="54">
        <v>2600</v>
      </c>
      <c r="P132" s="54">
        <v>16872</v>
      </c>
      <c r="Q132" s="54">
        <v>0</v>
      </c>
      <c r="R132" s="54">
        <v>2704</v>
      </c>
      <c r="S132" s="54">
        <v>9210</v>
      </c>
      <c r="T132" s="54">
        <v>18999</v>
      </c>
      <c r="U132" s="54">
        <v>0</v>
      </c>
      <c r="V132" s="54">
        <v>4798</v>
      </c>
      <c r="W132" s="54">
        <v>12216</v>
      </c>
      <c r="X132" s="54">
        <v>21688</v>
      </c>
      <c r="Y132" s="54">
        <v>0</v>
      </c>
      <c r="Z132" s="54">
        <v>5693</v>
      </c>
      <c r="AA132" s="54">
        <v>14749</v>
      </c>
      <c r="AC132" s="54">
        <f t="shared" si="204"/>
        <v>0</v>
      </c>
      <c r="AD132" s="54">
        <f t="shared" si="205"/>
        <v>0</v>
      </c>
      <c r="AE132" s="54">
        <f t="shared" si="206"/>
        <v>0</v>
      </c>
      <c r="AF132" s="54">
        <f t="shared" si="207"/>
        <v>0</v>
      </c>
      <c r="AG132" s="54">
        <f t="shared" si="181"/>
        <v>0</v>
      </c>
      <c r="AH132" s="54">
        <f t="shared" si="182"/>
        <v>0</v>
      </c>
      <c r="AI132" s="54">
        <f t="shared" ca="1" si="183"/>
        <v>14749</v>
      </c>
      <c r="AJ132" s="45" t="s">
        <v>9</v>
      </c>
    </row>
    <row r="133" spans="1:36" ht="15.95" hidden="1" customHeight="1" outlineLevel="1" x14ac:dyDescent="0.2">
      <c r="A133" s="63" t="s">
        <v>171</v>
      </c>
      <c r="B133" s="54">
        <v>0</v>
      </c>
      <c r="C133" s="54">
        <v>0</v>
      </c>
      <c r="D133" s="54">
        <v>0</v>
      </c>
      <c r="E133" s="54">
        <v>0</v>
      </c>
      <c r="F133" s="54">
        <v>0</v>
      </c>
      <c r="G133" s="54">
        <v>0</v>
      </c>
      <c r="H133" s="54">
        <v>0</v>
      </c>
      <c r="I133" s="54">
        <v>0</v>
      </c>
      <c r="J133" s="54">
        <v>0</v>
      </c>
      <c r="K133" s="54">
        <v>0</v>
      </c>
      <c r="L133" s="54">
        <v>0</v>
      </c>
      <c r="M133" s="54">
        <v>0</v>
      </c>
      <c r="N133" s="54">
        <v>0</v>
      </c>
      <c r="O133" s="54">
        <v>0</v>
      </c>
      <c r="P133" s="54">
        <v>0</v>
      </c>
      <c r="Q133" s="54">
        <v>0</v>
      </c>
      <c r="R133" s="54">
        <v>0</v>
      </c>
      <c r="S133" s="54">
        <v>0</v>
      </c>
      <c r="T133" s="54">
        <v>0</v>
      </c>
      <c r="U133" s="54">
        <v>0</v>
      </c>
      <c r="V133" s="54">
        <v>0</v>
      </c>
      <c r="W133" s="54">
        <v>0</v>
      </c>
      <c r="X133" s="54">
        <v>0</v>
      </c>
      <c r="Y133" s="54">
        <v>0</v>
      </c>
      <c r="Z133" s="54">
        <v>0</v>
      </c>
      <c r="AA133" s="54">
        <v>0</v>
      </c>
      <c r="AC133" s="54">
        <f t="shared" si="204"/>
        <v>0</v>
      </c>
      <c r="AD133" s="54">
        <f t="shared" si="205"/>
        <v>0</v>
      </c>
      <c r="AE133" s="54">
        <f t="shared" si="206"/>
        <v>0</v>
      </c>
      <c r="AF133" s="54">
        <f t="shared" si="207"/>
        <v>0</v>
      </c>
      <c r="AG133" s="54">
        <f t="shared" si="181"/>
        <v>0</v>
      </c>
      <c r="AH133" s="54">
        <f t="shared" si="182"/>
        <v>0</v>
      </c>
      <c r="AI133" s="54">
        <f t="shared" ca="1" si="183"/>
        <v>0</v>
      </c>
      <c r="AJ133" s="45" t="s">
        <v>9</v>
      </c>
    </row>
    <row r="134" spans="1:36" ht="15.95" customHeight="1" collapsed="1" x14ac:dyDescent="0.2">
      <c r="P134" s="219">
        <f t="shared" ref="P134:U134" si="220">P70-P99</f>
        <v>0</v>
      </c>
      <c r="Q134" s="219">
        <f t="shared" si="220"/>
        <v>0</v>
      </c>
      <c r="R134" s="219">
        <f t="shared" si="220"/>
        <v>0</v>
      </c>
      <c r="S134" s="219">
        <f t="shared" si="220"/>
        <v>0</v>
      </c>
      <c r="T134" s="219">
        <f t="shared" si="220"/>
        <v>0</v>
      </c>
      <c r="U134" s="219">
        <f t="shared" si="220"/>
        <v>0</v>
      </c>
      <c r="V134" s="219">
        <f t="shared" ref="V134:W134" si="221">V70-V99</f>
        <v>0</v>
      </c>
      <c r="W134" s="219">
        <f t="shared" si="221"/>
        <v>0</v>
      </c>
      <c r="X134" s="219">
        <f t="shared" ref="X134:Y134" si="222">X70-X99</f>
        <v>0</v>
      </c>
      <c r="Y134" s="219">
        <f t="shared" si="222"/>
        <v>0</v>
      </c>
      <c r="Z134" s="219">
        <f t="shared" ref="Z134:AA134" si="223">Z70-Z99</f>
        <v>0</v>
      </c>
      <c r="AA134" s="219">
        <f t="shared" si="223"/>
        <v>0</v>
      </c>
      <c r="AJ134" s="45" t="s">
        <v>9</v>
      </c>
    </row>
    <row r="135" spans="1:36" s="42" customFormat="1" ht="15.95" customHeight="1" collapsed="1" x14ac:dyDescent="0.2">
      <c r="A135" s="39" t="s">
        <v>172</v>
      </c>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C135" s="40"/>
      <c r="AD135" s="40"/>
      <c r="AE135" s="40"/>
      <c r="AF135" s="40"/>
      <c r="AG135" s="40"/>
      <c r="AH135" s="40"/>
      <c r="AI135" s="40"/>
      <c r="AJ135" s="41" t="s">
        <v>9</v>
      </c>
    </row>
    <row r="136" spans="1:36" ht="15.95" hidden="1" customHeight="1" outlineLevel="1" x14ac:dyDescent="0.2">
      <c r="A136" s="55" t="s">
        <v>85</v>
      </c>
      <c r="B136" s="56">
        <v>52235</v>
      </c>
      <c r="C136" s="56">
        <v>125601</v>
      </c>
      <c r="D136" s="56">
        <v>251252</v>
      </c>
      <c r="E136" s="56">
        <v>91125</v>
      </c>
      <c r="F136" s="56">
        <v>109553</v>
      </c>
      <c r="G136" s="56">
        <v>14274</v>
      </c>
      <c r="H136" s="56">
        <v>23317</v>
      </c>
      <c r="I136" s="56">
        <f t="shared" ref="I136:N136" si="224">SUM(I137:I144)</f>
        <v>65757</v>
      </c>
      <c r="J136" s="56">
        <f t="shared" si="224"/>
        <v>34952</v>
      </c>
      <c r="K136" s="56">
        <f t="shared" si="224"/>
        <v>33264</v>
      </c>
      <c r="L136" s="56">
        <f t="shared" si="224"/>
        <v>35083</v>
      </c>
      <c r="M136" s="56">
        <f t="shared" si="224"/>
        <v>43685</v>
      </c>
      <c r="N136" s="56">
        <f t="shared" si="224"/>
        <v>36960</v>
      </c>
      <c r="O136" s="56">
        <f t="shared" ref="O136:T136" si="225">SUM(O137:O144)</f>
        <v>44873</v>
      </c>
      <c r="P136" s="56">
        <f t="shared" si="225"/>
        <v>18267</v>
      </c>
      <c r="Q136" s="56">
        <f t="shared" si="225"/>
        <v>26069</v>
      </c>
      <c r="R136" s="56">
        <f t="shared" si="225"/>
        <v>36043</v>
      </c>
      <c r="S136" s="56">
        <f t="shared" si="225"/>
        <v>33468</v>
      </c>
      <c r="T136" s="56">
        <f t="shared" si="225"/>
        <v>23582</v>
      </c>
      <c r="U136" s="56">
        <f t="shared" ref="U136:V136" si="226">SUM(U137:U144)</f>
        <v>27500</v>
      </c>
      <c r="V136" s="56">
        <f t="shared" si="226"/>
        <v>35215</v>
      </c>
      <c r="W136" s="56">
        <f t="shared" ref="W136:X136" si="227">SUM(W137:W144)</f>
        <v>30051</v>
      </c>
      <c r="X136" s="56">
        <f t="shared" si="227"/>
        <v>26518</v>
      </c>
      <c r="Y136" s="56">
        <f t="shared" ref="Y136:Z136" si="228">SUM(Y137:Y144)</f>
        <v>33072</v>
      </c>
      <c r="Z136" s="56">
        <f t="shared" si="228"/>
        <v>38518</v>
      </c>
      <c r="AA136" s="56">
        <f t="shared" ref="AA136" si="229">SUM(AA137:AA144)</f>
        <v>33245</v>
      </c>
      <c r="AB136" s="276"/>
      <c r="AC136" s="56">
        <f>SUM(B136:E136)</f>
        <v>520213</v>
      </c>
      <c r="AD136" s="56">
        <f t="shared" ref="AD136:AD167" si="230">SUM(F136:I136)</f>
        <v>212901</v>
      </c>
      <c r="AE136" s="56">
        <f t="shared" ref="AE136:AE167" si="231">SUM(J136:M136)</f>
        <v>146984</v>
      </c>
      <c r="AF136" s="56">
        <f>SUM(N136:Q136)</f>
        <v>126169</v>
      </c>
      <c r="AG136" s="56">
        <f t="shared" ref="AG136:AG167" si="232">SUM(R136:U136)</f>
        <v>120593</v>
      </c>
      <c r="AH136" s="56">
        <f>SUM(V136:Y136)</f>
        <v>124856</v>
      </c>
      <c r="AI136" s="56">
        <f>SUM(Z136:AB136)</f>
        <v>71763</v>
      </c>
      <c r="AJ136" s="45" t="s">
        <v>9</v>
      </c>
    </row>
    <row r="137" spans="1:36" ht="15.95" hidden="1" customHeight="1" outlineLevel="1" x14ac:dyDescent="0.2">
      <c r="A137" s="57" t="s">
        <v>86</v>
      </c>
      <c r="B137" s="58">
        <v>0</v>
      </c>
      <c r="C137" s="58">
        <v>0</v>
      </c>
      <c r="D137" s="58">
        <v>0</v>
      </c>
      <c r="E137" s="58">
        <v>0</v>
      </c>
      <c r="F137" s="58">
        <v>678</v>
      </c>
      <c r="G137" s="58">
        <v>4477</v>
      </c>
      <c r="H137" s="58">
        <v>2924</v>
      </c>
      <c r="I137" s="58">
        <v>3855</v>
      </c>
      <c r="J137" s="58">
        <v>3154</v>
      </c>
      <c r="K137" s="58">
        <v>3114</v>
      </c>
      <c r="L137" s="58">
        <v>3467</v>
      </c>
      <c r="M137" s="58">
        <v>3460</v>
      </c>
      <c r="N137" s="58">
        <v>3459</v>
      </c>
      <c r="O137" s="58">
        <v>3460</v>
      </c>
      <c r="P137" s="58">
        <v>3862</v>
      </c>
      <c r="Q137" s="58">
        <v>3863</v>
      </c>
      <c r="R137" s="58">
        <v>3854</v>
      </c>
      <c r="S137" s="58">
        <v>3862</v>
      </c>
      <c r="T137" s="58">
        <v>4015</v>
      </c>
      <c r="U137" s="58">
        <v>4015</v>
      </c>
      <c r="V137" s="58">
        <v>3381</v>
      </c>
      <c r="W137" s="58">
        <v>4014</v>
      </c>
      <c r="X137" s="58">
        <v>4173</v>
      </c>
      <c r="Y137" s="58">
        <v>4158</v>
      </c>
      <c r="Z137" s="58">
        <v>4172</v>
      </c>
      <c r="AA137" s="58">
        <v>4173</v>
      </c>
      <c r="AC137" s="58">
        <f t="shared" ref="AC137:AC186" si="233">SUM(B137:E137)</f>
        <v>0</v>
      </c>
      <c r="AD137" s="58">
        <f t="shared" si="230"/>
        <v>11934</v>
      </c>
      <c r="AE137" s="58">
        <f t="shared" si="231"/>
        <v>13195</v>
      </c>
      <c r="AF137" s="58">
        <f t="shared" ref="AF137:AF187" si="234">SUM(N137:Q137)</f>
        <v>14644</v>
      </c>
      <c r="AG137" s="58">
        <f t="shared" si="232"/>
        <v>15746</v>
      </c>
      <c r="AH137" s="58">
        <f t="shared" ref="AH137:AH187" si="235">SUM(V137:Y137)</f>
        <v>15726</v>
      </c>
      <c r="AI137" s="58">
        <f t="shared" ref="AI137:AI187" si="236">SUM(Z137:AB137)</f>
        <v>8345</v>
      </c>
      <c r="AJ137" s="45" t="s">
        <v>9</v>
      </c>
    </row>
    <row r="138" spans="1:36" ht="15.95" hidden="1" customHeight="1" outlineLevel="1" x14ac:dyDescent="0.2">
      <c r="A138" s="57" t="s">
        <v>87</v>
      </c>
      <c r="B138" s="58">
        <v>0</v>
      </c>
      <c r="C138" s="58">
        <v>0</v>
      </c>
      <c r="D138" s="58">
        <v>0</v>
      </c>
      <c r="E138" s="58">
        <v>0</v>
      </c>
      <c r="F138" s="58">
        <v>0</v>
      </c>
      <c r="G138" s="58">
        <v>0</v>
      </c>
      <c r="H138" s="58">
        <v>0</v>
      </c>
      <c r="I138" s="58">
        <v>0</v>
      </c>
      <c r="J138" s="58">
        <v>0</v>
      </c>
      <c r="K138" s="58">
        <v>0</v>
      </c>
      <c r="L138" s="58">
        <v>0</v>
      </c>
      <c r="M138" s="58">
        <v>0</v>
      </c>
      <c r="N138" s="58">
        <v>0</v>
      </c>
      <c r="O138" s="58">
        <v>0</v>
      </c>
      <c r="P138" s="58">
        <v>0</v>
      </c>
      <c r="Q138" s="58">
        <v>0</v>
      </c>
      <c r="R138" s="58">
        <v>0</v>
      </c>
      <c r="S138" s="58">
        <v>0</v>
      </c>
      <c r="T138" s="58">
        <v>0</v>
      </c>
      <c r="U138" s="58">
        <v>0</v>
      </c>
      <c r="V138" s="58">
        <v>0</v>
      </c>
      <c r="W138" s="58">
        <v>0</v>
      </c>
      <c r="X138" s="58">
        <v>0</v>
      </c>
      <c r="Y138" s="58">
        <v>0</v>
      </c>
      <c r="Z138" s="58">
        <v>0</v>
      </c>
      <c r="AA138" s="58">
        <v>0</v>
      </c>
      <c r="AC138" s="58">
        <f t="shared" si="233"/>
        <v>0</v>
      </c>
      <c r="AD138" s="58">
        <f t="shared" si="230"/>
        <v>0</v>
      </c>
      <c r="AE138" s="58">
        <f t="shared" si="231"/>
        <v>0</v>
      </c>
      <c r="AF138" s="58">
        <f t="shared" si="234"/>
        <v>0</v>
      </c>
      <c r="AG138" s="58">
        <f t="shared" si="232"/>
        <v>0</v>
      </c>
      <c r="AH138" s="58">
        <f t="shared" si="235"/>
        <v>0</v>
      </c>
      <c r="AI138" s="58">
        <f t="shared" si="236"/>
        <v>0</v>
      </c>
      <c r="AJ138" s="45" t="s">
        <v>9</v>
      </c>
    </row>
    <row r="139" spans="1:36" ht="15.95" hidden="1" customHeight="1" outlineLevel="1" x14ac:dyDescent="0.2">
      <c r="A139" s="57" t="s">
        <v>88</v>
      </c>
      <c r="B139" s="58">
        <v>25708</v>
      </c>
      <c r="C139" s="58">
        <v>-25708</v>
      </c>
      <c r="D139" s="58">
        <v>0</v>
      </c>
      <c r="E139" s="58">
        <v>0</v>
      </c>
      <c r="F139" s="58">
        <v>29716</v>
      </c>
      <c r="G139" s="58">
        <v>11404</v>
      </c>
      <c r="H139" s="58">
        <v>20393</v>
      </c>
      <c r="I139" s="58">
        <v>63047</v>
      </c>
      <c r="J139" s="58">
        <v>31798</v>
      </c>
      <c r="K139" s="58">
        <v>30150</v>
      </c>
      <c r="L139" s="58">
        <v>31616</v>
      </c>
      <c r="M139" s="58">
        <v>40225</v>
      </c>
      <c r="N139" s="58">
        <v>33501</v>
      </c>
      <c r="O139" s="58">
        <v>41413</v>
      </c>
      <c r="P139" s="58">
        <v>14405</v>
      </c>
      <c r="Q139" s="58">
        <v>22206</v>
      </c>
      <c r="R139" s="58">
        <v>32189</v>
      </c>
      <c r="S139" s="58">
        <v>17551</v>
      </c>
      <c r="T139" s="58">
        <v>17584</v>
      </c>
      <c r="U139" s="58">
        <v>17647</v>
      </c>
      <c r="V139" s="58">
        <v>17828</v>
      </c>
      <c r="W139" s="58">
        <v>17999</v>
      </c>
      <c r="X139" s="58">
        <v>18102</v>
      </c>
      <c r="Y139" s="58">
        <v>18220</v>
      </c>
      <c r="Z139" s="58">
        <v>18426</v>
      </c>
      <c r="AA139" s="58">
        <v>18707</v>
      </c>
      <c r="AB139" s="21"/>
      <c r="AC139" s="58">
        <f t="shared" si="233"/>
        <v>0</v>
      </c>
      <c r="AD139" s="58">
        <f t="shared" si="230"/>
        <v>124560</v>
      </c>
      <c r="AE139" s="58">
        <f t="shared" si="231"/>
        <v>133789</v>
      </c>
      <c r="AF139" s="58">
        <f t="shared" si="234"/>
        <v>111525</v>
      </c>
      <c r="AG139" s="58">
        <f t="shared" si="232"/>
        <v>84971</v>
      </c>
      <c r="AH139" s="58">
        <f t="shared" si="235"/>
        <v>72149</v>
      </c>
      <c r="AI139" s="58">
        <f t="shared" si="236"/>
        <v>37133</v>
      </c>
      <c r="AJ139" s="89" t="s">
        <v>9</v>
      </c>
    </row>
    <row r="140" spans="1:36" ht="15.95" hidden="1" customHeight="1" outlineLevel="1" x14ac:dyDescent="0.2">
      <c r="A140" s="57" t="s">
        <v>89</v>
      </c>
      <c r="B140" s="58">
        <v>0</v>
      </c>
      <c r="C140" s="58">
        <v>0</v>
      </c>
      <c r="D140" s="58">
        <v>0</v>
      </c>
      <c r="E140" s="58">
        <v>0</v>
      </c>
      <c r="F140" s="58">
        <v>0</v>
      </c>
      <c r="G140" s="58">
        <v>0</v>
      </c>
      <c r="H140" s="58">
        <v>0</v>
      </c>
      <c r="I140" s="58">
        <v>0</v>
      </c>
      <c r="J140" s="58">
        <v>0</v>
      </c>
      <c r="K140" s="58">
        <v>0</v>
      </c>
      <c r="L140" s="58">
        <v>0</v>
      </c>
      <c r="M140" s="58">
        <v>0</v>
      </c>
      <c r="N140" s="58">
        <v>0</v>
      </c>
      <c r="O140" s="58">
        <v>0</v>
      </c>
      <c r="P140" s="58">
        <v>0</v>
      </c>
      <c r="Q140" s="58">
        <v>0</v>
      </c>
      <c r="R140" s="58">
        <v>0</v>
      </c>
      <c r="S140" s="58">
        <v>0</v>
      </c>
      <c r="T140" s="58">
        <v>0</v>
      </c>
      <c r="U140" s="58">
        <v>0</v>
      </c>
      <c r="V140" s="58">
        <v>0</v>
      </c>
      <c r="W140" s="58">
        <v>0</v>
      </c>
      <c r="X140" s="58">
        <v>0</v>
      </c>
      <c r="Y140" s="58">
        <v>0</v>
      </c>
      <c r="Z140" s="58">
        <v>0</v>
      </c>
      <c r="AA140" s="58">
        <v>0</v>
      </c>
      <c r="AC140" s="58">
        <f t="shared" si="233"/>
        <v>0</v>
      </c>
      <c r="AD140" s="58">
        <f t="shared" si="230"/>
        <v>0</v>
      </c>
      <c r="AE140" s="58">
        <f t="shared" si="231"/>
        <v>0</v>
      </c>
      <c r="AF140" s="58">
        <f t="shared" si="234"/>
        <v>0</v>
      </c>
      <c r="AG140" s="58">
        <f t="shared" si="232"/>
        <v>0</v>
      </c>
      <c r="AH140" s="58">
        <f t="shared" si="235"/>
        <v>0</v>
      </c>
      <c r="AI140" s="58">
        <f t="shared" si="236"/>
        <v>0</v>
      </c>
      <c r="AJ140" s="45" t="s">
        <v>9</v>
      </c>
    </row>
    <row r="141" spans="1:36" ht="15.95" hidden="1" customHeight="1" outlineLevel="1" x14ac:dyDescent="0.2">
      <c r="A141" s="57" t="s">
        <v>90</v>
      </c>
      <c r="B141" s="58">
        <v>0</v>
      </c>
      <c r="C141" s="58">
        <v>0</v>
      </c>
      <c r="D141" s="58">
        <v>0</v>
      </c>
      <c r="E141" s="58">
        <v>0</v>
      </c>
      <c r="F141" s="58">
        <v>0</v>
      </c>
      <c r="G141" s="58">
        <v>0</v>
      </c>
      <c r="H141" s="58">
        <v>0</v>
      </c>
      <c r="I141" s="58">
        <v>0</v>
      </c>
      <c r="J141" s="58">
        <v>0</v>
      </c>
      <c r="K141" s="58">
        <v>0</v>
      </c>
      <c r="L141" s="58">
        <v>0</v>
      </c>
      <c r="M141" s="58">
        <v>0</v>
      </c>
      <c r="N141" s="58">
        <v>0</v>
      </c>
      <c r="O141" s="58">
        <v>0</v>
      </c>
      <c r="P141" s="58">
        <v>0</v>
      </c>
      <c r="Q141" s="58">
        <v>0</v>
      </c>
      <c r="R141" s="58">
        <v>0</v>
      </c>
      <c r="S141" s="58">
        <v>12055</v>
      </c>
      <c r="T141" s="58">
        <v>1983</v>
      </c>
      <c r="U141" s="58">
        <v>5838</v>
      </c>
      <c r="V141" s="58">
        <v>14006</v>
      </c>
      <c r="W141" s="58">
        <v>8038</v>
      </c>
      <c r="X141" s="58">
        <v>4243</v>
      </c>
      <c r="Y141" s="58">
        <v>10694</v>
      </c>
      <c r="Z141" s="58">
        <v>15920</v>
      </c>
      <c r="AA141" s="58">
        <v>10365</v>
      </c>
      <c r="AC141" s="58">
        <f t="shared" si="233"/>
        <v>0</v>
      </c>
      <c r="AD141" s="58">
        <f t="shared" si="230"/>
        <v>0</v>
      </c>
      <c r="AE141" s="58">
        <f t="shared" si="231"/>
        <v>0</v>
      </c>
      <c r="AF141" s="58">
        <f t="shared" si="234"/>
        <v>0</v>
      </c>
      <c r="AG141" s="58">
        <f t="shared" si="232"/>
        <v>19876</v>
      </c>
      <c r="AH141" s="58">
        <f t="shared" si="235"/>
        <v>36981</v>
      </c>
      <c r="AI141" s="58">
        <f t="shared" si="236"/>
        <v>26285</v>
      </c>
      <c r="AJ141" s="45" t="s">
        <v>9</v>
      </c>
    </row>
    <row r="142" spans="1:36" ht="15.95" hidden="1" customHeight="1" outlineLevel="1" x14ac:dyDescent="0.2">
      <c r="A142" s="57" t="s">
        <v>91</v>
      </c>
      <c r="B142" s="58">
        <v>26527</v>
      </c>
      <c r="C142" s="58">
        <v>151309</v>
      </c>
      <c r="D142" s="58">
        <v>251252</v>
      </c>
      <c r="E142" s="58">
        <v>91125</v>
      </c>
      <c r="F142" s="58">
        <v>79159</v>
      </c>
      <c r="G142" s="58">
        <v>-1607</v>
      </c>
      <c r="H142" s="58">
        <v>0</v>
      </c>
      <c r="I142" s="58">
        <v>-1145</v>
      </c>
      <c r="J142" s="58">
        <v>0</v>
      </c>
      <c r="K142" s="58">
        <v>0</v>
      </c>
      <c r="L142" s="58">
        <v>0</v>
      </c>
      <c r="M142" s="58">
        <v>0</v>
      </c>
      <c r="N142" s="58">
        <v>0</v>
      </c>
      <c r="O142" s="58">
        <v>0</v>
      </c>
      <c r="P142" s="58">
        <v>0</v>
      </c>
      <c r="Q142" s="58">
        <v>0</v>
      </c>
      <c r="R142" s="58">
        <v>0</v>
      </c>
      <c r="S142" s="58">
        <v>0</v>
      </c>
      <c r="T142" s="58">
        <v>0</v>
      </c>
      <c r="U142" s="58">
        <v>0</v>
      </c>
      <c r="V142" s="58">
        <v>0</v>
      </c>
      <c r="W142" s="58">
        <v>0</v>
      </c>
      <c r="X142" s="58">
        <v>0</v>
      </c>
      <c r="Y142" s="58">
        <v>0</v>
      </c>
      <c r="Z142" s="58">
        <v>0</v>
      </c>
      <c r="AA142" s="58">
        <v>0</v>
      </c>
      <c r="AC142" s="58">
        <f t="shared" si="233"/>
        <v>520213</v>
      </c>
      <c r="AD142" s="58">
        <f t="shared" si="230"/>
        <v>76407</v>
      </c>
      <c r="AE142" s="58">
        <f t="shared" si="231"/>
        <v>0</v>
      </c>
      <c r="AF142" s="58">
        <f t="shared" si="234"/>
        <v>0</v>
      </c>
      <c r="AG142" s="58">
        <f t="shared" si="232"/>
        <v>0</v>
      </c>
      <c r="AH142" s="58">
        <f t="shared" si="235"/>
        <v>0</v>
      </c>
      <c r="AI142" s="58">
        <f t="shared" si="236"/>
        <v>0</v>
      </c>
      <c r="AJ142" s="45" t="s">
        <v>9</v>
      </c>
    </row>
    <row r="143" spans="1:36" ht="15.95" hidden="1" customHeight="1" outlineLevel="1" x14ac:dyDescent="0.2">
      <c r="A143" s="57" t="s">
        <v>173</v>
      </c>
      <c r="B143" s="58">
        <v>0</v>
      </c>
      <c r="C143" s="58">
        <v>0</v>
      </c>
      <c r="D143" s="58">
        <v>0</v>
      </c>
      <c r="E143" s="58">
        <v>0</v>
      </c>
      <c r="F143" s="58">
        <v>0</v>
      </c>
      <c r="G143" s="58">
        <v>0</v>
      </c>
      <c r="H143" s="58">
        <v>0</v>
      </c>
      <c r="I143" s="58">
        <v>0</v>
      </c>
      <c r="J143" s="58">
        <v>0</v>
      </c>
      <c r="K143" s="58">
        <v>0</v>
      </c>
      <c r="L143" s="58">
        <v>0</v>
      </c>
      <c r="M143" s="58">
        <v>0</v>
      </c>
      <c r="N143" s="58">
        <v>0</v>
      </c>
      <c r="O143" s="58">
        <v>0</v>
      </c>
      <c r="P143" s="58">
        <v>0</v>
      </c>
      <c r="Q143" s="58">
        <v>0</v>
      </c>
      <c r="R143" s="58">
        <v>0</v>
      </c>
      <c r="S143" s="58">
        <v>0</v>
      </c>
      <c r="T143" s="58">
        <v>0</v>
      </c>
      <c r="U143" s="58">
        <v>0</v>
      </c>
      <c r="V143" s="58">
        <v>0</v>
      </c>
      <c r="W143" s="58">
        <v>0</v>
      </c>
      <c r="X143" s="58">
        <v>0</v>
      </c>
      <c r="Y143" s="58">
        <v>0</v>
      </c>
      <c r="Z143" s="58">
        <v>0</v>
      </c>
      <c r="AA143" s="58">
        <v>0</v>
      </c>
      <c r="AC143" s="58">
        <f t="shared" si="233"/>
        <v>0</v>
      </c>
      <c r="AD143" s="58">
        <f t="shared" si="230"/>
        <v>0</v>
      </c>
      <c r="AE143" s="58">
        <f t="shared" si="231"/>
        <v>0</v>
      </c>
      <c r="AF143" s="58">
        <f t="shared" si="234"/>
        <v>0</v>
      </c>
      <c r="AG143" s="58">
        <f t="shared" si="232"/>
        <v>0</v>
      </c>
      <c r="AH143" s="58">
        <f t="shared" si="235"/>
        <v>0</v>
      </c>
      <c r="AI143" s="58">
        <f t="shared" si="236"/>
        <v>0</v>
      </c>
      <c r="AJ143" s="45" t="s">
        <v>9</v>
      </c>
    </row>
    <row r="144" spans="1:36" ht="15.95" hidden="1" customHeight="1" outlineLevel="1" x14ac:dyDescent="0.2">
      <c r="A144" s="57" t="s">
        <v>174</v>
      </c>
      <c r="B144" s="58">
        <v>0</v>
      </c>
      <c r="C144" s="58">
        <v>0</v>
      </c>
      <c r="D144" s="58">
        <v>0</v>
      </c>
      <c r="E144" s="58">
        <v>0</v>
      </c>
      <c r="F144" s="58">
        <v>0</v>
      </c>
      <c r="G144" s="58">
        <v>0</v>
      </c>
      <c r="H144" s="58">
        <v>0</v>
      </c>
      <c r="I144" s="58">
        <v>0</v>
      </c>
      <c r="J144" s="58">
        <v>0</v>
      </c>
      <c r="K144" s="58">
        <v>0</v>
      </c>
      <c r="L144" s="58">
        <v>0</v>
      </c>
      <c r="M144" s="58">
        <v>0</v>
      </c>
      <c r="N144" s="58">
        <v>0</v>
      </c>
      <c r="O144" s="58">
        <v>0</v>
      </c>
      <c r="P144" s="58">
        <v>0</v>
      </c>
      <c r="Q144" s="58">
        <v>0</v>
      </c>
      <c r="R144" s="58">
        <v>0</v>
      </c>
      <c r="S144" s="58">
        <v>0</v>
      </c>
      <c r="T144" s="58">
        <v>0</v>
      </c>
      <c r="U144" s="58">
        <v>0</v>
      </c>
      <c r="V144" s="58">
        <v>0</v>
      </c>
      <c r="W144" s="58">
        <v>0</v>
      </c>
      <c r="X144" s="58">
        <v>0</v>
      </c>
      <c r="Y144" s="58">
        <v>0</v>
      </c>
      <c r="Z144" s="58">
        <v>0</v>
      </c>
      <c r="AA144" s="58">
        <v>0</v>
      </c>
      <c r="AC144" s="58">
        <f t="shared" si="233"/>
        <v>0</v>
      </c>
      <c r="AD144" s="58">
        <f t="shared" si="230"/>
        <v>0</v>
      </c>
      <c r="AE144" s="58">
        <f t="shared" si="231"/>
        <v>0</v>
      </c>
      <c r="AF144" s="58">
        <f t="shared" si="234"/>
        <v>0</v>
      </c>
      <c r="AG144" s="58">
        <f t="shared" si="232"/>
        <v>0</v>
      </c>
      <c r="AH144" s="58">
        <f t="shared" si="235"/>
        <v>0</v>
      </c>
      <c r="AI144" s="58">
        <f t="shared" si="236"/>
        <v>0</v>
      </c>
      <c r="AJ144" s="45" t="s">
        <v>9</v>
      </c>
    </row>
    <row r="145" spans="1:36" ht="15.95" hidden="1" customHeight="1" outlineLevel="1" x14ac:dyDescent="0.2">
      <c r="A145" s="55" t="s">
        <v>92</v>
      </c>
      <c r="B145" s="56">
        <v>-3913</v>
      </c>
      <c r="C145" s="56">
        <v>-12224</v>
      </c>
      <c r="D145" s="56">
        <v>-24246</v>
      </c>
      <c r="E145" s="56">
        <v>-8793</v>
      </c>
      <c r="F145" s="56">
        <v>-10704</v>
      </c>
      <c r="G145" s="56">
        <v>-1530</v>
      </c>
      <c r="H145" s="56">
        <v>-2414</v>
      </c>
      <c r="I145" s="56">
        <f t="shared" ref="I145:N145" si="237">SUM(I146:I159)</f>
        <v>-6248</v>
      </c>
      <c r="J145" s="56">
        <f t="shared" si="237"/>
        <v>-3532</v>
      </c>
      <c r="K145" s="56">
        <f t="shared" si="237"/>
        <v>-3369</v>
      </c>
      <c r="L145" s="56">
        <f t="shared" si="237"/>
        <v>-3564</v>
      </c>
      <c r="M145" s="56">
        <f t="shared" si="237"/>
        <v>-4386</v>
      </c>
      <c r="N145" s="56">
        <f t="shared" si="237"/>
        <v>-3741</v>
      </c>
      <c r="O145" s="56">
        <f t="shared" ref="O145:T145" si="238">SUM(O146:O159)</f>
        <v>-4500</v>
      </c>
      <c r="P145" s="56">
        <f t="shared" si="238"/>
        <v>-1963</v>
      </c>
      <c r="Q145" s="56">
        <f t="shared" si="238"/>
        <v>-2712</v>
      </c>
      <c r="R145" s="56">
        <f t="shared" si="238"/>
        <v>-3671</v>
      </c>
      <c r="S145" s="56">
        <f t="shared" si="238"/>
        <v>-3423</v>
      </c>
      <c r="T145" s="56">
        <f t="shared" si="238"/>
        <v>-2482</v>
      </c>
      <c r="U145" s="56">
        <f t="shared" ref="U145:V145" si="239">SUM(U146:U159)</f>
        <v>-2857</v>
      </c>
      <c r="V145" s="56">
        <f t="shared" si="239"/>
        <v>-3593</v>
      </c>
      <c r="W145" s="56">
        <f t="shared" ref="W145:X145" si="240">SUM(W146:W159)</f>
        <v>-3104</v>
      </c>
      <c r="X145" s="56">
        <f t="shared" si="240"/>
        <v>-2772</v>
      </c>
      <c r="Y145" s="56">
        <f t="shared" ref="Y145:Z145" si="241">SUM(Y146:Y159)</f>
        <v>-3401</v>
      </c>
      <c r="Z145" s="56">
        <f t="shared" si="241"/>
        <v>-3926</v>
      </c>
      <c r="AA145" s="56">
        <f t="shared" ref="AA145" si="242">SUM(AA146:AA159)</f>
        <v>-3418</v>
      </c>
      <c r="AB145" s="276"/>
      <c r="AC145" s="56">
        <f t="shared" si="233"/>
        <v>-49176</v>
      </c>
      <c r="AD145" s="56">
        <f t="shared" si="230"/>
        <v>-20896</v>
      </c>
      <c r="AE145" s="56">
        <f t="shared" si="231"/>
        <v>-14851</v>
      </c>
      <c r="AF145" s="56">
        <f t="shared" si="234"/>
        <v>-12916</v>
      </c>
      <c r="AG145" s="56">
        <f t="shared" si="232"/>
        <v>-12433</v>
      </c>
      <c r="AH145" s="56">
        <f t="shared" si="235"/>
        <v>-12870</v>
      </c>
      <c r="AI145" s="56">
        <f t="shared" si="236"/>
        <v>-7344</v>
      </c>
      <c r="AJ145" s="45" t="s">
        <v>9</v>
      </c>
    </row>
    <row r="146" spans="1:36" ht="15.95" hidden="1" customHeight="1" outlineLevel="1" x14ac:dyDescent="0.2">
      <c r="A146" s="57" t="s">
        <v>93</v>
      </c>
      <c r="B146" s="58">
        <v>0</v>
      </c>
      <c r="C146" s="58">
        <v>0</v>
      </c>
      <c r="D146" s="58">
        <v>0</v>
      </c>
      <c r="E146" s="58">
        <v>0</v>
      </c>
      <c r="F146" s="58">
        <v>-245</v>
      </c>
      <c r="G146" s="58">
        <v>-315</v>
      </c>
      <c r="H146" s="58">
        <v>-320</v>
      </c>
      <c r="I146" s="58">
        <v>-318</v>
      </c>
      <c r="J146" s="58">
        <v>-319</v>
      </c>
      <c r="K146" s="58">
        <v>-319</v>
      </c>
      <c r="L146" s="58">
        <v>-346</v>
      </c>
      <c r="M146" s="58">
        <v>-346</v>
      </c>
      <c r="N146" s="58">
        <v>-346</v>
      </c>
      <c r="O146" s="58">
        <v>-346</v>
      </c>
      <c r="P146" s="58">
        <v>-380</v>
      </c>
      <c r="Q146" s="58">
        <v>-380</v>
      </c>
      <c r="R146" s="58">
        <v>-380</v>
      </c>
      <c r="S146" s="58">
        <v>-380</v>
      </c>
      <c r="T146" s="58">
        <v>-395</v>
      </c>
      <c r="U146" s="58">
        <v>-396</v>
      </c>
      <c r="V146" s="58">
        <v>-385</v>
      </c>
      <c r="W146" s="58">
        <v>-395</v>
      </c>
      <c r="X146" s="58">
        <v>-411</v>
      </c>
      <c r="Y146" s="58">
        <v>-410</v>
      </c>
      <c r="Z146" s="58">
        <v>-411</v>
      </c>
      <c r="AA146" s="58">
        <v>-410</v>
      </c>
      <c r="AC146" s="58">
        <f t="shared" si="233"/>
        <v>0</v>
      </c>
      <c r="AD146" s="58">
        <f t="shared" si="230"/>
        <v>-1198</v>
      </c>
      <c r="AE146" s="58">
        <f t="shared" si="231"/>
        <v>-1330</v>
      </c>
      <c r="AF146" s="58">
        <f t="shared" si="234"/>
        <v>-1452</v>
      </c>
      <c r="AG146" s="58">
        <f t="shared" si="232"/>
        <v>-1551</v>
      </c>
      <c r="AH146" s="58">
        <f t="shared" si="235"/>
        <v>-1601</v>
      </c>
      <c r="AI146" s="58">
        <f t="shared" si="236"/>
        <v>-821</v>
      </c>
      <c r="AJ146" s="45" t="s">
        <v>9</v>
      </c>
    </row>
    <row r="147" spans="1:36" ht="15.95" hidden="1" customHeight="1" outlineLevel="1" x14ac:dyDescent="0.2">
      <c r="A147" s="57" t="s">
        <v>94</v>
      </c>
      <c r="B147" s="58">
        <v>0</v>
      </c>
      <c r="C147" s="58">
        <v>0</v>
      </c>
      <c r="D147" s="58">
        <v>0</v>
      </c>
      <c r="E147" s="58">
        <v>0</v>
      </c>
      <c r="F147" s="58">
        <v>-1130</v>
      </c>
      <c r="G147" s="58">
        <v>-1448</v>
      </c>
      <c r="H147" s="58">
        <v>-1474</v>
      </c>
      <c r="I147" s="58">
        <v>-1467</v>
      </c>
      <c r="J147" s="58">
        <v>-1471</v>
      </c>
      <c r="K147" s="58">
        <v>-1468</v>
      </c>
      <c r="L147" s="58">
        <v>-1595</v>
      </c>
      <c r="M147" s="58">
        <v>-1593</v>
      </c>
      <c r="N147" s="58">
        <v>-1594</v>
      </c>
      <c r="O147" s="58">
        <v>-1593</v>
      </c>
      <c r="P147" s="58">
        <v>-1752</v>
      </c>
      <c r="Q147" s="58">
        <v>-1751</v>
      </c>
      <c r="R147" s="58">
        <v>-1751</v>
      </c>
      <c r="S147" s="58">
        <v>-1751</v>
      </c>
      <c r="T147" s="58">
        <v>-1820</v>
      </c>
      <c r="U147" s="58">
        <v>-1820</v>
      </c>
      <c r="V147" s="58">
        <v>-1772</v>
      </c>
      <c r="W147" s="58">
        <v>-1820</v>
      </c>
      <c r="X147" s="58">
        <v>-1892</v>
      </c>
      <c r="Y147" s="58">
        <v>-1890</v>
      </c>
      <c r="Z147" s="58">
        <v>-1892</v>
      </c>
      <c r="AA147" s="58">
        <v>-1891</v>
      </c>
      <c r="AC147" s="58">
        <f t="shared" si="233"/>
        <v>0</v>
      </c>
      <c r="AD147" s="58">
        <f t="shared" si="230"/>
        <v>-5519</v>
      </c>
      <c r="AE147" s="58">
        <f t="shared" si="231"/>
        <v>-6127</v>
      </c>
      <c r="AF147" s="58">
        <f t="shared" si="234"/>
        <v>-6690</v>
      </c>
      <c r="AG147" s="58">
        <f t="shared" si="232"/>
        <v>-7142</v>
      </c>
      <c r="AH147" s="58">
        <f t="shared" si="235"/>
        <v>-7374</v>
      </c>
      <c r="AI147" s="58">
        <f t="shared" si="236"/>
        <v>-3783</v>
      </c>
      <c r="AJ147" s="45" t="s">
        <v>9</v>
      </c>
    </row>
    <row r="148" spans="1:36" ht="15.95" hidden="1" customHeight="1" outlineLevel="1" x14ac:dyDescent="0.2">
      <c r="A148" s="57" t="s">
        <v>175</v>
      </c>
      <c r="B148" s="58">
        <v>0</v>
      </c>
      <c r="C148" s="58">
        <v>0</v>
      </c>
      <c r="D148" s="58">
        <v>-4146</v>
      </c>
      <c r="E148" s="58">
        <v>-1503</v>
      </c>
      <c r="F148" s="58">
        <v>-1562</v>
      </c>
      <c r="G148" s="58">
        <v>78</v>
      </c>
      <c r="H148" s="58">
        <v>-64</v>
      </c>
      <c r="I148" s="58">
        <v>-767</v>
      </c>
      <c r="J148" s="58">
        <v>-257</v>
      </c>
      <c r="K148" s="58">
        <v>-230</v>
      </c>
      <c r="L148" s="58">
        <v>-233</v>
      </c>
      <c r="M148" s="58">
        <v>-375</v>
      </c>
      <c r="N148" s="58">
        <v>-264</v>
      </c>
      <c r="O148" s="58">
        <v>-394</v>
      </c>
      <c r="P148" s="58">
        <v>79</v>
      </c>
      <c r="Q148" s="58">
        <v>-50</v>
      </c>
      <c r="R148" s="58">
        <v>-215</v>
      </c>
      <c r="S148" s="58">
        <v>-172</v>
      </c>
      <c r="T148" s="58">
        <v>6</v>
      </c>
      <c r="U148" s="58">
        <v>-58</v>
      </c>
      <c r="V148" s="58">
        <v>-196</v>
      </c>
      <c r="W148" s="58">
        <v>-101</v>
      </c>
      <c r="X148" s="58">
        <v>-27</v>
      </c>
      <c r="Y148" s="58">
        <v>-135</v>
      </c>
      <c r="Z148" s="58">
        <v>-225</v>
      </c>
      <c r="AA148" s="58">
        <v>-138</v>
      </c>
      <c r="AC148" s="58">
        <f t="shared" si="233"/>
        <v>-5649</v>
      </c>
      <c r="AD148" s="58">
        <f t="shared" si="230"/>
        <v>-2315</v>
      </c>
      <c r="AE148" s="58">
        <f t="shared" si="231"/>
        <v>-1095</v>
      </c>
      <c r="AF148" s="58">
        <f t="shared" si="234"/>
        <v>-629</v>
      </c>
      <c r="AG148" s="58">
        <f t="shared" si="232"/>
        <v>-439</v>
      </c>
      <c r="AH148" s="58">
        <f t="shared" si="235"/>
        <v>-459</v>
      </c>
      <c r="AI148" s="58">
        <f t="shared" si="236"/>
        <v>-363</v>
      </c>
      <c r="AJ148" s="45" t="s">
        <v>9</v>
      </c>
    </row>
    <row r="149" spans="1:36" ht="15.95" hidden="1" customHeight="1" outlineLevel="1" x14ac:dyDescent="0.2">
      <c r="A149" s="57" t="s">
        <v>176</v>
      </c>
      <c r="B149" s="58">
        <v>0</v>
      </c>
      <c r="C149" s="58">
        <v>0</v>
      </c>
      <c r="D149" s="58">
        <v>-19096</v>
      </c>
      <c r="E149" s="58">
        <v>-6925</v>
      </c>
      <c r="F149" s="58">
        <v>-7196</v>
      </c>
      <c r="G149" s="58">
        <v>363</v>
      </c>
      <c r="H149" s="58">
        <v>-297</v>
      </c>
      <c r="I149" s="58">
        <v>-3532</v>
      </c>
      <c r="J149" s="58">
        <v>-1185</v>
      </c>
      <c r="K149" s="58">
        <v>-1060</v>
      </c>
      <c r="L149" s="58">
        <v>-1072</v>
      </c>
      <c r="M149" s="58">
        <v>-1726</v>
      </c>
      <c r="N149" s="58">
        <v>-1215</v>
      </c>
      <c r="O149" s="58">
        <v>-1817</v>
      </c>
      <c r="P149" s="58">
        <v>363</v>
      </c>
      <c r="Q149" s="58">
        <v>-230</v>
      </c>
      <c r="R149" s="58">
        <v>-989</v>
      </c>
      <c r="S149" s="58">
        <v>-792</v>
      </c>
      <c r="T149" s="58">
        <v>28</v>
      </c>
      <c r="U149" s="58">
        <v>-270</v>
      </c>
      <c r="V149" s="58">
        <v>-904</v>
      </c>
      <c r="W149" s="58">
        <v>-464</v>
      </c>
      <c r="X149" s="58">
        <v>-124</v>
      </c>
      <c r="Y149" s="58">
        <v>-623</v>
      </c>
      <c r="Z149" s="58">
        <v>-1036</v>
      </c>
      <c r="AA149" s="58">
        <v>-635</v>
      </c>
      <c r="AC149" s="58">
        <f t="shared" si="233"/>
        <v>-26021</v>
      </c>
      <c r="AD149" s="56">
        <f t="shared" si="230"/>
        <v>-10662</v>
      </c>
      <c r="AE149" s="56">
        <f t="shared" si="231"/>
        <v>-5043</v>
      </c>
      <c r="AF149" s="56">
        <f t="shared" si="234"/>
        <v>-2899</v>
      </c>
      <c r="AG149" s="58">
        <f t="shared" si="232"/>
        <v>-2023</v>
      </c>
      <c r="AH149" s="58">
        <f t="shared" si="235"/>
        <v>-2115</v>
      </c>
      <c r="AI149" s="58">
        <f t="shared" si="236"/>
        <v>-1671</v>
      </c>
      <c r="AJ149" s="45" t="s">
        <v>9</v>
      </c>
    </row>
    <row r="150" spans="1:36" ht="15.95" hidden="1" customHeight="1" outlineLevel="1" x14ac:dyDescent="0.2">
      <c r="A150" s="57" t="s">
        <v>95</v>
      </c>
      <c r="B150" s="58">
        <v>0</v>
      </c>
      <c r="C150" s="58">
        <v>0</v>
      </c>
      <c r="D150" s="58">
        <v>0</v>
      </c>
      <c r="E150" s="58">
        <v>0</v>
      </c>
      <c r="F150" s="58">
        <v>0</v>
      </c>
      <c r="G150" s="58">
        <v>0</v>
      </c>
      <c r="H150" s="58">
        <v>0</v>
      </c>
      <c r="I150" s="58">
        <v>0</v>
      </c>
      <c r="J150" s="58">
        <v>0</v>
      </c>
      <c r="K150" s="58">
        <v>0</v>
      </c>
      <c r="L150" s="58">
        <v>0</v>
      </c>
      <c r="M150" s="58">
        <v>0</v>
      </c>
      <c r="N150" s="58">
        <v>0</v>
      </c>
      <c r="O150" s="58">
        <v>0</v>
      </c>
      <c r="P150" s="58">
        <v>0</v>
      </c>
      <c r="Q150" s="58">
        <v>0</v>
      </c>
      <c r="R150" s="58">
        <v>0</v>
      </c>
      <c r="S150" s="58">
        <v>0</v>
      </c>
      <c r="T150" s="58">
        <v>0</v>
      </c>
      <c r="U150" s="58">
        <v>0</v>
      </c>
      <c r="V150" s="58">
        <v>0</v>
      </c>
      <c r="W150" s="58">
        <v>0</v>
      </c>
      <c r="X150" s="58">
        <v>0</v>
      </c>
      <c r="Y150" s="58">
        <v>0</v>
      </c>
      <c r="Z150" s="58">
        <v>0</v>
      </c>
      <c r="AA150" s="58">
        <v>0</v>
      </c>
      <c r="AC150" s="58">
        <f t="shared" si="233"/>
        <v>0</v>
      </c>
      <c r="AD150" s="58">
        <f t="shared" si="230"/>
        <v>0</v>
      </c>
      <c r="AE150" s="58">
        <f t="shared" si="231"/>
        <v>0</v>
      </c>
      <c r="AF150" s="58">
        <f t="shared" si="234"/>
        <v>0</v>
      </c>
      <c r="AG150" s="58">
        <f t="shared" si="232"/>
        <v>0</v>
      </c>
      <c r="AH150" s="58">
        <f t="shared" si="235"/>
        <v>0</v>
      </c>
      <c r="AI150" s="58">
        <f t="shared" si="236"/>
        <v>0</v>
      </c>
      <c r="AJ150" s="45" t="s">
        <v>9</v>
      </c>
    </row>
    <row r="151" spans="1:36" ht="15.95" hidden="1" customHeight="1" outlineLevel="1" x14ac:dyDescent="0.2">
      <c r="A151" s="57" t="s">
        <v>96</v>
      </c>
      <c r="B151" s="58">
        <v>0</v>
      </c>
      <c r="C151" s="58">
        <v>0</v>
      </c>
      <c r="D151" s="58">
        <v>0</v>
      </c>
      <c r="E151" s="58">
        <v>0</v>
      </c>
      <c r="F151" s="58">
        <v>0</v>
      </c>
      <c r="G151" s="58">
        <v>0</v>
      </c>
      <c r="H151" s="58">
        <v>0</v>
      </c>
      <c r="I151" s="58">
        <v>0</v>
      </c>
      <c r="J151" s="58">
        <v>0</v>
      </c>
      <c r="K151" s="58">
        <v>0</v>
      </c>
      <c r="L151" s="58">
        <v>0</v>
      </c>
      <c r="M151" s="58">
        <v>0</v>
      </c>
      <c r="N151" s="58">
        <v>0</v>
      </c>
      <c r="O151" s="58">
        <v>0</v>
      </c>
      <c r="P151" s="58">
        <v>0</v>
      </c>
      <c r="Q151" s="58">
        <v>0</v>
      </c>
      <c r="R151" s="58">
        <v>0</v>
      </c>
      <c r="S151" s="58">
        <v>0</v>
      </c>
      <c r="T151" s="58">
        <v>0</v>
      </c>
      <c r="U151" s="58">
        <v>0</v>
      </c>
      <c r="V151" s="58">
        <v>0</v>
      </c>
      <c r="W151" s="58">
        <v>0</v>
      </c>
      <c r="X151" s="58">
        <v>0</v>
      </c>
      <c r="Y151" s="58">
        <v>0</v>
      </c>
      <c r="Z151" s="58">
        <v>0</v>
      </c>
      <c r="AA151" s="58">
        <v>0</v>
      </c>
      <c r="AC151" s="58">
        <f t="shared" si="233"/>
        <v>0</v>
      </c>
      <c r="AD151" s="58">
        <f t="shared" si="230"/>
        <v>0</v>
      </c>
      <c r="AE151" s="58">
        <f t="shared" si="231"/>
        <v>0</v>
      </c>
      <c r="AF151" s="58">
        <f t="shared" si="234"/>
        <v>0</v>
      </c>
      <c r="AG151" s="58">
        <f t="shared" si="232"/>
        <v>0</v>
      </c>
      <c r="AH151" s="58">
        <f t="shared" si="235"/>
        <v>0</v>
      </c>
      <c r="AI151" s="58">
        <f t="shared" si="236"/>
        <v>0</v>
      </c>
      <c r="AJ151" s="45" t="s">
        <v>9</v>
      </c>
    </row>
    <row r="152" spans="1:36" ht="15.95" hidden="1" customHeight="1" outlineLevel="1" x14ac:dyDescent="0.2">
      <c r="A152" s="57" t="s">
        <v>97</v>
      </c>
      <c r="B152" s="58">
        <v>0</v>
      </c>
      <c r="C152" s="58">
        <v>0</v>
      </c>
      <c r="D152" s="58">
        <v>0</v>
      </c>
      <c r="E152" s="58">
        <v>0</v>
      </c>
      <c r="F152" s="58">
        <v>0</v>
      </c>
      <c r="G152" s="58">
        <v>0</v>
      </c>
      <c r="H152" s="58">
        <v>0</v>
      </c>
      <c r="I152" s="58">
        <v>0</v>
      </c>
      <c r="J152" s="58">
        <v>0</v>
      </c>
      <c r="K152" s="58">
        <v>0</v>
      </c>
      <c r="L152" s="58">
        <v>0</v>
      </c>
      <c r="M152" s="58">
        <v>0</v>
      </c>
      <c r="N152" s="58">
        <v>0</v>
      </c>
      <c r="O152" s="58">
        <v>0</v>
      </c>
      <c r="P152" s="58">
        <v>0</v>
      </c>
      <c r="Q152" s="58">
        <v>0</v>
      </c>
      <c r="R152" s="58">
        <v>0</v>
      </c>
      <c r="S152" s="58">
        <v>0</v>
      </c>
      <c r="T152" s="58">
        <v>0</v>
      </c>
      <c r="U152" s="58">
        <v>0</v>
      </c>
      <c r="V152" s="58">
        <v>0</v>
      </c>
      <c r="W152" s="58">
        <v>0</v>
      </c>
      <c r="X152" s="58">
        <v>0</v>
      </c>
      <c r="Y152" s="58">
        <v>0</v>
      </c>
      <c r="Z152" s="58">
        <v>0</v>
      </c>
      <c r="AA152" s="58">
        <v>0</v>
      </c>
      <c r="AC152" s="58">
        <f t="shared" si="233"/>
        <v>0</v>
      </c>
      <c r="AD152" s="58">
        <f t="shared" si="230"/>
        <v>0</v>
      </c>
      <c r="AE152" s="58">
        <f t="shared" si="231"/>
        <v>0</v>
      </c>
      <c r="AF152" s="58">
        <f t="shared" si="234"/>
        <v>0</v>
      </c>
      <c r="AG152" s="58">
        <f t="shared" si="232"/>
        <v>0</v>
      </c>
      <c r="AH152" s="58">
        <f t="shared" si="235"/>
        <v>0</v>
      </c>
      <c r="AI152" s="58">
        <f t="shared" si="236"/>
        <v>0</v>
      </c>
      <c r="AJ152" s="45" t="s">
        <v>9</v>
      </c>
    </row>
    <row r="153" spans="1:36" ht="15.95" hidden="1" customHeight="1" outlineLevel="1" x14ac:dyDescent="0.2">
      <c r="A153" s="57" t="s">
        <v>98</v>
      </c>
      <c r="B153" s="58">
        <v>0</v>
      </c>
      <c r="C153" s="58">
        <v>0</v>
      </c>
      <c r="D153" s="58">
        <v>0</v>
      </c>
      <c r="E153" s="58">
        <v>0</v>
      </c>
      <c r="F153" s="58">
        <v>0</v>
      </c>
      <c r="G153" s="58">
        <v>0</v>
      </c>
      <c r="H153" s="58">
        <v>0</v>
      </c>
      <c r="I153" s="58">
        <v>0</v>
      </c>
      <c r="J153" s="58">
        <v>0</v>
      </c>
      <c r="K153" s="58">
        <v>0</v>
      </c>
      <c r="L153" s="58">
        <v>0</v>
      </c>
      <c r="M153" s="58">
        <v>0</v>
      </c>
      <c r="N153" s="58">
        <v>0</v>
      </c>
      <c r="O153" s="58">
        <v>0</v>
      </c>
      <c r="P153" s="58">
        <v>0</v>
      </c>
      <c r="Q153" s="58">
        <v>0</v>
      </c>
      <c r="R153" s="58">
        <v>0</v>
      </c>
      <c r="S153" s="58">
        <v>0</v>
      </c>
      <c r="T153" s="58">
        <v>0</v>
      </c>
      <c r="U153" s="58">
        <v>0</v>
      </c>
      <c r="V153" s="58">
        <v>0</v>
      </c>
      <c r="W153" s="58">
        <v>0</v>
      </c>
      <c r="X153" s="58">
        <v>0</v>
      </c>
      <c r="Y153" s="58">
        <v>0</v>
      </c>
      <c r="Z153" s="58">
        <v>0</v>
      </c>
      <c r="AA153" s="58">
        <v>0</v>
      </c>
      <c r="AC153" s="58">
        <f t="shared" si="233"/>
        <v>0</v>
      </c>
      <c r="AD153" s="58">
        <f t="shared" si="230"/>
        <v>0</v>
      </c>
      <c r="AE153" s="58">
        <f t="shared" si="231"/>
        <v>0</v>
      </c>
      <c r="AF153" s="58">
        <f t="shared" si="234"/>
        <v>0</v>
      </c>
      <c r="AG153" s="58">
        <f t="shared" si="232"/>
        <v>0</v>
      </c>
      <c r="AH153" s="58">
        <f t="shared" si="235"/>
        <v>0</v>
      </c>
      <c r="AI153" s="58">
        <f t="shared" si="236"/>
        <v>0</v>
      </c>
      <c r="AJ153" s="45" t="s">
        <v>9</v>
      </c>
    </row>
    <row r="154" spans="1:36" ht="15.95" hidden="1" customHeight="1" outlineLevel="1" x14ac:dyDescent="0.2">
      <c r="A154" s="57" t="s">
        <v>177</v>
      </c>
      <c r="B154" s="58">
        <v>0</v>
      </c>
      <c r="C154" s="58">
        <v>0</v>
      </c>
      <c r="D154" s="58">
        <v>1</v>
      </c>
      <c r="E154" s="58">
        <v>0</v>
      </c>
      <c r="F154" s="58">
        <v>0</v>
      </c>
      <c r="G154" s="58">
        <v>0</v>
      </c>
      <c r="H154" s="58">
        <v>0</v>
      </c>
      <c r="I154" s="58">
        <v>0</v>
      </c>
      <c r="J154" s="58">
        <v>0</v>
      </c>
      <c r="K154" s="58">
        <v>0</v>
      </c>
      <c r="L154" s="58">
        <v>0</v>
      </c>
      <c r="M154" s="58">
        <v>0</v>
      </c>
      <c r="N154" s="58">
        <v>0</v>
      </c>
      <c r="O154" s="58">
        <v>0</v>
      </c>
      <c r="P154" s="58">
        <v>0</v>
      </c>
      <c r="Q154" s="58">
        <v>0</v>
      </c>
      <c r="R154" s="58">
        <v>0</v>
      </c>
      <c r="S154" s="58">
        <v>0</v>
      </c>
      <c r="T154" s="58">
        <v>0</v>
      </c>
      <c r="U154" s="58">
        <v>0</v>
      </c>
      <c r="V154" s="58">
        <v>0</v>
      </c>
      <c r="W154" s="58">
        <v>0</v>
      </c>
      <c r="X154" s="58">
        <v>0</v>
      </c>
      <c r="Y154" s="58">
        <v>0</v>
      </c>
      <c r="Z154" s="58">
        <v>0</v>
      </c>
      <c r="AA154" s="58">
        <v>0</v>
      </c>
      <c r="AC154" s="58">
        <f t="shared" si="233"/>
        <v>1</v>
      </c>
      <c r="AD154" s="58">
        <f t="shared" si="230"/>
        <v>0</v>
      </c>
      <c r="AE154" s="58">
        <f t="shared" si="231"/>
        <v>0</v>
      </c>
      <c r="AF154" s="58">
        <f t="shared" si="234"/>
        <v>0</v>
      </c>
      <c r="AG154" s="58">
        <f t="shared" si="232"/>
        <v>0</v>
      </c>
      <c r="AH154" s="58">
        <f t="shared" si="235"/>
        <v>0</v>
      </c>
      <c r="AI154" s="58">
        <f t="shared" si="236"/>
        <v>0</v>
      </c>
      <c r="AJ154" s="45" t="s">
        <v>9</v>
      </c>
    </row>
    <row r="155" spans="1:36" ht="15.95" hidden="1" customHeight="1" outlineLevel="1" x14ac:dyDescent="0.2">
      <c r="A155" s="57" t="s">
        <v>99</v>
      </c>
      <c r="B155" s="58">
        <v>0</v>
      </c>
      <c r="C155" s="58">
        <v>0</v>
      </c>
      <c r="D155" s="58">
        <v>0</v>
      </c>
      <c r="E155" s="58">
        <v>0</v>
      </c>
      <c r="F155" s="58">
        <v>-53</v>
      </c>
      <c r="G155" s="58">
        <v>-68</v>
      </c>
      <c r="H155" s="58">
        <v>-70</v>
      </c>
      <c r="I155" s="58">
        <v>-69</v>
      </c>
      <c r="J155" s="58">
        <v>-69</v>
      </c>
      <c r="K155" s="58">
        <v>-69</v>
      </c>
      <c r="L155" s="58">
        <v>-76</v>
      </c>
      <c r="M155" s="58">
        <v>-75</v>
      </c>
      <c r="N155" s="58">
        <v>-75</v>
      </c>
      <c r="O155" s="58">
        <v>-75</v>
      </c>
      <c r="P155" s="58">
        <v>-83</v>
      </c>
      <c r="Q155" s="58">
        <v>-82</v>
      </c>
      <c r="R155" s="58">
        <v>-82</v>
      </c>
      <c r="S155" s="58">
        <v>-83</v>
      </c>
      <c r="T155" s="58">
        <v>-86</v>
      </c>
      <c r="U155" s="58">
        <v>-85</v>
      </c>
      <c r="V155" s="58">
        <v>-83</v>
      </c>
      <c r="W155" s="58">
        <v>-86</v>
      </c>
      <c r="X155" s="58">
        <v>-89</v>
      </c>
      <c r="Y155" s="58">
        <v>-89</v>
      </c>
      <c r="Z155" s="58">
        <v>-89</v>
      </c>
      <c r="AA155" s="58">
        <v>-89</v>
      </c>
      <c r="AC155" s="58">
        <f t="shared" si="233"/>
        <v>0</v>
      </c>
      <c r="AD155" s="58">
        <f t="shared" si="230"/>
        <v>-260</v>
      </c>
      <c r="AE155" s="58">
        <f t="shared" si="231"/>
        <v>-289</v>
      </c>
      <c r="AF155" s="58">
        <f t="shared" si="234"/>
        <v>-315</v>
      </c>
      <c r="AG155" s="58">
        <f t="shared" si="232"/>
        <v>-336</v>
      </c>
      <c r="AH155" s="58">
        <f t="shared" si="235"/>
        <v>-347</v>
      </c>
      <c r="AI155" s="58">
        <f t="shared" si="236"/>
        <v>-178</v>
      </c>
      <c r="AJ155" s="45" t="s">
        <v>9</v>
      </c>
    </row>
    <row r="156" spans="1:36" ht="15.95" hidden="1" customHeight="1" outlineLevel="1" x14ac:dyDescent="0.2">
      <c r="A156" s="57" t="s">
        <v>100</v>
      </c>
      <c r="B156" s="58">
        <v>0</v>
      </c>
      <c r="C156" s="58">
        <v>0</v>
      </c>
      <c r="D156" s="58">
        <v>0</v>
      </c>
      <c r="E156" s="58">
        <v>0</v>
      </c>
      <c r="F156" s="58">
        <v>-53</v>
      </c>
      <c r="G156" s="58">
        <v>-68</v>
      </c>
      <c r="H156" s="58">
        <v>-70</v>
      </c>
      <c r="I156" s="58">
        <v>-69</v>
      </c>
      <c r="J156" s="58">
        <v>-69</v>
      </c>
      <c r="K156" s="58">
        <v>-69</v>
      </c>
      <c r="L156" s="58">
        <v>-76</v>
      </c>
      <c r="M156" s="58">
        <v>-75</v>
      </c>
      <c r="N156" s="58">
        <v>-75</v>
      </c>
      <c r="O156" s="58">
        <v>-75</v>
      </c>
      <c r="P156" s="58">
        <v>-83</v>
      </c>
      <c r="Q156" s="58">
        <v>-82</v>
      </c>
      <c r="R156" s="58">
        <v>-82</v>
      </c>
      <c r="S156" s="58">
        <v>-83</v>
      </c>
      <c r="T156" s="58">
        <v>-86</v>
      </c>
      <c r="U156" s="58">
        <v>-85</v>
      </c>
      <c r="V156" s="58">
        <v>-83</v>
      </c>
      <c r="W156" s="58">
        <v>-86</v>
      </c>
      <c r="X156" s="58">
        <v>-89</v>
      </c>
      <c r="Y156" s="58">
        <v>-89</v>
      </c>
      <c r="Z156" s="58">
        <v>-89</v>
      </c>
      <c r="AA156" s="58">
        <v>-89</v>
      </c>
      <c r="AC156" s="58">
        <f t="shared" si="233"/>
        <v>0</v>
      </c>
      <c r="AD156" s="58">
        <f t="shared" si="230"/>
        <v>-260</v>
      </c>
      <c r="AE156" s="58">
        <f t="shared" si="231"/>
        <v>-289</v>
      </c>
      <c r="AF156" s="58">
        <f t="shared" si="234"/>
        <v>-315</v>
      </c>
      <c r="AG156" s="58">
        <f t="shared" si="232"/>
        <v>-336</v>
      </c>
      <c r="AH156" s="58">
        <f t="shared" si="235"/>
        <v>-347</v>
      </c>
      <c r="AI156" s="58">
        <f t="shared" si="236"/>
        <v>-178</v>
      </c>
      <c r="AJ156" s="45" t="s">
        <v>9</v>
      </c>
    </row>
    <row r="157" spans="1:36" ht="15.95" hidden="1" customHeight="1" outlineLevel="1" x14ac:dyDescent="0.2">
      <c r="A157" s="57" t="s">
        <v>101</v>
      </c>
      <c r="B157" s="58">
        <v>0</v>
      </c>
      <c r="C157" s="58">
        <v>0</v>
      </c>
      <c r="D157" s="58">
        <v>0</v>
      </c>
      <c r="E157" s="58">
        <v>0</v>
      </c>
      <c r="F157" s="58">
        <v>-27</v>
      </c>
      <c r="G157" s="58">
        <v>-34</v>
      </c>
      <c r="H157" s="58">
        <v>-34</v>
      </c>
      <c r="I157" s="58">
        <v>-35</v>
      </c>
      <c r="J157" s="58">
        <v>-35</v>
      </c>
      <c r="K157" s="58">
        <v>-34</v>
      </c>
      <c r="L157" s="58">
        <v>-38</v>
      </c>
      <c r="M157" s="58">
        <v>-37</v>
      </c>
      <c r="N157" s="58">
        <v>-38</v>
      </c>
      <c r="O157" s="58">
        <v>-37</v>
      </c>
      <c r="P157" s="58">
        <v>-41</v>
      </c>
      <c r="Q157" s="58">
        <v>-42</v>
      </c>
      <c r="R157" s="58">
        <v>-41</v>
      </c>
      <c r="S157" s="58">
        <v>-41</v>
      </c>
      <c r="T157" s="58">
        <v>-43</v>
      </c>
      <c r="U157" s="58">
        <v>-43</v>
      </c>
      <c r="V157" s="58">
        <v>-42</v>
      </c>
      <c r="W157" s="58">
        <v>-43</v>
      </c>
      <c r="X157" s="58">
        <v>-44</v>
      </c>
      <c r="Y157" s="58">
        <v>-45</v>
      </c>
      <c r="Z157" s="58">
        <v>-45</v>
      </c>
      <c r="AA157" s="58">
        <v>-44</v>
      </c>
      <c r="AC157" s="58">
        <f t="shared" si="233"/>
        <v>0</v>
      </c>
      <c r="AD157" s="58">
        <f t="shared" si="230"/>
        <v>-130</v>
      </c>
      <c r="AE157" s="58">
        <f t="shared" si="231"/>
        <v>-144</v>
      </c>
      <c r="AF157" s="58">
        <f t="shared" si="234"/>
        <v>-158</v>
      </c>
      <c r="AG157" s="58">
        <f t="shared" si="232"/>
        <v>-168</v>
      </c>
      <c r="AH157" s="58">
        <f t="shared" si="235"/>
        <v>-174</v>
      </c>
      <c r="AI157" s="58">
        <f t="shared" si="236"/>
        <v>-89</v>
      </c>
      <c r="AJ157" s="45" t="s">
        <v>9</v>
      </c>
    </row>
    <row r="158" spans="1:36" ht="15.95" hidden="1" customHeight="1" outlineLevel="1" x14ac:dyDescent="0.2">
      <c r="A158" s="57" t="s">
        <v>102</v>
      </c>
      <c r="B158" s="58">
        <v>0</v>
      </c>
      <c r="C158" s="58">
        <v>0</v>
      </c>
      <c r="D158" s="58">
        <v>0</v>
      </c>
      <c r="E158" s="58">
        <v>0</v>
      </c>
      <c r="F158" s="58">
        <v>-54</v>
      </c>
      <c r="G158" s="58">
        <v>-69</v>
      </c>
      <c r="H158" s="58">
        <v>-71</v>
      </c>
      <c r="I158" s="58">
        <v>-70</v>
      </c>
      <c r="J158" s="58">
        <v>-70</v>
      </c>
      <c r="K158" s="58">
        <v>-70</v>
      </c>
      <c r="L158" s="58">
        <v>-77</v>
      </c>
      <c r="M158" s="58">
        <v>-76</v>
      </c>
      <c r="N158" s="58">
        <v>-76</v>
      </c>
      <c r="O158" s="58">
        <v>-76</v>
      </c>
      <c r="P158" s="58">
        <v>-84</v>
      </c>
      <c r="Q158" s="58">
        <v>-84</v>
      </c>
      <c r="R158" s="58">
        <v>-84</v>
      </c>
      <c r="S158" s="58">
        <v>-83</v>
      </c>
      <c r="T158" s="58">
        <v>-86</v>
      </c>
      <c r="U158" s="58">
        <v>-87</v>
      </c>
      <c r="V158" s="58">
        <v>-85</v>
      </c>
      <c r="W158" s="58">
        <v>-87</v>
      </c>
      <c r="X158" s="58">
        <v>-90</v>
      </c>
      <c r="Y158" s="58">
        <v>-90</v>
      </c>
      <c r="Z158" s="58">
        <v>-90</v>
      </c>
      <c r="AA158" s="58">
        <v>-91</v>
      </c>
      <c r="AC158" s="58">
        <f t="shared" si="233"/>
        <v>0</v>
      </c>
      <c r="AD158" s="58">
        <f t="shared" si="230"/>
        <v>-264</v>
      </c>
      <c r="AE158" s="58">
        <f t="shared" si="231"/>
        <v>-293</v>
      </c>
      <c r="AF158" s="58">
        <f t="shared" si="234"/>
        <v>-320</v>
      </c>
      <c r="AG158" s="58">
        <f t="shared" si="232"/>
        <v>-340</v>
      </c>
      <c r="AH158" s="58">
        <f t="shared" si="235"/>
        <v>-352</v>
      </c>
      <c r="AI158" s="58">
        <f t="shared" si="236"/>
        <v>-181</v>
      </c>
      <c r="AJ158" s="45" t="s">
        <v>9</v>
      </c>
    </row>
    <row r="159" spans="1:36" ht="15.95" hidden="1" customHeight="1" outlineLevel="1" x14ac:dyDescent="0.2">
      <c r="A159" s="57" t="s">
        <v>178</v>
      </c>
      <c r="B159" s="58"/>
      <c r="C159" s="58"/>
      <c r="D159" s="58">
        <v>-1005</v>
      </c>
      <c r="E159" s="58">
        <v>-365</v>
      </c>
      <c r="F159" s="58">
        <v>-384</v>
      </c>
      <c r="G159" s="58">
        <v>31</v>
      </c>
      <c r="H159" s="58">
        <v>-14</v>
      </c>
      <c r="I159" s="58">
        <v>79</v>
      </c>
      <c r="J159" s="58">
        <v>-57</v>
      </c>
      <c r="K159" s="58">
        <v>-50</v>
      </c>
      <c r="L159" s="58">
        <v>-51</v>
      </c>
      <c r="M159" s="58">
        <v>-83</v>
      </c>
      <c r="N159" s="58">
        <v>-58</v>
      </c>
      <c r="O159" s="58">
        <v>-87</v>
      </c>
      <c r="P159" s="58">
        <v>18</v>
      </c>
      <c r="Q159" s="58">
        <v>-11</v>
      </c>
      <c r="R159" s="58">
        <v>-47</v>
      </c>
      <c r="S159" s="58">
        <v>-38</v>
      </c>
      <c r="T159" s="58">
        <v>0</v>
      </c>
      <c r="U159" s="58">
        <v>-13</v>
      </c>
      <c r="V159" s="58">
        <v>-43</v>
      </c>
      <c r="W159" s="58">
        <v>-22</v>
      </c>
      <c r="X159" s="58">
        <v>-6</v>
      </c>
      <c r="Y159" s="58">
        <v>-30</v>
      </c>
      <c r="Z159" s="58">
        <v>-49</v>
      </c>
      <c r="AA159" s="58">
        <v>-31</v>
      </c>
      <c r="AC159" s="58">
        <f t="shared" si="233"/>
        <v>-1370</v>
      </c>
      <c r="AD159" s="58">
        <f t="shared" si="230"/>
        <v>-288</v>
      </c>
      <c r="AE159" s="58">
        <f t="shared" si="231"/>
        <v>-241</v>
      </c>
      <c r="AF159" s="58">
        <f t="shared" si="234"/>
        <v>-138</v>
      </c>
      <c r="AG159" s="58">
        <f t="shared" si="232"/>
        <v>-98</v>
      </c>
      <c r="AH159" s="58">
        <f t="shared" si="235"/>
        <v>-101</v>
      </c>
      <c r="AI159" s="58">
        <f t="shared" si="236"/>
        <v>-80</v>
      </c>
      <c r="AJ159" s="45" t="s">
        <v>9</v>
      </c>
    </row>
    <row r="160" spans="1:36" ht="15.95" hidden="1" customHeight="1" outlineLevel="1" x14ac:dyDescent="0.2">
      <c r="A160" s="55" t="s">
        <v>103</v>
      </c>
      <c r="B160" s="56">
        <f t="shared" ref="B160:H160" si="243">B136+B145</f>
        <v>48322</v>
      </c>
      <c r="C160" s="56">
        <f t="shared" si="243"/>
        <v>113377</v>
      </c>
      <c r="D160" s="56">
        <f t="shared" si="243"/>
        <v>227006</v>
      </c>
      <c r="E160" s="56">
        <f t="shared" si="243"/>
        <v>82332</v>
      </c>
      <c r="F160" s="56">
        <f t="shared" si="243"/>
        <v>98849</v>
      </c>
      <c r="G160" s="56">
        <f t="shared" si="243"/>
        <v>12744</v>
      </c>
      <c r="H160" s="56">
        <f t="shared" si="243"/>
        <v>20903</v>
      </c>
      <c r="I160" s="56">
        <f t="shared" ref="I160:J160" si="244">I136+I145</f>
        <v>59509</v>
      </c>
      <c r="J160" s="56">
        <f t="shared" si="244"/>
        <v>31420</v>
      </c>
      <c r="K160" s="56">
        <f t="shared" ref="K160:L160" si="245">K136+K145</f>
        <v>29895</v>
      </c>
      <c r="L160" s="56">
        <f t="shared" si="245"/>
        <v>31519</v>
      </c>
      <c r="M160" s="56">
        <f t="shared" ref="M160" si="246">M136+M145</f>
        <v>39299</v>
      </c>
      <c r="N160" s="56">
        <f t="shared" ref="N160:O160" si="247">N136+N145</f>
        <v>33219</v>
      </c>
      <c r="O160" s="56">
        <f t="shared" si="247"/>
        <v>40373</v>
      </c>
      <c r="P160" s="56">
        <f t="shared" ref="P160:T160" si="248">P136+P145</f>
        <v>16304</v>
      </c>
      <c r="Q160" s="56">
        <f t="shared" si="248"/>
        <v>23357</v>
      </c>
      <c r="R160" s="56">
        <f t="shared" si="248"/>
        <v>32372</v>
      </c>
      <c r="S160" s="56">
        <f t="shared" si="248"/>
        <v>30045</v>
      </c>
      <c r="T160" s="56">
        <f t="shared" si="248"/>
        <v>21100</v>
      </c>
      <c r="U160" s="56">
        <f t="shared" ref="U160:V160" si="249">U136+U145</f>
        <v>24643</v>
      </c>
      <c r="V160" s="56">
        <f t="shared" si="249"/>
        <v>31622</v>
      </c>
      <c r="W160" s="56">
        <f t="shared" ref="W160:X160" si="250">W136+W145</f>
        <v>26947</v>
      </c>
      <c r="X160" s="56">
        <f t="shared" si="250"/>
        <v>23746</v>
      </c>
      <c r="Y160" s="56">
        <f t="shared" ref="Y160:Z160" si="251">Y136+Y145</f>
        <v>29671</v>
      </c>
      <c r="Z160" s="56">
        <f t="shared" si="251"/>
        <v>34592</v>
      </c>
      <c r="AA160" s="56">
        <f t="shared" ref="AA160" si="252">AA136+AA145</f>
        <v>29827</v>
      </c>
      <c r="AB160" s="276"/>
      <c r="AC160" s="56">
        <f t="shared" si="233"/>
        <v>471037</v>
      </c>
      <c r="AD160" s="56">
        <f t="shared" si="230"/>
        <v>192005</v>
      </c>
      <c r="AE160" s="56">
        <f t="shared" si="231"/>
        <v>132133</v>
      </c>
      <c r="AF160" s="56">
        <f t="shared" si="234"/>
        <v>113253</v>
      </c>
      <c r="AG160" s="56">
        <f t="shared" si="232"/>
        <v>108160</v>
      </c>
      <c r="AH160" s="56">
        <f t="shared" si="235"/>
        <v>111986</v>
      </c>
      <c r="AI160" s="56">
        <f t="shared" si="236"/>
        <v>64419</v>
      </c>
      <c r="AJ160" s="45" t="s">
        <v>9</v>
      </c>
    </row>
    <row r="161" spans="1:41" ht="15.95" hidden="1" customHeight="1" outlineLevel="1" x14ac:dyDescent="0.2">
      <c r="A161" s="55" t="s">
        <v>104</v>
      </c>
      <c r="B161" s="56">
        <v>-26526</v>
      </c>
      <c r="C161" s="56">
        <v>-82437</v>
      </c>
      <c r="D161" s="56">
        <v>-149540</v>
      </c>
      <c r="E161" s="56">
        <v>-55275</v>
      </c>
      <c r="F161" s="56">
        <v>-41243</v>
      </c>
      <c r="G161" s="56">
        <v>-619</v>
      </c>
      <c r="H161" s="56">
        <v>-1272</v>
      </c>
      <c r="I161" s="56">
        <f t="shared" ref="I161:N161" si="253">SUM(I162:I165)</f>
        <v>-1604</v>
      </c>
      <c r="J161" s="56">
        <f t="shared" si="253"/>
        <v>-767</v>
      </c>
      <c r="K161" s="56">
        <f t="shared" si="253"/>
        <v>-759</v>
      </c>
      <c r="L161" s="56">
        <f t="shared" si="253"/>
        <v>-656</v>
      </c>
      <c r="M161" s="56">
        <f t="shared" si="253"/>
        <v>-719</v>
      </c>
      <c r="N161" s="56">
        <f t="shared" si="253"/>
        <v>-808</v>
      </c>
      <c r="O161" s="56">
        <f t="shared" ref="O161:T161" si="254">SUM(O162:O165)</f>
        <v>-626</v>
      </c>
      <c r="P161" s="56">
        <f t="shared" si="254"/>
        <v>-283</v>
      </c>
      <c r="Q161" s="56">
        <f t="shared" si="254"/>
        <v>-1086</v>
      </c>
      <c r="R161" s="56">
        <f t="shared" si="254"/>
        <v>-774</v>
      </c>
      <c r="S161" s="56">
        <f t="shared" si="254"/>
        <v>-790</v>
      </c>
      <c r="T161" s="56">
        <f t="shared" si="254"/>
        <v>-841</v>
      </c>
      <c r="U161" s="56">
        <f t="shared" ref="U161:V161" si="255">SUM(U162:U165)</f>
        <v>-1068</v>
      </c>
      <c r="V161" s="56">
        <f t="shared" si="255"/>
        <v>-665</v>
      </c>
      <c r="W161" s="56">
        <f t="shared" ref="W161:X161" si="256">SUM(W162:W165)</f>
        <v>-915</v>
      </c>
      <c r="X161" s="56">
        <f t="shared" si="256"/>
        <v>-771</v>
      </c>
      <c r="Y161" s="56">
        <f t="shared" ref="Y161:Z161" si="257">SUM(Y162:Y165)</f>
        <v>-1030</v>
      </c>
      <c r="Z161" s="56">
        <f t="shared" si="257"/>
        <v>-454</v>
      </c>
      <c r="AA161" s="56">
        <f t="shared" ref="AA161" si="258">SUM(AA162:AA165)</f>
        <v>-990</v>
      </c>
      <c r="AB161" s="276"/>
      <c r="AC161" s="56">
        <f t="shared" si="233"/>
        <v>-313778</v>
      </c>
      <c r="AD161" s="56">
        <f t="shared" si="230"/>
        <v>-44738</v>
      </c>
      <c r="AE161" s="56">
        <f t="shared" si="231"/>
        <v>-2901</v>
      </c>
      <c r="AF161" s="56">
        <f t="shared" si="234"/>
        <v>-2803</v>
      </c>
      <c r="AG161" s="56">
        <f t="shared" si="232"/>
        <v>-3473</v>
      </c>
      <c r="AH161" s="56">
        <f t="shared" si="235"/>
        <v>-3381</v>
      </c>
      <c r="AI161" s="56">
        <f t="shared" si="236"/>
        <v>-1444</v>
      </c>
      <c r="AJ161" s="45" t="s">
        <v>9</v>
      </c>
    </row>
    <row r="162" spans="1:41" ht="15.95" hidden="1" customHeight="1" outlineLevel="1" x14ac:dyDescent="0.2">
      <c r="A162" s="57" t="s">
        <v>105</v>
      </c>
      <c r="B162" s="58">
        <v>0</v>
      </c>
      <c r="C162" s="58">
        <v>0</v>
      </c>
      <c r="D162" s="58">
        <v>0</v>
      </c>
      <c r="E162" s="58">
        <v>0</v>
      </c>
      <c r="F162" s="58">
        <v>0</v>
      </c>
      <c r="G162" s="58">
        <v>0</v>
      </c>
      <c r="H162" s="58">
        <v>0</v>
      </c>
      <c r="I162" s="58">
        <v>0</v>
      </c>
      <c r="J162" s="58">
        <v>0</v>
      </c>
      <c r="K162" s="58">
        <v>0</v>
      </c>
      <c r="L162" s="58">
        <v>0</v>
      </c>
      <c r="M162" s="58">
        <v>0</v>
      </c>
      <c r="N162" s="58">
        <v>0</v>
      </c>
      <c r="O162" s="58">
        <v>0</v>
      </c>
      <c r="P162" s="58">
        <v>0</v>
      </c>
      <c r="Q162" s="58">
        <v>0</v>
      </c>
      <c r="R162" s="58">
        <v>0</v>
      </c>
      <c r="S162" s="58">
        <v>0</v>
      </c>
      <c r="T162" s="58">
        <v>0</v>
      </c>
      <c r="U162" s="58">
        <v>0</v>
      </c>
      <c r="V162" s="58">
        <v>0</v>
      </c>
      <c r="W162" s="58">
        <v>0</v>
      </c>
      <c r="X162" s="58">
        <v>0</v>
      </c>
      <c r="Y162" s="58">
        <v>0</v>
      </c>
      <c r="Z162" s="58">
        <v>0</v>
      </c>
      <c r="AA162" s="58">
        <v>0</v>
      </c>
      <c r="AC162" s="58">
        <f t="shared" si="233"/>
        <v>0</v>
      </c>
      <c r="AD162" s="58">
        <f t="shared" si="230"/>
        <v>0</v>
      </c>
      <c r="AE162" s="58">
        <f t="shared" si="231"/>
        <v>0</v>
      </c>
      <c r="AF162" s="58">
        <f t="shared" si="234"/>
        <v>0</v>
      </c>
      <c r="AG162" s="58">
        <f t="shared" si="232"/>
        <v>0</v>
      </c>
      <c r="AH162" s="58">
        <f t="shared" si="235"/>
        <v>0</v>
      </c>
      <c r="AI162" s="58">
        <f t="shared" si="236"/>
        <v>0</v>
      </c>
      <c r="AJ162" s="45" t="s">
        <v>9</v>
      </c>
      <c r="AK162" s="122"/>
      <c r="AL162" s="122"/>
      <c r="AM162" s="122"/>
      <c r="AN162" s="122"/>
      <c r="AO162" s="122"/>
    </row>
    <row r="163" spans="1:41" ht="15.95" hidden="1" customHeight="1" outlineLevel="1" x14ac:dyDescent="0.2">
      <c r="A163" s="57" t="s">
        <v>106</v>
      </c>
      <c r="B163" s="58">
        <v>0</v>
      </c>
      <c r="C163" s="58">
        <v>0</v>
      </c>
      <c r="D163" s="58">
        <v>0</v>
      </c>
      <c r="E163" s="58">
        <v>0</v>
      </c>
      <c r="F163" s="58">
        <v>-354</v>
      </c>
      <c r="G163" s="58">
        <v>-619</v>
      </c>
      <c r="H163" s="58">
        <v>-1272</v>
      </c>
      <c r="I163" s="58">
        <v>-1604</v>
      </c>
      <c r="J163" s="58">
        <v>-767</v>
      </c>
      <c r="K163" s="58">
        <v>-759</v>
      </c>
      <c r="L163" s="58">
        <v>-656</v>
      </c>
      <c r="M163" s="58">
        <v>-719</v>
      </c>
      <c r="N163" s="58">
        <v>-808</v>
      </c>
      <c r="O163" s="58">
        <v>-626</v>
      </c>
      <c r="P163" s="58">
        <v>-283</v>
      </c>
      <c r="Q163" s="58">
        <v>-1086</v>
      </c>
      <c r="R163" s="58">
        <v>-774</v>
      </c>
      <c r="S163" s="58">
        <v>-790</v>
      </c>
      <c r="T163" s="58">
        <v>-841</v>
      </c>
      <c r="U163" s="58">
        <v>-1068</v>
      </c>
      <c r="V163" s="58">
        <v>-665</v>
      </c>
      <c r="W163" s="58">
        <v>-915</v>
      </c>
      <c r="X163" s="58">
        <v>-771</v>
      </c>
      <c r="Y163" s="58">
        <v>-1030</v>
      </c>
      <c r="Z163" s="58">
        <v>-454</v>
      </c>
      <c r="AA163" s="58">
        <v>-990</v>
      </c>
      <c r="AC163" s="58">
        <f t="shared" si="233"/>
        <v>0</v>
      </c>
      <c r="AD163" s="58">
        <f t="shared" si="230"/>
        <v>-3849</v>
      </c>
      <c r="AE163" s="58">
        <f t="shared" si="231"/>
        <v>-2901</v>
      </c>
      <c r="AF163" s="58">
        <f t="shared" si="234"/>
        <v>-2803</v>
      </c>
      <c r="AG163" s="58">
        <f t="shared" si="232"/>
        <v>-3473</v>
      </c>
      <c r="AH163" s="58">
        <f t="shared" si="235"/>
        <v>-3381</v>
      </c>
      <c r="AI163" s="58">
        <f t="shared" si="236"/>
        <v>-1444</v>
      </c>
      <c r="AJ163" s="45" t="s">
        <v>9</v>
      </c>
    </row>
    <row r="164" spans="1:41" ht="15.95" hidden="1" customHeight="1" outlineLevel="1" x14ac:dyDescent="0.2">
      <c r="A164" s="57" t="s">
        <v>107</v>
      </c>
      <c r="B164" s="58">
        <v>-26526</v>
      </c>
      <c r="C164" s="58">
        <v>-82437</v>
      </c>
      <c r="D164" s="58">
        <v>-149540</v>
      </c>
      <c r="E164" s="58">
        <v>-55275</v>
      </c>
      <c r="F164" s="58">
        <v>-40889</v>
      </c>
      <c r="G164" s="58">
        <v>0</v>
      </c>
      <c r="H164" s="58">
        <v>0</v>
      </c>
      <c r="I164" s="58">
        <v>0</v>
      </c>
      <c r="J164" s="58">
        <v>0</v>
      </c>
      <c r="K164" s="58">
        <v>0</v>
      </c>
      <c r="L164" s="58">
        <v>0</v>
      </c>
      <c r="M164" s="58">
        <v>0</v>
      </c>
      <c r="N164" s="58">
        <v>0</v>
      </c>
      <c r="O164" s="58">
        <v>0</v>
      </c>
      <c r="P164" s="58">
        <v>0</v>
      </c>
      <c r="Q164" s="58">
        <v>0</v>
      </c>
      <c r="R164" s="58">
        <v>0</v>
      </c>
      <c r="S164" s="58">
        <v>0</v>
      </c>
      <c r="T164" s="58">
        <v>0</v>
      </c>
      <c r="U164" s="58">
        <v>0</v>
      </c>
      <c r="V164" s="58">
        <v>0</v>
      </c>
      <c r="W164" s="58">
        <v>0</v>
      </c>
      <c r="X164" s="58">
        <v>0</v>
      </c>
      <c r="Y164" s="58">
        <v>0</v>
      </c>
      <c r="Z164" s="58">
        <v>0</v>
      </c>
      <c r="AA164" s="58">
        <v>0</v>
      </c>
      <c r="AC164" s="58">
        <f t="shared" si="233"/>
        <v>-313778</v>
      </c>
      <c r="AD164" s="58">
        <f t="shared" si="230"/>
        <v>-40889</v>
      </c>
      <c r="AE164" s="58">
        <f t="shared" si="231"/>
        <v>0</v>
      </c>
      <c r="AF164" s="58">
        <f t="shared" si="234"/>
        <v>0</v>
      </c>
      <c r="AG164" s="58">
        <f t="shared" si="232"/>
        <v>0</v>
      </c>
      <c r="AH164" s="58">
        <f t="shared" si="235"/>
        <v>0</v>
      </c>
      <c r="AI164" s="58">
        <f t="shared" si="236"/>
        <v>0</v>
      </c>
      <c r="AJ164" s="45" t="s">
        <v>9</v>
      </c>
    </row>
    <row r="165" spans="1:41" ht="15.95" hidden="1" customHeight="1" outlineLevel="1" x14ac:dyDescent="0.2">
      <c r="A165" s="57" t="s">
        <v>108</v>
      </c>
      <c r="B165" s="58">
        <v>0</v>
      </c>
      <c r="C165" s="58">
        <v>0</v>
      </c>
      <c r="D165" s="58">
        <v>0</v>
      </c>
      <c r="E165" s="58">
        <v>0</v>
      </c>
      <c r="F165" s="58">
        <v>0</v>
      </c>
      <c r="G165" s="58">
        <v>0</v>
      </c>
      <c r="H165" s="58">
        <v>0</v>
      </c>
      <c r="I165" s="58">
        <v>0</v>
      </c>
      <c r="J165" s="58">
        <v>0</v>
      </c>
      <c r="K165" s="58">
        <v>0</v>
      </c>
      <c r="L165" s="58">
        <v>0</v>
      </c>
      <c r="M165" s="58">
        <v>0</v>
      </c>
      <c r="N165" s="58">
        <v>0</v>
      </c>
      <c r="O165" s="58">
        <v>0</v>
      </c>
      <c r="P165" s="58">
        <v>0</v>
      </c>
      <c r="Q165" s="58">
        <v>0</v>
      </c>
      <c r="R165" s="58">
        <v>0</v>
      </c>
      <c r="S165" s="58">
        <v>0</v>
      </c>
      <c r="T165" s="58">
        <v>0</v>
      </c>
      <c r="U165" s="58">
        <v>0</v>
      </c>
      <c r="V165" s="58">
        <v>0</v>
      </c>
      <c r="W165" s="58">
        <v>0</v>
      </c>
      <c r="X165" s="58">
        <v>0</v>
      </c>
      <c r="Y165" s="58">
        <v>0</v>
      </c>
      <c r="Z165" s="58">
        <v>0</v>
      </c>
      <c r="AA165" s="58">
        <v>0</v>
      </c>
      <c r="AC165" s="58">
        <f t="shared" si="233"/>
        <v>0</v>
      </c>
      <c r="AD165" s="58">
        <f t="shared" si="230"/>
        <v>0</v>
      </c>
      <c r="AE165" s="58">
        <f t="shared" si="231"/>
        <v>0</v>
      </c>
      <c r="AF165" s="58">
        <f t="shared" si="234"/>
        <v>0</v>
      </c>
      <c r="AG165" s="58">
        <f t="shared" si="232"/>
        <v>0</v>
      </c>
      <c r="AH165" s="58">
        <f t="shared" si="235"/>
        <v>0</v>
      </c>
      <c r="AI165" s="58">
        <f t="shared" si="236"/>
        <v>0</v>
      </c>
      <c r="AJ165" s="45" t="s">
        <v>9</v>
      </c>
    </row>
    <row r="166" spans="1:41" ht="15.95" hidden="1" customHeight="1" outlineLevel="1" x14ac:dyDescent="0.2">
      <c r="A166" s="55" t="s">
        <v>109</v>
      </c>
      <c r="B166" s="56">
        <v>0</v>
      </c>
      <c r="C166" s="56">
        <v>0</v>
      </c>
      <c r="D166" s="56">
        <v>0</v>
      </c>
      <c r="E166" s="56">
        <v>0</v>
      </c>
      <c r="F166" s="56">
        <v>-270</v>
      </c>
      <c r="G166" s="56">
        <v>-373</v>
      </c>
      <c r="H166" s="56">
        <v>794</v>
      </c>
      <c r="I166" s="56">
        <f t="shared" ref="I166:N166" si="259">SUM(I167:I172)</f>
        <v>757</v>
      </c>
      <c r="J166" s="56">
        <f t="shared" si="259"/>
        <v>-567</v>
      </c>
      <c r="K166" s="56">
        <f t="shared" si="259"/>
        <v>-797</v>
      </c>
      <c r="L166" s="56">
        <f t="shared" si="259"/>
        <v>-608</v>
      </c>
      <c r="M166" s="56">
        <f t="shared" si="259"/>
        <v>-660</v>
      </c>
      <c r="N166" s="56">
        <f t="shared" si="259"/>
        <v>-677</v>
      </c>
      <c r="O166" s="56">
        <f t="shared" ref="O166:T166" si="260">SUM(O167:O172)</f>
        <v>3692</v>
      </c>
      <c r="P166" s="56">
        <f t="shared" si="260"/>
        <v>-14539</v>
      </c>
      <c r="Q166" s="56">
        <f t="shared" si="260"/>
        <v>-401</v>
      </c>
      <c r="R166" s="56">
        <f t="shared" si="260"/>
        <v>-348</v>
      </c>
      <c r="S166" s="56">
        <f t="shared" si="260"/>
        <v>-361</v>
      </c>
      <c r="T166" s="56">
        <f t="shared" si="260"/>
        <v>-401</v>
      </c>
      <c r="U166" s="56">
        <f t="shared" ref="U166:V166" si="261">SUM(U167:U172)</f>
        <v>1450</v>
      </c>
      <c r="V166" s="56">
        <f t="shared" si="261"/>
        <v>-285</v>
      </c>
      <c r="W166" s="56">
        <f t="shared" ref="W166:X166" si="262">SUM(W167:W172)</f>
        <v>-320</v>
      </c>
      <c r="X166" s="56">
        <f t="shared" si="262"/>
        <v>-361</v>
      </c>
      <c r="Y166" s="56">
        <f t="shared" ref="Y166:Z166" si="263">SUM(Y167:Y172)</f>
        <v>-545</v>
      </c>
      <c r="Z166" s="56">
        <f t="shared" si="263"/>
        <v>-626</v>
      </c>
      <c r="AA166" s="56">
        <f t="shared" ref="AA166" si="264">SUM(AA167:AA172)</f>
        <v>-185</v>
      </c>
      <c r="AB166" s="276"/>
      <c r="AC166" s="56">
        <f t="shared" si="233"/>
        <v>0</v>
      </c>
      <c r="AD166" s="58">
        <f t="shared" si="230"/>
        <v>908</v>
      </c>
      <c r="AE166" s="58">
        <f t="shared" si="231"/>
        <v>-2632</v>
      </c>
      <c r="AF166" s="58">
        <f t="shared" si="234"/>
        <v>-11925</v>
      </c>
      <c r="AG166" s="56">
        <f t="shared" si="232"/>
        <v>340</v>
      </c>
      <c r="AH166" s="56">
        <f t="shared" si="235"/>
        <v>-1511</v>
      </c>
      <c r="AI166" s="56">
        <f t="shared" si="236"/>
        <v>-811</v>
      </c>
      <c r="AJ166" s="45" t="s">
        <v>9</v>
      </c>
      <c r="AK166" s="34"/>
      <c r="AL166" s="34"/>
    </row>
    <row r="167" spans="1:41" ht="15.95" hidden="1" customHeight="1" outlineLevel="1" x14ac:dyDescent="0.2">
      <c r="A167" s="57" t="s">
        <v>110</v>
      </c>
      <c r="B167" s="58">
        <v>0</v>
      </c>
      <c r="C167" s="58">
        <v>0</v>
      </c>
      <c r="D167" s="58">
        <v>0</v>
      </c>
      <c r="E167" s="58">
        <v>0</v>
      </c>
      <c r="F167" s="58">
        <v>-33</v>
      </c>
      <c r="G167" s="58">
        <v>-53</v>
      </c>
      <c r="H167" s="58">
        <v>-131</v>
      </c>
      <c r="I167" s="58">
        <v>-104</v>
      </c>
      <c r="J167" s="58">
        <v>-140</v>
      </c>
      <c r="K167" s="58">
        <v>-87</v>
      </c>
      <c r="L167" s="58">
        <v>-78</v>
      </c>
      <c r="M167" s="58">
        <v>-27</v>
      </c>
      <c r="N167" s="58">
        <v>-92</v>
      </c>
      <c r="O167" s="58">
        <v>-46</v>
      </c>
      <c r="P167" s="58">
        <v>-144</v>
      </c>
      <c r="Q167" s="58">
        <v>-114</v>
      </c>
      <c r="R167" s="58">
        <v>-96</v>
      </c>
      <c r="S167" s="58">
        <v>-106</v>
      </c>
      <c r="T167" s="58">
        <v>-101</v>
      </c>
      <c r="U167" s="58">
        <v>-102</v>
      </c>
      <c r="V167" s="58">
        <v>-125</v>
      </c>
      <c r="W167" s="58">
        <v>-167</v>
      </c>
      <c r="X167" s="58">
        <v>-131</v>
      </c>
      <c r="Y167" s="58">
        <v>-66</v>
      </c>
      <c r="Z167" s="58">
        <v>-120</v>
      </c>
      <c r="AA167" s="58">
        <v>-108</v>
      </c>
      <c r="AC167" s="58">
        <f t="shared" si="233"/>
        <v>0</v>
      </c>
      <c r="AD167" s="58">
        <f t="shared" si="230"/>
        <v>-321</v>
      </c>
      <c r="AE167" s="58">
        <f t="shared" si="231"/>
        <v>-332</v>
      </c>
      <c r="AF167" s="58">
        <f t="shared" si="234"/>
        <v>-396</v>
      </c>
      <c r="AG167" s="58">
        <f t="shared" si="232"/>
        <v>-405</v>
      </c>
      <c r="AH167" s="58">
        <f t="shared" si="235"/>
        <v>-489</v>
      </c>
      <c r="AI167" s="58">
        <f t="shared" si="236"/>
        <v>-228</v>
      </c>
      <c r="AJ167" s="45" t="s">
        <v>9</v>
      </c>
    </row>
    <row r="168" spans="1:41" ht="15.95" hidden="1" customHeight="1" outlineLevel="1" x14ac:dyDescent="0.2">
      <c r="A168" s="57" t="s">
        <v>111</v>
      </c>
      <c r="B168" s="58">
        <v>0</v>
      </c>
      <c r="C168" s="58">
        <v>0</v>
      </c>
      <c r="D168" s="58">
        <v>0</v>
      </c>
      <c r="E168" s="58">
        <v>0</v>
      </c>
      <c r="F168" s="58">
        <v>0</v>
      </c>
      <c r="G168" s="58">
        <v>0</v>
      </c>
      <c r="H168" s="58">
        <v>-14</v>
      </c>
      <c r="I168" s="58">
        <v>-18</v>
      </c>
      <c r="J168" s="58">
        <v>-18</v>
      </c>
      <c r="K168" s="58">
        <v>-19</v>
      </c>
      <c r="L168" s="58">
        <v>-14</v>
      </c>
      <c r="M168" s="58">
        <v>-87</v>
      </c>
      <c r="N168" s="58">
        <v>-15</v>
      </c>
      <c r="O168" s="58">
        <v>-20</v>
      </c>
      <c r="P168" s="58">
        <v>-3</v>
      </c>
      <c r="Q168" s="58">
        <v>-15</v>
      </c>
      <c r="R168" s="58">
        <v>-16</v>
      </c>
      <c r="S168" s="58">
        <v>-17</v>
      </c>
      <c r="T168" s="58">
        <v>-16</v>
      </c>
      <c r="U168" s="58">
        <v>-15</v>
      </c>
      <c r="V168" s="58">
        <v>-11</v>
      </c>
      <c r="W168" s="58">
        <v>-16</v>
      </c>
      <c r="X168" s="58">
        <v>-16</v>
      </c>
      <c r="Y168" s="58">
        <v>-16</v>
      </c>
      <c r="Z168" s="58">
        <v>-16</v>
      </c>
      <c r="AA168" s="58">
        <v>-19</v>
      </c>
      <c r="AC168" s="58">
        <f t="shared" si="233"/>
        <v>0</v>
      </c>
      <c r="AD168" s="58">
        <f t="shared" ref="AD168:AD187" si="265">SUM(F168:I168)</f>
        <v>-32</v>
      </c>
      <c r="AE168" s="58">
        <f t="shared" ref="AE168:AE187" si="266">SUM(J168:M168)</f>
        <v>-138</v>
      </c>
      <c r="AF168" s="58">
        <f t="shared" si="234"/>
        <v>-53</v>
      </c>
      <c r="AG168" s="58">
        <f t="shared" ref="AG168:AG187" si="267">SUM(R168:U168)</f>
        <v>-64</v>
      </c>
      <c r="AH168" s="58">
        <f t="shared" si="235"/>
        <v>-59</v>
      </c>
      <c r="AI168" s="58">
        <f t="shared" si="236"/>
        <v>-35</v>
      </c>
      <c r="AJ168" s="45" t="s">
        <v>9</v>
      </c>
    </row>
    <row r="169" spans="1:41" ht="15.95" hidden="1" customHeight="1" outlineLevel="1" x14ac:dyDescent="0.2">
      <c r="A169" s="57" t="s">
        <v>112</v>
      </c>
      <c r="B169" s="58">
        <v>0</v>
      </c>
      <c r="C169" s="58">
        <v>0</v>
      </c>
      <c r="D169" s="58">
        <v>0</v>
      </c>
      <c r="E169" s="58">
        <v>0</v>
      </c>
      <c r="F169" s="58">
        <v>-237</v>
      </c>
      <c r="G169" s="58">
        <v>-320</v>
      </c>
      <c r="H169" s="58">
        <v>-336</v>
      </c>
      <c r="I169" s="58">
        <v>-280</v>
      </c>
      <c r="J169" s="58">
        <v>-355</v>
      </c>
      <c r="K169" s="58">
        <v>-301</v>
      </c>
      <c r="L169" s="58">
        <v>-342</v>
      </c>
      <c r="M169" s="58">
        <v>-380</v>
      </c>
      <c r="N169" s="58">
        <v>-362</v>
      </c>
      <c r="O169" s="58">
        <v>-208</v>
      </c>
      <c r="P169" s="58">
        <v>-282</v>
      </c>
      <c r="Q169" s="58">
        <v>-284</v>
      </c>
      <c r="R169" s="58">
        <v>-248</v>
      </c>
      <c r="S169" s="58">
        <v>-255</v>
      </c>
      <c r="T169" s="58">
        <v>-260</v>
      </c>
      <c r="U169" s="58">
        <v>-158</v>
      </c>
      <c r="V169" s="58">
        <v>-268</v>
      </c>
      <c r="W169" s="58">
        <v>-269</v>
      </c>
      <c r="X169" s="58">
        <v>-290</v>
      </c>
      <c r="Y169" s="58">
        <v>-272</v>
      </c>
      <c r="Z169" s="58">
        <v>-292</v>
      </c>
      <c r="AA169" s="58">
        <v>-282</v>
      </c>
      <c r="AC169" s="58">
        <f t="shared" si="233"/>
        <v>0</v>
      </c>
      <c r="AD169" s="58">
        <f t="shared" si="265"/>
        <v>-1173</v>
      </c>
      <c r="AE169" s="58">
        <f t="shared" si="266"/>
        <v>-1378</v>
      </c>
      <c r="AF169" s="58">
        <f t="shared" si="234"/>
        <v>-1136</v>
      </c>
      <c r="AG169" s="58">
        <f t="shared" si="267"/>
        <v>-921</v>
      </c>
      <c r="AH169" s="58">
        <f t="shared" si="235"/>
        <v>-1099</v>
      </c>
      <c r="AI169" s="58">
        <f t="shared" si="236"/>
        <v>-574</v>
      </c>
      <c r="AJ169" s="45" t="s">
        <v>9</v>
      </c>
    </row>
    <row r="170" spans="1:41" ht="15.95" hidden="1" customHeight="1" outlineLevel="1" x14ac:dyDescent="0.2">
      <c r="A170" s="57" t="s">
        <v>113</v>
      </c>
      <c r="B170" s="58">
        <v>0</v>
      </c>
      <c r="C170" s="58">
        <v>0</v>
      </c>
      <c r="D170" s="58">
        <v>0</v>
      </c>
      <c r="E170" s="58">
        <v>0</v>
      </c>
      <c r="F170" s="58">
        <v>0</v>
      </c>
      <c r="G170" s="58">
        <v>0</v>
      </c>
      <c r="H170" s="58">
        <v>0</v>
      </c>
      <c r="I170" s="58">
        <v>0</v>
      </c>
      <c r="J170" s="58">
        <v>0</v>
      </c>
      <c r="K170" s="58">
        <v>0</v>
      </c>
      <c r="L170" s="58">
        <v>0</v>
      </c>
      <c r="M170" s="58">
        <v>0</v>
      </c>
      <c r="N170" s="58">
        <v>0</v>
      </c>
      <c r="O170" s="58">
        <v>0</v>
      </c>
      <c r="P170" s="58">
        <v>0</v>
      </c>
      <c r="Q170" s="58">
        <v>0</v>
      </c>
      <c r="R170" s="58">
        <v>0</v>
      </c>
      <c r="S170" s="58">
        <v>0</v>
      </c>
      <c r="T170" s="58">
        <v>0</v>
      </c>
      <c r="U170" s="58">
        <v>0</v>
      </c>
      <c r="V170" s="58">
        <v>0</v>
      </c>
      <c r="W170" s="58">
        <v>0</v>
      </c>
      <c r="X170" s="58">
        <v>0</v>
      </c>
      <c r="Y170" s="58">
        <v>0</v>
      </c>
      <c r="Z170" s="58">
        <v>0</v>
      </c>
      <c r="AA170" s="58">
        <v>0</v>
      </c>
      <c r="AC170" s="58">
        <f t="shared" si="233"/>
        <v>0</v>
      </c>
      <c r="AD170" s="58">
        <f t="shared" si="265"/>
        <v>0</v>
      </c>
      <c r="AE170" s="58">
        <f t="shared" si="266"/>
        <v>0</v>
      </c>
      <c r="AF170" s="58">
        <f t="shared" si="234"/>
        <v>0</v>
      </c>
      <c r="AG170" s="58">
        <f t="shared" si="267"/>
        <v>0</v>
      </c>
      <c r="AH170" s="58">
        <f t="shared" si="235"/>
        <v>0</v>
      </c>
      <c r="AI170" s="58">
        <f t="shared" si="236"/>
        <v>0</v>
      </c>
      <c r="AJ170" s="45" t="s">
        <v>9</v>
      </c>
    </row>
    <row r="171" spans="1:41" ht="15.95" hidden="1" customHeight="1" outlineLevel="1" x14ac:dyDescent="0.2">
      <c r="A171" s="57" t="s">
        <v>114</v>
      </c>
      <c r="B171" s="58">
        <v>0</v>
      </c>
      <c r="C171" s="58">
        <v>0</v>
      </c>
      <c r="D171" s="58">
        <v>0</v>
      </c>
      <c r="E171" s="58">
        <v>0</v>
      </c>
      <c r="F171" s="58">
        <v>0</v>
      </c>
      <c r="G171" s="58">
        <v>0</v>
      </c>
      <c r="H171" s="58">
        <v>1275</v>
      </c>
      <c r="I171" s="58">
        <v>1159</v>
      </c>
      <c r="J171" s="58">
        <v>-54</v>
      </c>
      <c r="K171" s="58">
        <v>-390</v>
      </c>
      <c r="L171" s="58">
        <v>-174</v>
      </c>
      <c r="M171" s="58">
        <v>-166</v>
      </c>
      <c r="N171" s="58">
        <v>-208</v>
      </c>
      <c r="O171" s="58">
        <v>3966</v>
      </c>
      <c r="P171" s="58">
        <v>-6</v>
      </c>
      <c r="Q171" s="58">
        <v>12</v>
      </c>
      <c r="R171" s="58">
        <v>12</v>
      </c>
      <c r="S171" s="58">
        <v>17</v>
      </c>
      <c r="T171" s="58">
        <v>-24</v>
      </c>
      <c r="U171" s="58">
        <v>1725</v>
      </c>
      <c r="V171" s="58">
        <v>119</v>
      </c>
      <c r="W171" s="58">
        <v>132</v>
      </c>
      <c r="X171" s="58">
        <v>76</v>
      </c>
      <c r="Y171" s="58">
        <v>-191</v>
      </c>
      <c r="Z171" s="58">
        <v>-198</v>
      </c>
      <c r="AA171" s="58">
        <v>224</v>
      </c>
      <c r="AC171" s="58">
        <f t="shared" si="233"/>
        <v>0</v>
      </c>
      <c r="AD171" s="58">
        <f t="shared" si="265"/>
        <v>2434</v>
      </c>
      <c r="AE171" s="58">
        <f t="shared" si="266"/>
        <v>-784</v>
      </c>
      <c r="AF171" s="58">
        <f t="shared" si="234"/>
        <v>3764</v>
      </c>
      <c r="AG171" s="58">
        <f t="shared" si="267"/>
        <v>1730</v>
      </c>
      <c r="AH171" s="58">
        <f t="shared" si="235"/>
        <v>136</v>
      </c>
      <c r="AI171" s="58">
        <f t="shared" si="236"/>
        <v>26</v>
      </c>
      <c r="AJ171" s="45" t="s">
        <v>9</v>
      </c>
    </row>
    <row r="172" spans="1:41" ht="15.95" hidden="1" customHeight="1" outlineLevel="1" x14ac:dyDescent="0.2">
      <c r="A172" s="57" t="s">
        <v>115</v>
      </c>
      <c r="B172" s="58">
        <v>0</v>
      </c>
      <c r="C172" s="58">
        <v>0</v>
      </c>
      <c r="D172" s="58">
        <v>0</v>
      </c>
      <c r="E172" s="58">
        <v>0</v>
      </c>
      <c r="F172" s="58">
        <v>0</v>
      </c>
      <c r="G172" s="58">
        <v>0</v>
      </c>
      <c r="H172" s="58">
        <v>0</v>
      </c>
      <c r="I172" s="58">
        <v>0</v>
      </c>
      <c r="J172" s="58">
        <v>0</v>
      </c>
      <c r="K172" s="58">
        <v>0</v>
      </c>
      <c r="L172" s="58">
        <v>0</v>
      </c>
      <c r="M172" s="58">
        <v>0</v>
      </c>
      <c r="N172" s="58">
        <v>0</v>
      </c>
      <c r="O172" s="58">
        <v>0</v>
      </c>
      <c r="P172" s="58">
        <v>-14104</v>
      </c>
      <c r="Q172" s="58">
        <v>0</v>
      </c>
      <c r="R172" s="58">
        <v>0</v>
      </c>
      <c r="S172" s="58">
        <v>0</v>
      </c>
      <c r="T172" s="58">
        <v>0</v>
      </c>
      <c r="U172" s="58">
        <v>0</v>
      </c>
      <c r="V172" s="58">
        <v>0</v>
      </c>
      <c r="W172" s="58">
        <v>0</v>
      </c>
      <c r="X172" s="58">
        <v>0</v>
      </c>
      <c r="Y172" s="58">
        <v>0</v>
      </c>
      <c r="Z172" s="58">
        <v>0</v>
      </c>
      <c r="AA172" s="58">
        <v>0</v>
      </c>
      <c r="AC172" s="58">
        <f t="shared" si="233"/>
        <v>0</v>
      </c>
      <c r="AD172" s="58">
        <f t="shared" si="265"/>
        <v>0</v>
      </c>
      <c r="AE172" s="58">
        <f t="shared" si="266"/>
        <v>0</v>
      </c>
      <c r="AF172" s="58">
        <f t="shared" si="234"/>
        <v>-14104</v>
      </c>
      <c r="AG172" s="58">
        <f t="shared" si="267"/>
        <v>0</v>
      </c>
      <c r="AH172" s="58">
        <f t="shared" si="235"/>
        <v>0</v>
      </c>
      <c r="AI172" s="58">
        <f t="shared" si="236"/>
        <v>0</v>
      </c>
      <c r="AJ172" s="45" t="s">
        <v>9</v>
      </c>
    </row>
    <row r="173" spans="1:41" ht="15.95" hidden="1" customHeight="1" outlineLevel="1" x14ac:dyDescent="0.2">
      <c r="A173" s="59" t="s">
        <v>116</v>
      </c>
      <c r="B173" s="56">
        <f t="shared" ref="B173:H173" si="268">B160+B161+B166</f>
        <v>21796</v>
      </c>
      <c r="C173" s="56">
        <f t="shared" si="268"/>
        <v>30940</v>
      </c>
      <c r="D173" s="56">
        <f t="shared" si="268"/>
        <v>77466</v>
      </c>
      <c r="E173" s="56">
        <f t="shared" si="268"/>
        <v>27057</v>
      </c>
      <c r="F173" s="56">
        <f t="shared" si="268"/>
        <v>57336</v>
      </c>
      <c r="G173" s="56">
        <f t="shared" si="268"/>
        <v>11752</v>
      </c>
      <c r="H173" s="56">
        <f t="shared" si="268"/>
        <v>20425</v>
      </c>
      <c r="I173" s="56">
        <f t="shared" ref="I173:J173" si="269">I160+I161+I166</f>
        <v>58662</v>
      </c>
      <c r="J173" s="56">
        <f t="shared" si="269"/>
        <v>30086</v>
      </c>
      <c r="K173" s="56">
        <f t="shared" ref="K173:L173" si="270">K160+K161+K166</f>
        <v>28339</v>
      </c>
      <c r="L173" s="56">
        <f t="shared" si="270"/>
        <v>30255</v>
      </c>
      <c r="M173" s="56">
        <f t="shared" ref="M173" si="271">M160+M161+M166</f>
        <v>37920</v>
      </c>
      <c r="N173" s="56">
        <f t="shared" ref="N173:O173" si="272">N160+N161+N166</f>
        <v>31734</v>
      </c>
      <c r="O173" s="56">
        <f t="shared" si="272"/>
        <v>43439</v>
      </c>
      <c r="P173" s="56">
        <f t="shared" ref="P173:T173" si="273">P160+P161+P166</f>
        <v>1482</v>
      </c>
      <c r="Q173" s="56">
        <f t="shared" si="273"/>
        <v>21870</v>
      </c>
      <c r="R173" s="56">
        <f t="shared" si="273"/>
        <v>31250</v>
      </c>
      <c r="S173" s="56">
        <f t="shared" si="273"/>
        <v>28894</v>
      </c>
      <c r="T173" s="56">
        <f t="shared" si="273"/>
        <v>19858</v>
      </c>
      <c r="U173" s="56">
        <f t="shared" ref="U173:V173" si="274">U160+U161+U166</f>
        <v>25025</v>
      </c>
      <c r="V173" s="56">
        <f t="shared" si="274"/>
        <v>30672</v>
      </c>
      <c r="W173" s="56">
        <f t="shared" ref="W173:X173" si="275">W160+W161+W166</f>
        <v>25712</v>
      </c>
      <c r="X173" s="56">
        <f t="shared" si="275"/>
        <v>22614</v>
      </c>
      <c r="Y173" s="56">
        <f t="shared" ref="Y173:Z173" si="276">Y160+Y161+Y166</f>
        <v>28096</v>
      </c>
      <c r="Z173" s="56">
        <f t="shared" si="276"/>
        <v>33512</v>
      </c>
      <c r="AA173" s="56">
        <f t="shared" ref="AA173" si="277">AA160+AA161+AA166</f>
        <v>28652</v>
      </c>
      <c r="AB173" s="276"/>
      <c r="AC173" s="56">
        <f t="shared" si="233"/>
        <v>157259</v>
      </c>
      <c r="AD173" s="56">
        <f t="shared" si="265"/>
        <v>148175</v>
      </c>
      <c r="AE173" s="56">
        <f t="shared" si="266"/>
        <v>126600</v>
      </c>
      <c r="AF173" s="56">
        <f t="shared" si="234"/>
        <v>98525</v>
      </c>
      <c r="AG173" s="56">
        <f t="shared" si="267"/>
        <v>105027</v>
      </c>
      <c r="AH173" s="56">
        <f t="shared" si="235"/>
        <v>107094</v>
      </c>
      <c r="AI173" s="56">
        <f t="shared" si="236"/>
        <v>62164</v>
      </c>
      <c r="AJ173" s="56"/>
    </row>
    <row r="174" spans="1:41" ht="15.95" hidden="1" customHeight="1" outlineLevel="1" x14ac:dyDescent="0.2">
      <c r="A174" s="60" t="s">
        <v>117</v>
      </c>
      <c r="B174" s="56">
        <v>0</v>
      </c>
      <c r="C174" s="56">
        <v>0</v>
      </c>
      <c r="D174" s="56">
        <v>0</v>
      </c>
      <c r="E174" s="56">
        <v>0</v>
      </c>
      <c r="F174" s="56">
        <v>-4088</v>
      </c>
      <c r="G174" s="56">
        <v>-2509</v>
      </c>
      <c r="H174" s="56">
        <v>-8042</v>
      </c>
      <c r="I174" s="56">
        <f t="shared" ref="I174:N174" si="278">SUM(I175:I177)</f>
        <v>-14281</v>
      </c>
      <c r="J174" s="56">
        <f t="shared" si="278"/>
        <v>-12975</v>
      </c>
      <c r="K174" s="56">
        <f t="shared" si="278"/>
        <v>-11294</v>
      </c>
      <c r="L174" s="56">
        <f t="shared" si="278"/>
        <v>-15249</v>
      </c>
      <c r="M174" s="56">
        <f t="shared" si="278"/>
        <v>-16790</v>
      </c>
      <c r="N174" s="56">
        <f t="shared" si="278"/>
        <v>-15311</v>
      </c>
      <c r="O174" s="56">
        <f t="shared" ref="O174:T174" si="279">SUM(O175:O177)</f>
        <v>-16671</v>
      </c>
      <c r="P174" s="56">
        <f t="shared" si="279"/>
        <v>-2249</v>
      </c>
      <c r="Q174" s="56">
        <f t="shared" si="279"/>
        <v>-9979</v>
      </c>
      <c r="R174" s="56">
        <f t="shared" si="279"/>
        <v>-14485</v>
      </c>
      <c r="S174" s="56">
        <f t="shared" si="279"/>
        <v>-10270</v>
      </c>
      <c r="T174" s="56">
        <f t="shared" si="279"/>
        <v>-7456</v>
      </c>
      <c r="U174" s="56">
        <f t="shared" ref="U174:V174" si="280">SUM(U175:U177)</f>
        <v>-9242</v>
      </c>
      <c r="V174" s="56">
        <f t="shared" si="280"/>
        <v>-12458</v>
      </c>
      <c r="W174" s="56">
        <f t="shared" ref="W174:X174" si="281">SUM(W175:W177)</f>
        <v>-10119</v>
      </c>
      <c r="X174" s="56">
        <f t="shared" si="281"/>
        <v>-8531</v>
      </c>
      <c r="Y174" s="56">
        <f t="shared" ref="Y174:Z174" si="282">SUM(Y175:Y177)</f>
        <v>-11498</v>
      </c>
      <c r="Z174" s="56">
        <f t="shared" si="282"/>
        <v>-12791</v>
      </c>
      <c r="AA174" s="56">
        <f t="shared" ref="AA174" si="283">SUM(AA175:AA177)</f>
        <v>-9479</v>
      </c>
      <c r="AB174" s="276"/>
      <c r="AC174" s="56">
        <f t="shared" si="233"/>
        <v>0</v>
      </c>
      <c r="AD174" s="58">
        <f t="shared" si="265"/>
        <v>-28920</v>
      </c>
      <c r="AE174" s="58">
        <f t="shared" si="266"/>
        <v>-56308</v>
      </c>
      <c r="AF174" s="58">
        <f t="shared" si="234"/>
        <v>-44210</v>
      </c>
      <c r="AG174" s="56">
        <f t="shared" si="267"/>
        <v>-41453</v>
      </c>
      <c r="AH174" s="56">
        <f t="shared" si="235"/>
        <v>-42606</v>
      </c>
      <c r="AI174" s="56">
        <f t="shared" si="236"/>
        <v>-22270</v>
      </c>
      <c r="AJ174" s="45" t="s">
        <v>9</v>
      </c>
    </row>
    <row r="175" spans="1:41" ht="15.95" hidden="1" customHeight="1" outlineLevel="1" x14ac:dyDescent="0.2">
      <c r="A175" s="57" t="s">
        <v>118</v>
      </c>
      <c r="B175" s="58">
        <v>0</v>
      </c>
      <c r="C175" s="58">
        <v>0</v>
      </c>
      <c r="D175" s="58">
        <v>0</v>
      </c>
      <c r="E175" s="58">
        <v>0</v>
      </c>
      <c r="F175" s="58">
        <v>-4063</v>
      </c>
      <c r="G175" s="58">
        <v>-2477</v>
      </c>
      <c r="H175" s="58">
        <v>-7987</v>
      </c>
      <c r="I175" s="58">
        <v>-14132</v>
      </c>
      <c r="J175" s="58">
        <v>-12936</v>
      </c>
      <c r="K175" s="58">
        <v>-11250</v>
      </c>
      <c r="L175" s="58">
        <v>-14971</v>
      </c>
      <c r="M175" s="58">
        <v>-16657</v>
      </c>
      <c r="N175" s="58">
        <v>-15266</v>
      </c>
      <c r="O175" s="58">
        <v>-16619</v>
      </c>
      <c r="P175" s="58">
        <v>-2069</v>
      </c>
      <c r="Q175" s="58">
        <v>-9832</v>
      </c>
      <c r="R175" s="58">
        <v>-14432</v>
      </c>
      <c r="S175" s="58">
        <v>-10082</v>
      </c>
      <c r="T175" s="58">
        <v>-7663</v>
      </c>
      <c r="U175" s="58">
        <v>-9091</v>
      </c>
      <c r="V175" s="58">
        <v>-12409</v>
      </c>
      <c r="W175" s="58">
        <v>-10063</v>
      </c>
      <c r="X175" s="58">
        <v>-8337</v>
      </c>
      <c r="Y175" s="58">
        <v>-11310</v>
      </c>
      <c r="Z175" s="58">
        <v>-12736</v>
      </c>
      <c r="AA175" s="58">
        <v>-9417</v>
      </c>
      <c r="AB175" s="277"/>
      <c r="AC175" s="58">
        <f t="shared" si="233"/>
        <v>0</v>
      </c>
      <c r="AD175" s="58">
        <f t="shared" si="265"/>
        <v>-28659</v>
      </c>
      <c r="AE175" s="58">
        <f t="shared" si="266"/>
        <v>-55814</v>
      </c>
      <c r="AF175" s="58">
        <f t="shared" si="234"/>
        <v>-43786</v>
      </c>
      <c r="AG175" s="58">
        <f t="shared" si="267"/>
        <v>-41268</v>
      </c>
      <c r="AH175" s="58">
        <f t="shared" si="235"/>
        <v>-42119</v>
      </c>
      <c r="AI175" s="58">
        <f t="shared" si="236"/>
        <v>-22153</v>
      </c>
      <c r="AJ175" s="45" t="s">
        <v>9</v>
      </c>
    </row>
    <row r="176" spans="1:41" ht="15.95" hidden="1" customHeight="1" outlineLevel="1" x14ac:dyDescent="0.2">
      <c r="A176" s="57" t="s">
        <v>119</v>
      </c>
      <c r="B176" s="58">
        <v>0</v>
      </c>
      <c r="C176" s="58">
        <v>0</v>
      </c>
      <c r="D176" s="58">
        <v>0</v>
      </c>
      <c r="E176" s="58">
        <v>0</v>
      </c>
      <c r="F176" s="58">
        <v>0</v>
      </c>
      <c r="G176" s="58">
        <v>0</v>
      </c>
      <c r="H176" s="58">
        <v>0</v>
      </c>
      <c r="I176" s="58">
        <v>0</v>
      </c>
      <c r="J176" s="58">
        <v>0</v>
      </c>
      <c r="K176" s="58">
        <v>0</v>
      </c>
      <c r="L176" s="58">
        <v>0</v>
      </c>
      <c r="M176" s="58">
        <v>0</v>
      </c>
      <c r="N176" s="58">
        <v>0</v>
      </c>
      <c r="O176" s="58">
        <v>0</v>
      </c>
      <c r="P176" s="58">
        <v>0</v>
      </c>
      <c r="Q176" s="58">
        <v>0</v>
      </c>
      <c r="R176" s="58">
        <v>0</v>
      </c>
      <c r="S176" s="58">
        <v>0</v>
      </c>
      <c r="T176" s="58">
        <v>0</v>
      </c>
      <c r="U176" s="58">
        <v>0</v>
      </c>
      <c r="V176" s="58">
        <v>0</v>
      </c>
      <c r="W176" s="58">
        <v>0</v>
      </c>
      <c r="X176" s="58">
        <v>0</v>
      </c>
      <c r="Y176" s="58">
        <v>0</v>
      </c>
      <c r="Z176" s="58">
        <v>0</v>
      </c>
      <c r="AA176" s="58">
        <v>0</v>
      </c>
      <c r="AC176" s="58">
        <f t="shared" si="233"/>
        <v>0</v>
      </c>
      <c r="AD176" s="58">
        <f t="shared" si="265"/>
        <v>0</v>
      </c>
      <c r="AE176" s="58">
        <f t="shared" si="266"/>
        <v>0</v>
      </c>
      <c r="AF176" s="58">
        <f t="shared" si="234"/>
        <v>0</v>
      </c>
      <c r="AG176" s="58">
        <f t="shared" si="267"/>
        <v>0</v>
      </c>
      <c r="AH176" s="58">
        <f t="shared" si="235"/>
        <v>0</v>
      </c>
      <c r="AI176" s="58">
        <f t="shared" si="236"/>
        <v>0</v>
      </c>
      <c r="AJ176" s="45" t="s">
        <v>9</v>
      </c>
    </row>
    <row r="177" spans="1:36" ht="15.95" hidden="1" customHeight="1" outlineLevel="1" x14ac:dyDescent="0.2">
      <c r="A177" s="57" t="s">
        <v>120</v>
      </c>
      <c r="B177" s="58">
        <v>0</v>
      </c>
      <c r="C177" s="58">
        <v>0</v>
      </c>
      <c r="D177" s="58">
        <v>0</v>
      </c>
      <c r="E177" s="58">
        <v>0</v>
      </c>
      <c r="F177" s="58">
        <v>-25</v>
      </c>
      <c r="G177" s="58">
        <v>-32</v>
      </c>
      <c r="H177" s="58">
        <v>-55</v>
      </c>
      <c r="I177" s="58">
        <v>-149</v>
      </c>
      <c r="J177" s="58">
        <v>-39</v>
      </c>
      <c r="K177" s="58">
        <v>-44</v>
      </c>
      <c r="L177" s="58">
        <v>-278</v>
      </c>
      <c r="M177" s="58">
        <v>-133</v>
      </c>
      <c r="N177" s="58">
        <v>-45</v>
      </c>
      <c r="O177" s="58">
        <v>-52</v>
      </c>
      <c r="P177" s="58">
        <v>-180</v>
      </c>
      <c r="Q177" s="58">
        <v>-147</v>
      </c>
      <c r="R177" s="58">
        <v>-53</v>
      </c>
      <c r="S177" s="58">
        <v>-188</v>
      </c>
      <c r="T177" s="58">
        <v>207</v>
      </c>
      <c r="U177" s="58">
        <v>-151</v>
      </c>
      <c r="V177" s="58">
        <v>-49</v>
      </c>
      <c r="W177" s="58">
        <v>-56</v>
      </c>
      <c r="X177" s="58">
        <v>-194</v>
      </c>
      <c r="Y177" s="58">
        <v>-188</v>
      </c>
      <c r="Z177" s="58">
        <v>-55</v>
      </c>
      <c r="AA177" s="58">
        <v>-62</v>
      </c>
      <c r="AC177" s="58">
        <f t="shared" si="233"/>
        <v>0</v>
      </c>
      <c r="AD177" s="58">
        <f t="shared" si="265"/>
        <v>-261</v>
      </c>
      <c r="AE177" s="58">
        <f t="shared" si="266"/>
        <v>-494</v>
      </c>
      <c r="AF177" s="58">
        <f t="shared" si="234"/>
        <v>-424</v>
      </c>
      <c r="AG177" s="58">
        <f t="shared" si="267"/>
        <v>-185</v>
      </c>
      <c r="AH177" s="58">
        <f t="shared" si="235"/>
        <v>-487</v>
      </c>
      <c r="AI177" s="58">
        <f t="shared" si="236"/>
        <v>-117</v>
      </c>
      <c r="AJ177" s="45" t="s">
        <v>9</v>
      </c>
    </row>
    <row r="178" spans="1:36" ht="15.95" hidden="1" customHeight="1" outlineLevel="1" x14ac:dyDescent="0.2">
      <c r="A178" s="60" t="s">
        <v>121</v>
      </c>
      <c r="B178" s="56">
        <v>0</v>
      </c>
      <c r="C178" s="56">
        <v>0</v>
      </c>
      <c r="D178" s="56">
        <v>0</v>
      </c>
      <c r="E178" s="56">
        <v>0</v>
      </c>
      <c r="F178" s="56">
        <v>144</v>
      </c>
      <c r="G178" s="56">
        <v>163</v>
      </c>
      <c r="H178" s="56">
        <v>115</v>
      </c>
      <c r="I178" s="56">
        <f t="shared" ref="I178:N178" si="284">SUM(I179:I180)</f>
        <v>117</v>
      </c>
      <c r="J178" s="56">
        <f t="shared" si="284"/>
        <v>146</v>
      </c>
      <c r="K178" s="56">
        <f t="shared" si="284"/>
        <v>51</v>
      </c>
      <c r="L178" s="56">
        <f t="shared" si="284"/>
        <v>51</v>
      </c>
      <c r="M178" s="56">
        <f t="shared" si="284"/>
        <v>134</v>
      </c>
      <c r="N178" s="56">
        <f t="shared" si="284"/>
        <v>583</v>
      </c>
      <c r="O178" s="56">
        <f t="shared" ref="O178:T178" si="285">SUM(O179:O180)</f>
        <v>439</v>
      </c>
      <c r="P178" s="56">
        <f t="shared" si="285"/>
        <v>492</v>
      </c>
      <c r="Q178" s="56">
        <f t="shared" si="285"/>
        <v>442</v>
      </c>
      <c r="R178" s="56">
        <f t="shared" si="285"/>
        <v>631</v>
      </c>
      <c r="S178" s="56">
        <f t="shared" si="285"/>
        <v>564</v>
      </c>
      <c r="T178" s="56">
        <f t="shared" si="285"/>
        <v>664</v>
      </c>
      <c r="U178" s="56">
        <f t="shared" ref="U178:V178" si="286">SUM(U179:U180)</f>
        <v>982</v>
      </c>
      <c r="V178" s="56">
        <f t="shared" si="286"/>
        <v>454</v>
      </c>
      <c r="W178" s="56">
        <f t="shared" ref="W178:X178" si="287">SUM(W179:W180)</f>
        <v>683</v>
      </c>
      <c r="X178" s="56">
        <f t="shared" si="287"/>
        <v>338</v>
      </c>
      <c r="Y178" s="56">
        <f t="shared" ref="Y178:Z178" si="288">SUM(Y179:Y180)</f>
        <v>557</v>
      </c>
      <c r="Z178" s="56">
        <f t="shared" si="288"/>
        <v>427</v>
      </c>
      <c r="AA178" s="56">
        <f t="shared" ref="AA178" si="289">SUM(AA179:AA180)</f>
        <v>919</v>
      </c>
      <c r="AB178" s="276"/>
      <c r="AC178" s="56">
        <f t="shared" si="233"/>
        <v>0</v>
      </c>
      <c r="AD178" s="58">
        <f t="shared" si="265"/>
        <v>539</v>
      </c>
      <c r="AE178" s="58">
        <f t="shared" si="266"/>
        <v>382</v>
      </c>
      <c r="AF178" s="58">
        <f t="shared" si="234"/>
        <v>1956</v>
      </c>
      <c r="AG178" s="56">
        <f t="shared" si="267"/>
        <v>2841</v>
      </c>
      <c r="AH178" s="56">
        <f t="shared" si="235"/>
        <v>2032</v>
      </c>
      <c r="AI178" s="56">
        <f t="shared" si="236"/>
        <v>1346</v>
      </c>
      <c r="AJ178" s="45" t="s">
        <v>9</v>
      </c>
    </row>
    <row r="179" spans="1:36" ht="15.95" hidden="1" customHeight="1" outlineLevel="1" x14ac:dyDescent="0.2">
      <c r="A179" s="57" t="s">
        <v>122</v>
      </c>
      <c r="B179" s="58">
        <v>0</v>
      </c>
      <c r="C179" s="58">
        <v>0</v>
      </c>
      <c r="D179" s="58">
        <v>0</v>
      </c>
      <c r="E179" s="58">
        <v>0</v>
      </c>
      <c r="F179" s="58">
        <v>143</v>
      </c>
      <c r="G179" s="58">
        <v>162</v>
      </c>
      <c r="H179" s="58">
        <v>94</v>
      </c>
      <c r="I179" s="58">
        <v>62</v>
      </c>
      <c r="J179" s="58">
        <v>81</v>
      </c>
      <c r="K179" s="58">
        <v>52</v>
      </c>
      <c r="L179" s="58">
        <v>31</v>
      </c>
      <c r="M179" s="58">
        <v>127</v>
      </c>
      <c r="N179" s="58">
        <v>329</v>
      </c>
      <c r="O179" s="58">
        <v>428</v>
      </c>
      <c r="P179" s="58">
        <v>400</v>
      </c>
      <c r="Q179" s="58">
        <v>429</v>
      </c>
      <c r="R179" s="58">
        <v>622</v>
      </c>
      <c r="S179" s="58">
        <v>556</v>
      </c>
      <c r="T179" s="58">
        <v>592</v>
      </c>
      <c r="U179" s="58">
        <v>969</v>
      </c>
      <c r="V179" s="58">
        <v>420</v>
      </c>
      <c r="W179" s="58">
        <v>648</v>
      </c>
      <c r="X179" s="58">
        <v>301</v>
      </c>
      <c r="Y179" s="58">
        <v>528</v>
      </c>
      <c r="Z179" s="58">
        <v>387</v>
      </c>
      <c r="AA179" s="58">
        <v>886</v>
      </c>
      <c r="AC179" s="58">
        <f t="shared" si="233"/>
        <v>0</v>
      </c>
      <c r="AD179" s="58">
        <f t="shared" si="265"/>
        <v>461</v>
      </c>
      <c r="AE179" s="58">
        <f t="shared" si="266"/>
        <v>291</v>
      </c>
      <c r="AF179" s="58">
        <f t="shared" si="234"/>
        <v>1586</v>
      </c>
      <c r="AG179" s="58">
        <f t="shared" si="267"/>
        <v>2739</v>
      </c>
      <c r="AH179" s="58">
        <f t="shared" si="235"/>
        <v>1897</v>
      </c>
      <c r="AI179" s="58">
        <f t="shared" si="236"/>
        <v>1273</v>
      </c>
      <c r="AJ179" s="45" t="s">
        <v>9</v>
      </c>
    </row>
    <row r="180" spans="1:36" ht="15.95" hidden="1" customHeight="1" outlineLevel="1" x14ac:dyDescent="0.2">
      <c r="A180" s="57" t="s">
        <v>120</v>
      </c>
      <c r="B180" s="58">
        <v>0</v>
      </c>
      <c r="C180" s="58">
        <v>0</v>
      </c>
      <c r="D180" s="58">
        <v>0</v>
      </c>
      <c r="E180" s="58">
        <v>0</v>
      </c>
      <c r="F180" s="58">
        <v>1</v>
      </c>
      <c r="G180" s="58">
        <v>1</v>
      </c>
      <c r="H180" s="58">
        <v>21</v>
      </c>
      <c r="I180" s="58">
        <v>55</v>
      </c>
      <c r="J180" s="58">
        <v>65</v>
      </c>
      <c r="K180" s="58">
        <v>-1</v>
      </c>
      <c r="L180" s="58">
        <v>20</v>
      </c>
      <c r="M180" s="58">
        <v>7</v>
      </c>
      <c r="N180" s="58">
        <v>254</v>
      </c>
      <c r="O180" s="58">
        <v>11</v>
      </c>
      <c r="P180" s="58">
        <v>92</v>
      </c>
      <c r="Q180" s="58">
        <v>13</v>
      </c>
      <c r="R180" s="58">
        <v>9</v>
      </c>
      <c r="S180" s="58">
        <v>8</v>
      </c>
      <c r="T180" s="58">
        <v>72</v>
      </c>
      <c r="U180" s="58">
        <v>13</v>
      </c>
      <c r="V180" s="58">
        <v>34</v>
      </c>
      <c r="W180" s="58">
        <v>35</v>
      </c>
      <c r="X180" s="58">
        <v>37</v>
      </c>
      <c r="Y180" s="58">
        <v>29</v>
      </c>
      <c r="Z180" s="58">
        <v>40</v>
      </c>
      <c r="AA180" s="58">
        <v>33</v>
      </c>
      <c r="AC180" s="58">
        <f t="shared" si="233"/>
        <v>0</v>
      </c>
      <c r="AD180" s="58">
        <f t="shared" si="265"/>
        <v>78</v>
      </c>
      <c r="AE180" s="58">
        <f t="shared" si="266"/>
        <v>91</v>
      </c>
      <c r="AF180" s="58">
        <f t="shared" si="234"/>
        <v>370</v>
      </c>
      <c r="AG180" s="58">
        <f t="shared" si="267"/>
        <v>102</v>
      </c>
      <c r="AH180" s="58">
        <f t="shared" si="235"/>
        <v>135</v>
      </c>
      <c r="AI180" s="58">
        <f t="shared" si="236"/>
        <v>73</v>
      </c>
      <c r="AJ180" s="45" t="s">
        <v>9</v>
      </c>
    </row>
    <row r="181" spans="1:36" ht="15.95" hidden="1" customHeight="1" outlineLevel="1" x14ac:dyDescent="0.2">
      <c r="A181" s="55" t="s">
        <v>123</v>
      </c>
      <c r="B181" s="56">
        <f t="shared" ref="B181:H181" si="290">B173+B174+B178</f>
        <v>21796</v>
      </c>
      <c r="C181" s="56">
        <f t="shared" si="290"/>
        <v>30940</v>
      </c>
      <c r="D181" s="56">
        <f t="shared" si="290"/>
        <v>77466</v>
      </c>
      <c r="E181" s="56">
        <f t="shared" si="290"/>
        <v>27057</v>
      </c>
      <c r="F181" s="56">
        <f t="shared" si="290"/>
        <v>53392</v>
      </c>
      <c r="G181" s="56">
        <f t="shared" si="290"/>
        <v>9406</v>
      </c>
      <c r="H181" s="56">
        <f t="shared" si="290"/>
        <v>12498</v>
      </c>
      <c r="I181" s="56">
        <f t="shared" ref="I181:J181" si="291">I173+I174+I178</f>
        <v>44498</v>
      </c>
      <c r="J181" s="56">
        <f t="shared" si="291"/>
        <v>17257</v>
      </c>
      <c r="K181" s="56">
        <f t="shared" ref="K181:L181" si="292">K173+K174+K178</f>
        <v>17096</v>
      </c>
      <c r="L181" s="56">
        <f t="shared" si="292"/>
        <v>15057</v>
      </c>
      <c r="M181" s="56">
        <f t="shared" ref="M181" si="293">M173+M174+M178</f>
        <v>21264</v>
      </c>
      <c r="N181" s="56">
        <f t="shared" ref="N181:O181" si="294">N173+N174+N178</f>
        <v>17006</v>
      </c>
      <c r="O181" s="56">
        <f t="shared" si="294"/>
        <v>27207</v>
      </c>
      <c r="P181" s="56">
        <f t="shared" ref="P181:T181" si="295">P173+P174+P178</f>
        <v>-275</v>
      </c>
      <c r="Q181" s="56">
        <f t="shared" si="295"/>
        <v>12333</v>
      </c>
      <c r="R181" s="56">
        <f t="shared" si="295"/>
        <v>17396</v>
      </c>
      <c r="S181" s="56">
        <f t="shared" si="295"/>
        <v>19188</v>
      </c>
      <c r="T181" s="56">
        <f t="shared" si="295"/>
        <v>13066</v>
      </c>
      <c r="U181" s="56">
        <f t="shared" ref="U181:V181" si="296">U173+U174+U178</f>
        <v>16765</v>
      </c>
      <c r="V181" s="56">
        <f t="shared" si="296"/>
        <v>18668</v>
      </c>
      <c r="W181" s="56">
        <f t="shared" ref="W181:X181" si="297">W173+W174+W178</f>
        <v>16276</v>
      </c>
      <c r="X181" s="56">
        <f t="shared" si="297"/>
        <v>14421</v>
      </c>
      <c r="Y181" s="56">
        <f t="shared" ref="Y181:Z181" si="298">Y173+Y174+Y178</f>
        <v>17155</v>
      </c>
      <c r="Z181" s="56">
        <f t="shared" si="298"/>
        <v>21148</v>
      </c>
      <c r="AA181" s="56">
        <f t="shared" ref="AA181" si="299">AA173+AA174+AA178</f>
        <v>20092</v>
      </c>
      <c r="AB181" s="276"/>
      <c r="AC181" s="56">
        <f t="shared" si="233"/>
        <v>157259</v>
      </c>
      <c r="AD181" s="56">
        <f t="shared" si="265"/>
        <v>119794</v>
      </c>
      <c r="AE181" s="56">
        <f t="shared" si="266"/>
        <v>70674</v>
      </c>
      <c r="AF181" s="56">
        <f t="shared" si="234"/>
        <v>56271</v>
      </c>
      <c r="AG181" s="56">
        <f t="shared" si="267"/>
        <v>66415</v>
      </c>
      <c r="AH181" s="56">
        <f t="shared" si="235"/>
        <v>66520</v>
      </c>
      <c r="AI181" s="56">
        <f t="shared" si="236"/>
        <v>41240</v>
      </c>
      <c r="AJ181" s="45" t="s">
        <v>9</v>
      </c>
    </row>
    <row r="182" spans="1:36" ht="15.95" hidden="1" customHeight="1" outlineLevel="1" x14ac:dyDescent="0.2">
      <c r="A182" s="55" t="s">
        <v>124</v>
      </c>
      <c r="B182" s="56">
        <f>SUM(B183:B186)</f>
        <v>-7044</v>
      </c>
      <c r="C182" s="56">
        <f>SUM(C183:C186)</f>
        <v>-10886</v>
      </c>
      <c r="D182" s="56">
        <f>SUM(D183:D186)</f>
        <v>-26339</v>
      </c>
      <c r="E182" s="56">
        <f>SUM(E183:E186)</f>
        <v>-9577</v>
      </c>
      <c r="F182" s="56">
        <v>-18791</v>
      </c>
      <c r="G182" s="56">
        <v>-2347</v>
      </c>
      <c r="H182" s="56">
        <v>-595</v>
      </c>
      <c r="I182" s="56">
        <f t="shared" ref="I182:N182" si="300">SUM(I183:I186)</f>
        <v>-4885</v>
      </c>
      <c r="J182" s="56">
        <f t="shared" si="300"/>
        <v>-4901</v>
      </c>
      <c r="K182" s="56">
        <f t="shared" si="300"/>
        <v>-4766</v>
      </c>
      <c r="L182" s="56">
        <f t="shared" si="300"/>
        <v>-4795</v>
      </c>
      <c r="M182" s="56">
        <f t="shared" si="300"/>
        <v>-5105</v>
      </c>
      <c r="N182" s="56">
        <f t="shared" si="300"/>
        <v>-4913</v>
      </c>
      <c r="O182" s="56">
        <f t="shared" ref="O182:T182" si="301">SUM(O183:O186)</f>
        <v>-7710</v>
      </c>
      <c r="P182" s="56">
        <f t="shared" si="301"/>
        <v>2707</v>
      </c>
      <c r="Q182" s="56">
        <f t="shared" si="301"/>
        <v>-5656</v>
      </c>
      <c r="R182" s="56">
        <f t="shared" si="301"/>
        <v>-4900</v>
      </c>
      <c r="S182" s="56">
        <f t="shared" si="301"/>
        <v>-4518</v>
      </c>
      <c r="T182" s="56">
        <f t="shared" si="301"/>
        <v>-1922</v>
      </c>
      <c r="U182" s="56">
        <f t="shared" ref="U182:V182" si="302">SUM(U183:U186)</f>
        <v>3805</v>
      </c>
      <c r="V182" s="56">
        <f t="shared" si="302"/>
        <v>-4975</v>
      </c>
      <c r="W182" s="56">
        <f t="shared" ref="W182:X182" si="303">SUM(W183:W186)</f>
        <v>-2935</v>
      </c>
      <c r="X182" s="56">
        <f t="shared" si="303"/>
        <v>-5289</v>
      </c>
      <c r="Y182" s="56">
        <f t="shared" ref="Y182:Z182" si="304">SUM(Y183:Y186)</f>
        <v>-3979</v>
      </c>
      <c r="Z182" s="56">
        <f t="shared" si="304"/>
        <v>-6137</v>
      </c>
      <c r="AA182" s="56">
        <f t="shared" ref="AA182" si="305">SUM(AA183:AA186)</f>
        <v>-4281</v>
      </c>
      <c r="AB182" s="275"/>
      <c r="AC182" s="56">
        <f t="shared" si="233"/>
        <v>-53846</v>
      </c>
      <c r="AD182" s="56">
        <f t="shared" si="265"/>
        <v>-26618</v>
      </c>
      <c r="AE182" s="56">
        <f t="shared" si="266"/>
        <v>-19567</v>
      </c>
      <c r="AF182" s="56">
        <f t="shared" si="234"/>
        <v>-15572</v>
      </c>
      <c r="AG182" s="56">
        <f t="shared" si="267"/>
        <v>-7535</v>
      </c>
      <c r="AH182" s="56">
        <f t="shared" si="235"/>
        <v>-17178</v>
      </c>
      <c r="AI182" s="56">
        <f t="shared" si="236"/>
        <v>-10418</v>
      </c>
      <c r="AJ182" s="45" t="s">
        <v>9</v>
      </c>
    </row>
    <row r="183" spans="1:36" ht="15.95" hidden="1" customHeight="1" outlineLevel="1" x14ac:dyDescent="0.2">
      <c r="A183" s="57" t="s">
        <v>125</v>
      </c>
      <c r="B183" s="58">
        <v>0</v>
      </c>
      <c r="C183" s="58">
        <v>0</v>
      </c>
      <c r="D183" s="58">
        <v>0</v>
      </c>
      <c r="E183" s="58">
        <v>0</v>
      </c>
      <c r="F183" s="58">
        <v>-394</v>
      </c>
      <c r="G183" s="58">
        <v>-1918</v>
      </c>
      <c r="H183" s="58">
        <v>2312</v>
      </c>
      <c r="I183" s="58">
        <v>0</v>
      </c>
      <c r="J183" s="58">
        <v>0</v>
      </c>
      <c r="K183" s="58">
        <v>0</v>
      </c>
      <c r="L183" s="58">
        <v>0</v>
      </c>
      <c r="M183" s="58">
        <v>-31</v>
      </c>
      <c r="N183" s="58">
        <v>31</v>
      </c>
      <c r="O183" s="58">
        <v>0</v>
      </c>
      <c r="P183" s="58">
        <v>0</v>
      </c>
      <c r="Q183" s="58">
        <v>0</v>
      </c>
      <c r="R183" s="58">
        <v>0</v>
      </c>
      <c r="S183" s="58">
        <v>0</v>
      </c>
      <c r="T183" s="58">
        <v>0</v>
      </c>
      <c r="U183" s="58">
        <v>0</v>
      </c>
      <c r="V183" s="58">
        <v>0</v>
      </c>
      <c r="W183" s="58">
        <v>0</v>
      </c>
      <c r="X183" s="58">
        <v>0</v>
      </c>
      <c r="Y183" s="58">
        <v>0</v>
      </c>
      <c r="Z183" s="58">
        <v>0</v>
      </c>
      <c r="AA183" s="58">
        <v>0</v>
      </c>
      <c r="AC183" s="58">
        <f t="shared" si="233"/>
        <v>0</v>
      </c>
      <c r="AD183" s="58">
        <f t="shared" si="265"/>
        <v>0</v>
      </c>
      <c r="AE183" s="58">
        <f t="shared" si="266"/>
        <v>-31</v>
      </c>
      <c r="AF183" s="58">
        <f t="shared" si="234"/>
        <v>31</v>
      </c>
      <c r="AG183" s="58">
        <f t="shared" si="267"/>
        <v>0</v>
      </c>
      <c r="AH183" s="58">
        <f t="shared" si="235"/>
        <v>0</v>
      </c>
      <c r="AI183" s="58">
        <f t="shared" si="236"/>
        <v>0</v>
      </c>
      <c r="AJ183" s="45" t="s">
        <v>9</v>
      </c>
    </row>
    <row r="184" spans="1:36" ht="15.95" hidden="1" customHeight="1" outlineLevel="1" x14ac:dyDescent="0.2">
      <c r="A184" s="57" t="s">
        <v>126</v>
      </c>
      <c r="B184" s="58">
        <v>0</v>
      </c>
      <c r="C184" s="58">
        <v>0</v>
      </c>
      <c r="D184" s="58">
        <v>0</v>
      </c>
      <c r="E184" s="58">
        <v>0</v>
      </c>
      <c r="F184" s="58">
        <v>-144</v>
      </c>
      <c r="G184" s="58">
        <v>-693</v>
      </c>
      <c r="H184" s="58">
        <v>-560</v>
      </c>
      <c r="I184" s="58">
        <v>-200</v>
      </c>
      <c r="J184" s="58">
        <v>-141</v>
      </c>
      <c r="K184" s="58">
        <v>-178</v>
      </c>
      <c r="L184" s="58">
        <v>97</v>
      </c>
      <c r="M184" s="58">
        <v>179</v>
      </c>
      <c r="N184" s="58">
        <v>-54</v>
      </c>
      <c r="O184" s="58">
        <v>-172</v>
      </c>
      <c r="P184" s="58">
        <v>-1135</v>
      </c>
      <c r="Q184" s="58">
        <v>-629</v>
      </c>
      <c r="R184" s="58">
        <v>-189</v>
      </c>
      <c r="S184" s="58">
        <v>-568</v>
      </c>
      <c r="T184" s="58">
        <v>-867</v>
      </c>
      <c r="U184" s="58">
        <v>-867</v>
      </c>
      <c r="V184" s="58">
        <v>-383</v>
      </c>
      <c r="W184" s="58">
        <v>-620</v>
      </c>
      <c r="X184" s="58">
        <v>-738</v>
      </c>
      <c r="Y184" s="58">
        <v>-462</v>
      </c>
      <c r="Z184" s="58">
        <v>-393</v>
      </c>
      <c r="AA184" s="58">
        <v>-740</v>
      </c>
      <c r="AC184" s="58">
        <f t="shared" si="233"/>
        <v>0</v>
      </c>
      <c r="AD184" s="58">
        <f t="shared" si="265"/>
        <v>-1597</v>
      </c>
      <c r="AE184" s="58">
        <f t="shared" si="266"/>
        <v>-43</v>
      </c>
      <c r="AF184" s="58">
        <f t="shared" si="234"/>
        <v>-1990</v>
      </c>
      <c r="AG184" s="58">
        <f t="shared" si="267"/>
        <v>-2491</v>
      </c>
      <c r="AH184" s="58">
        <f t="shared" si="235"/>
        <v>-2203</v>
      </c>
      <c r="AI184" s="58">
        <f t="shared" si="236"/>
        <v>-1133</v>
      </c>
      <c r="AJ184" s="45" t="s">
        <v>9</v>
      </c>
    </row>
    <row r="185" spans="1:36" ht="15.95" hidden="1" customHeight="1" outlineLevel="1" x14ac:dyDescent="0.2">
      <c r="A185" s="57" t="s">
        <v>127</v>
      </c>
      <c r="B185" s="58">
        <v>-5179</v>
      </c>
      <c r="C185" s="58">
        <v>-8005</v>
      </c>
      <c r="D185" s="58">
        <v>-19367</v>
      </c>
      <c r="E185" s="58">
        <v>-7042</v>
      </c>
      <c r="F185" s="58">
        <v>-13421</v>
      </c>
      <c r="G185" s="58">
        <v>194</v>
      </c>
      <c r="H185" s="58">
        <v>-1726</v>
      </c>
      <c r="I185" s="58">
        <v>-882</v>
      </c>
      <c r="J185" s="58">
        <v>-3348</v>
      </c>
      <c r="K185" s="58">
        <v>-3227</v>
      </c>
      <c r="L185" s="58">
        <v>-3441</v>
      </c>
      <c r="M185" s="58">
        <v>-3160</v>
      </c>
      <c r="N185" s="58">
        <v>-3413</v>
      </c>
      <c r="O185" s="58">
        <v>-5262</v>
      </c>
      <c r="P185" s="58">
        <v>2682</v>
      </c>
      <c r="Q185" s="58">
        <v>-4552</v>
      </c>
      <c r="R185" s="58">
        <v>-3332</v>
      </c>
      <c r="S185" s="58">
        <v>-2793</v>
      </c>
      <c r="T185" s="58">
        <v>-746</v>
      </c>
      <c r="U185" s="58">
        <v>5267</v>
      </c>
      <c r="V185" s="58">
        <v>-3297</v>
      </c>
      <c r="W185" s="58">
        <v>-1473</v>
      </c>
      <c r="X185" s="58">
        <v>-3994</v>
      </c>
      <c r="Y185" s="58">
        <v>-2452</v>
      </c>
      <c r="Z185" s="58">
        <v>-4236</v>
      </c>
      <c r="AA185" s="58">
        <v>-2475</v>
      </c>
      <c r="AC185" s="58">
        <f t="shared" si="233"/>
        <v>-39593</v>
      </c>
      <c r="AD185" s="58">
        <f t="shared" si="265"/>
        <v>-15835</v>
      </c>
      <c r="AE185" s="58">
        <f t="shared" si="266"/>
        <v>-13176</v>
      </c>
      <c r="AF185" s="58">
        <f t="shared" si="234"/>
        <v>-10545</v>
      </c>
      <c r="AG185" s="58">
        <f t="shared" si="267"/>
        <v>-1604</v>
      </c>
      <c r="AH185" s="58">
        <f t="shared" si="235"/>
        <v>-11216</v>
      </c>
      <c r="AI185" s="58">
        <f t="shared" si="236"/>
        <v>-6711</v>
      </c>
      <c r="AJ185" s="45" t="s">
        <v>9</v>
      </c>
    </row>
    <row r="186" spans="1:36" ht="15.95" hidden="1" customHeight="1" outlineLevel="1" x14ac:dyDescent="0.2">
      <c r="A186" s="57" t="s">
        <v>128</v>
      </c>
      <c r="B186" s="58">
        <v>-1865</v>
      </c>
      <c r="C186" s="58">
        <v>-2881</v>
      </c>
      <c r="D186" s="58">
        <v>-6972</v>
      </c>
      <c r="E186" s="58">
        <v>-2535</v>
      </c>
      <c r="F186" s="58">
        <v>-4832</v>
      </c>
      <c r="G186" s="58">
        <v>70</v>
      </c>
      <c r="H186" s="58">
        <v>-621</v>
      </c>
      <c r="I186" s="58">
        <v>-3803</v>
      </c>
      <c r="J186" s="58">
        <v>-1412</v>
      </c>
      <c r="K186" s="58">
        <v>-1361</v>
      </c>
      <c r="L186" s="58">
        <v>-1451</v>
      </c>
      <c r="M186" s="58">
        <v>-2093</v>
      </c>
      <c r="N186" s="58">
        <v>-1477</v>
      </c>
      <c r="O186" s="58">
        <v>-2276</v>
      </c>
      <c r="P186" s="58">
        <v>1160</v>
      </c>
      <c r="Q186" s="58">
        <v>-475</v>
      </c>
      <c r="R186" s="58">
        <v>-1379</v>
      </c>
      <c r="S186" s="58">
        <v>-1157</v>
      </c>
      <c r="T186" s="58">
        <v>-309</v>
      </c>
      <c r="U186" s="58">
        <v>-595</v>
      </c>
      <c r="V186" s="58">
        <v>-1295</v>
      </c>
      <c r="W186" s="58">
        <v>-842</v>
      </c>
      <c r="X186" s="58">
        <v>-557</v>
      </c>
      <c r="Y186" s="58">
        <v>-1065</v>
      </c>
      <c r="Z186" s="58">
        <v>-1508</v>
      </c>
      <c r="AA186" s="58">
        <v>-1066</v>
      </c>
      <c r="AC186" s="58">
        <f t="shared" si="233"/>
        <v>-14253</v>
      </c>
      <c r="AD186" s="58">
        <f t="shared" si="265"/>
        <v>-9186</v>
      </c>
      <c r="AE186" s="58">
        <f t="shared" si="266"/>
        <v>-6317</v>
      </c>
      <c r="AF186" s="58">
        <f t="shared" si="234"/>
        <v>-3068</v>
      </c>
      <c r="AG186" s="58">
        <f t="shared" si="267"/>
        <v>-3440</v>
      </c>
      <c r="AH186" s="58">
        <f t="shared" si="235"/>
        <v>-3759</v>
      </c>
      <c r="AI186" s="58">
        <f t="shared" si="236"/>
        <v>-2574</v>
      </c>
      <c r="AJ186" s="45" t="s">
        <v>9</v>
      </c>
    </row>
    <row r="187" spans="1:36" ht="15.95" hidden="1" customHeight="1" outlineLevel="1" x14ac:dyDescent="0.2">
      <c r="A187" s="55" t="s">
        <v>78</v>
      </c>
      <c r="B187" s="56">
        <f t="shared" ref="B187:H187" si="306">B181+B182</f>
        <v>14752</v>
      </c>
      <c r="C187" s="56">
        <f t="shared" si="306"/>
        <v>20054</v>
      </c>
      <c r="D187" s="56">
        <f t="shared" si="306"/>
        <v>51127</v>
      </c>
      <c r="E187" s="56">
        <f t="shared" si="306"/>
        <v>17480</v>
      </c>
      <c r="F187" s="56">
        <f t="shared" si="306"/>
        <v>34601</v>
      </c>
      <c r="G187" s="56">
        <f t="shared" si="306"/>
        <v>7059</v>
      </c>
      <c r="H187" s="56">
        <f t="shared" si="306"/>
        <v>11903</v>
      </c>
      <c r="I187" s="56">
        <f t="shared" ref="I187:J187" si="307">I181+I182</f>
        <v>39613</v>
      </c>
      <c r="J187" s="56">
        <f t="shared" si="307"/>
        <v>12356</v>
      </c>
      <c r="K187" s="56">
        <f t="shared" ref="K187:L187" si="308">K181+K182</f>
        <v>12330</v>
      </c>
      <c r="L187" s="56">
        <f t="shared" si="308"/>
        <v>10262</v>
      </c>
      <c r="M187" s="56">
        <f t="shared" ref="M187" si="309">M181+M182</f>
        <v>16159</v>
      </c>
      <c r="N187" s="56">
        <f t="shared" ref="N187:O187" si="310">N181+N182</f>
        <v>12093</v>
      </c>
      <c r="O187" s="56">
        <f t="shared" si="310"/>
        <v>19497</v>
      </c>
      <c r="P187" s="56">
        <f t="shared" ref="P187:T187" si="311">P181+P182</f>
        <v>2432</v>
      </c>
      <c r="Q187" s="56">
        <f t="shared" si="311"/>
        <v>6677</v>
      </c>
      <c r="R187" s="56">
        <f t="shared" si="311"/>
        <v>12496</v>
      </c>
      <c r="S187" s="56">
        <f t="shared" si="311"/>
        <v>14670</v>
      </c>
      <c r="T187" s="56">
        <f t="shared" si="311"/>
        <v>11144</v>
      </c>
      <c r="U187" s="56">
        <f t="shared" ref="U187:V187" si="312">U181+U182</f>
        <v>20570</v>
      </c>
      <c r="V187" s="56">
        <f t="shared" si="312"/>
        <v>13693</v>
      </c>
      <c r="W187" s="56">
        <f t="shared" ref="W187:X187" si="313">W181+W182</f>
        <v>13341</v>
      </c>
      <c r="X187" s="56">
        <f t="shared" si="313"/>
        <v>9132</v>
      </c>
      <c r="Y187" s="56">
        <f t="shared" ref="Y187:Z187" si="314">Y181+Y182</f>
        <v>13176</v>
      </c>
      <c r="Z187" s="56">
        <f t="shared" si="314"/>
        <v>15011</v>
      </c>
      <c r="AA187" s="56">
        <f t="shared" ref="AA187" si="315">AA181+AA182</f>
        <v>15811</v>
      </c>
      <c r="AB187" s="275"/>
      <c r="AC187" s="56">
        <f>SUM(B187:E187)</f>
        <v>103413</v>
      </c>
      <c r="AD187" s="56">
        <f t="shared" si="265"/>
        <v>93176</v>
      </c>
      <c r="AE187" s="56">
        <f t="shared" si="266"/>
        <v>51107</v>
      </c>
      <c r="AF187" s="56">
        <f t="shared" si="234"/>
        <v>40699</v>
      </c>
      <c r="AG187" s="56">
        <f t="shared" si="267"/>
        <v>58880</v>
      </c>
      <c r="AH187" s="56">
        <f t="shared" si="235"/>
        <v>49342</v>
      </c>
      <c r="AI187" s="56">
        <f t="shared" si="236"/>
        <v>30822</v>
      </c>
      <c r="AJ187" s="45" t="s">
        <v>9</v>
      </c>
    </row>
    <row r="188" spans="1:36" ht="15.95" customHeight="1" collapsed="1" x14ac:dyDescent="0.2">
      <c r="AJ188" s="45" t="s">
        <v>9</v>
      </c>
    </row>
    <row r="189" spans="1:36" s="42" customFormat="1" ht="15.95" customHeight="1" x14ac:dyDescent="0.2">
      <c r="A189" s="39" t="s">
        <v>179</v>
      </c>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C189" s="40"/>
      <c r="AD189" s="40"/>
      <c r="AE189" s="40"/>
      <c r="AF189" s="40"/>
      <c r="AG189" s="40"/>
      <c r="AH189" s="40"/>
      <c r="AI189" s="40"/>
      <c r="AJ189" s="41" t="s">
        <v>9</v>
      </c>
    </row>
    <row r="190" spans="1:36" ht="15.95" customHeight="1" collapsed="1" x14ac:dyDescent="0.2">
      <c r="A190" s="43" t="s">
        <v>130</v>
      </c>
      <c r="B190" s="44">
        <f t="shared" ref="B190:H190" si="316">B191+B206</f>
        <v>392500</v>
      </c>
      <c r="C190" s="44">
        <f t="shared" si="316"/>
        <v>472361</v>
      </c>
      <c r="D190" s="44">
        <f t="shared" si="316"/>
        <v>599390</v>
      </c>
      <c r="E190" s="44">
        <f t="shared" si="316"/>
        <v>611492</v>
      </c>
      <c r="F190" s="44">
        <f t="shared" si="316"/>
        <v>688714</v>
      </c>
      <c r="G190" s="44">
        <f t="shared" si="316"/>
        <v>682027</v>
      </c>
      <c r="H190" s="44">
        <f t="shared" si="316"/>
        <v>681953</v>
      </c>
      <c r="I190" s="44">
        <f t="shared" ref="I190:J190" si="317">I191+I206</f>
        <v>725383</v>
      </c>
      <c r="J190" s="44">
        <f t="shared" si="317"/>
        <v>727286</v>
      </c>
      <c r="K190" s="44">
        <f t="shared" ref="K190:L190" si="318">K191+K206</f>
        <v>738943</v>
      </c>
      <c r="L190" s="44">
        <f t="shared" si="318"/>
        <v>758913</v>
      </c>
      <c r="M190" s="44">
        <f t="shared" ref="M190" si="319">M191+M206</f>
        <v>780951</v>
      </c>
      <c r="N190" s="44">
        <f t="shared" ref="N190:O190" si="320">N191+N206</f>
        <v>815438</v>
      </c>
      <c r="O190" s="44">
        <f t="shared" si="320"/>
        <v>821591</v>
      </c>
      <c r="P190" s="44">
        <f t="shared" ref="P190:T190" si="321">P191+P206</f>
        <v>810830</v>
      </c>
      <c r="Q190" s="44">
        <f t="shared" si="321"/>
        <v>809443</v>
      </c>
      <c r="R190" s="44">
        <f t="shared" si="321"/>
        <v>846489</v>
      </c>
      <c r="S190" s="44">
        <f t="shared" si="321"/>
        <v>831384</v>
      </c>
      <c r="T190" s="44">
        <f t="shared" si="321"/>
        <v>854403</v>
      </c>
      <c r="U190" s="44">
        <f t="shared" ref="U190:V190" si="322">U191+U206</f>
        <v>833659</v>
      </c>
      <c r="V190" s="44">
        <f t="shared" si="322"/>
        <v>863727</v>
      </c>
      <c r="W190" s="44">
        <f t="shared" ref="W190:X190" si="323">W191+W206</f>
        <v>850305</v>
      </c>
      <c r="X190" s="44">
        <f t="shared" si="323"/>
        <v>866802</v>
      </c>
      <c r="Y190" s="44">
        <f t="shared" ref="Y190:Z190" si="324">Y191+Y206</f>
        <v>859265</v>
      </c>
      <c r="Z190" s="44">
        <f t="shared" si="324"/>
        <v>893625</v>
      </c>
      <c r="AA190" s="44">
        <f t="shared" ref="AA190" si="325">AA191+AA206</f>
        <v>883370</v>
      </c>
      <c r="AC190" s="44">
        <f t="shared" ref="AC190:AC221" si="326">E190</f>
        <v>611492</v>
      </c>
      <c r="AD190" s="44">
        <f t="shared" ref="AD190:AD221" si="327">I190</f>
        <v>725383</v>
      </c>
      <c r="AE190" s="44">
        <f t="shared" ref="AE190:AE221" si="328">M190</f>
        <v>780951</v>
      </c>
      <c r="AF190" s="44">
        <f t="shared" ref="AF190:AF221" si="329">Q190</f>
        <v>809443</v>
      </c>
      <c r="AG190" s="44">
        <f>U190</f>
        <v>833659</v>
      </c>
      <c r="AH190" s="44">
        <f ca="1">OFFSET(Z190,0,-1)</f>
        <v>859265</v>
      </c>
      <c r="AI190" s="44">
        <f ca="1">OFFSET(AB190,0,-1)</f>
        <v>883370</v>
      </c>
      <c r="AJ190" s="45" t="s">
        <v>9</v>
      </c>
    </row>
    <row r="191" spans="1:36" ht="15.95" hidden="1" customHeight="1" outlineLevel="1" x14ac:dyDescent="0.2">
      <c r="A191" s="61" t="s">
        <v>131</v>
      </c>
      <c r="B191" s="62">
        <f>SUM(B192:B205)</f>
        <v>292797</v>
      </c>
      <c r="C191" s="62">
        <f>SUM(C192:C205)</f>
        <v>238563</v>
      </c>
      <c r="D191" s="62">
        <f>SUM(D192:D205)</f>
        <v>130924</v>
      </c>
      <c r="E191" s="62">
        <f>SUM(E192:E205)</f>
        <v>51901</v>
      </c>
      <c r="F191" s="62">
        <v>97023</v>
      </c>
      <c r="G191" s="62">
        <v>94370</v>
      </c>
      <c r="H191" s="62">
        <v>91169</v>
      </c>
      <c r="I191" s="62">
        <f t="shared" ref="I191:N191" si="330">SUM(I192:I205)</f>
        <v>89232</v>
      </c>
      <c r="J191" s="62">
        <f t="shared" si="330"/>
        <v>78049</v>
      </c>
      <c r="K191" s="62">
        <f t="shared" si="330"/>
        <v>75850</v>
      </c>
      <c r="L191" s="62">
        <f t="shared" si="330"/>
        <v>82503</v>
      </c>
      <c r="M191" s="62">
        <f t="shared" si="330"/>
        <v>84653</v>
      </c>
      <c r="N191" s="62">
        <f t="shared" si="330"/>
        <v>105897</v>
      </c>
      <c r="O191" s="62">
        <f t="shared" ref="O191:T191" si="331">SUM(O192:O205)</f>
        <v>90111</v>
      </c>
      <c r="P191" s="62">
        <f t="shared" si="331"/>
        <v>98159</v>
      </c>
      <c r="Q191" s="62">
        <f t="shared" si="331"/>
        <v>94187</v>
      </c>
      <c r="R191" s="62">
        <f t="shared" si="331"/>
        <v>116454</v>
      </c>
      <c r="S191" s="62">
        <f t="shared" si="331"/>
        <v>94420</v>
      </c>
      <c r="T191" s="62">
        <f t="shared" si="331"/>
        <v>117083</v>
      </c>
      <c r="U191" s="62">
        <f t="shared" ref="U191:V191" si="332">SUM(U192:U205)</f>
        <v>91585</v>
      </c>
      <c r="V191" s="62">
        <f t="shared" si="332"/>
        <v>110017</v>
      </c>
      <c r="W191" s="62">
        <f t="shared" ref="W191:X191" si="333">SUM(W192:W205)</f>
        <v>92657</v>
      </c>
      <c r="X191" s="62">
        <f t="shared" si="333"/>
        <v>105946</v>
      </c>
      <c r="Y191" s="62">
        <f t="shared" ref="Y191:Z191" si="334">SUM(Y192:Y205)</f>
        <v>89375</v>
      </c>
      <c r="Z191" s="62">
        <f t="shared" si="334"/>
        <v>110555</v>
      </c>
      <c r="AA191" s="62">
        <f t="shared" ref="AA191" si="335">SUM(AA192:AA205)</f>
        <v>96529</v>
      </c>
      <c r="AC191" s="62">
        <f t="shared" si="326"/>
        <v>51901</v>
      </c>
      <c r="AD191" s="62">
        <f t="shared" si="327"/>
        <v>89232</v>
      </c>
      <c r="AE191" s="62">
        <f t="shared" si="328"/>
        <v>84653</v>
      </c>
      <c r="AF191" s="62">
        <f t="shared" si="329"/>
        <v>94187</v>
      </c>
      <c r="AG191" s="62">
        <f t="shared" ref="AG191:AG254" si="336">U191</f>
        <v>91585</v>
      </c>
      <c r="AH191" s="62">
        <f t="shared" ref="AH191:AH254" ca="1" si="337">OFFSET(Z191,0,-1)</f>
        <v>89375</v>
      </c>
      <c r="AI191" s="62">
        <f t="shared" ref="AI191:AI254" ca="1" si="338">OFFSET(AB191,0,-1)</f>
        <v>96529</v>
      </c>
      <c r="AJ191" s="45" t="s">
        <v>9</v>
      </c>
    </row>
    <row r="192" spans="1:36" ht="15.95" hidden="1" customHeight="1" outlineLevel="1" x14ac:dyDescent="0.2">
      <c r="A192" s="63" t="s">
        <v>132</v>
      </c>
      <c r="B192" s="54">
        <v>291655</v>
      </c>
      <c r="C192" s="54">
        <v>236459</v>
      </c>
      <c r="D192" s="54">
        <v>128270</v>
      </c>
      <c r="E192" s="54">
        <v>543</v>
      </c>
      <c r="F192" s="54">
        <v>3117</v>
      </c>
      <c r="G192" s="54">
        <v>11073</v>
      </c>
      <c r="H192" s="54">
        <v>6074</v>
      </c>
      <c r="I192" s="54">
        <v>10418</v>
      </c>
      <c r="J192" s="54">
        <v>2920</v>
      </c>
      <c r="K192" s="54">
        <v>1824</v>
      </c>
      <c r="L192" s="54">
        <v>7389</v>
      </c>
      <c r="M192" s="54">
        <v>5433</v>
      </c>
      <c r="N192" s="54">
        <v>25558</v>
      </c>
      <c r="O192" s="54">
        <v>7659</v>
      </c>
      <c r="P192" s="54">
        <v>17150</v>
      </c>
      <c r="Q192" s="54">
        <v>11477</v>
      </c>
      <c r="R192" s="54">
        <v>31282</v>
      </c>
      <c r="S192" s="54">
        <v>10379</v>
      </c>
      <c r="T192" s="54">
        <v>31893</v>
      </c>
      <c r="U192" s="54">
        <v>9335</v>
      </c>
      <c r="V192" s="54">
        <v>28544</v>
      </c>
      <c r="W192" s="54">
        <v>8266</v>
      </c>
      <c r="X192" s="54">
        <v>22056</v>
      </c>
      <c r="Y192" s="54">
        <v>5670</v>
      </c>
      <c r="Z192" s="54">
        <v>25900</v>
      </c>
      <c r="AA192" s="54">
        <v>6749</v>
      </c>
      <c r="AC192" s="54">
        <f t="shared" si="326"/>
        <v>543</v>
      </c>
      <c r="AD192" s="54">
        <f t="shared" si="327"/>
        <v>10418</v>
      </c>
      <c r="AE192" s="54">
        <f t="shared" si="328"/>
        <v>5433</v>
      </c>
      <c r="AF192" s="54">
        <f t="shared" si="329"/>
        <v>11477</v>
      </c>
      <c r="AG192" s="54">
        <f t="shared" si="336"/>
        <v>9335</v>
      </c>
      <c r="AH192" s="54">
        <f t="shared" ca="1" si="337"/>
        <v>5670</v>
      </c>
      <c r="AI192" s="54">
        <f t="shared" ca="1" si="338"/>
        <v>6749</v>
      </c>
      <c r="AJ192" s="45" t="s">
        <v>9</v>
      </c>
    </row>
    <row r="193" spans="1:36" ht="15.95" hidden="1" customHeight="1" outlineLevel="1" x14ac:dyDescent="0.2">
      <c r="A193" s="63" t="s">
        <v>133</v>
      </c>
      <c r="B193" s="54">
        <v>0</v>
      </c>
      <c r="C193" s="54">
        <v>0</v>
      </c>
      <c r="D193" s="54">
        <v>0</v>
      </c>
      <c r="E193" s="54">
        <v>48289</v>
      </c>
      <c r="F193" s="54">
        <v>19181</v>
      </c>
      <c r="G193" s="54">
        <v>9377</v>
      </c>
      <c r="H193" s="54">
        <v>9403</v>
      </c>
      <c r="I193" s="54">
        <v>3434</v>
      </c>
      <c r="J193" s="54">
        <v>0</v>
      </c>
      <c r="K193" s="54">
        <v>0</v>
      </c>
      <c r="L193" s="54">
        <v>0</v>
      </c>
      <c r="M193" s="54">
        <v>0</v>
      </c>
      <c r="N193" s="54">
        <v>0</v>
      </c>
      <c r="O193" s="54">
        <v>0</v>
      </c>
      <c r="P193" s="54">
        <v>0</v>
      </c>
      <c r="Q193" s="54">
        <v>0</v>
      </c>
      <c r="R193" s="54">
        <v>0</v>
      </c>
      <c r="S193" s="54">
        <v>0</v>
      </c>
      <c r="T193" s="54">
        <v>0</v>
      </c>
      <c r="U193" s="54">
        <v>0</v>
      </c>
      <c r="V193" s="54">
        <v>0</v>
      </c>
      <c r="W193" s="54">
        <v>0</v>
      </c>
      <c r="X193" s="54">
        <v>0</v>
      </c>
      <c r="Y193" s="54">
        <v>0</v>
      </c>
      <c r="Z193" s="54">
        <v>0</v>
      </c>
      <c r="AA193" s="54">
        <v>0</v>
      </c>
      <c r="AC193" s="54">
        <f t="shared" si="326"/>
        <v>48289</v>
      </c>
      <c r="AD193" s="54">
        <f t="shared" si="327"/>
        <v>3434</v>
      </c>
      <c r="AE193" s="54">
        <f t="shared" si="328"/>
        <v>0</v>
      </c>
      <c r="AF193" s="54">
        <f t="shared" si="329"/>
        <v>0</v>
      </c>
      <c r="AG193" s="54">
        <f t="shared" si="336"/>
        <v>0</v>
      </c>
      <c r="AH193" s="54">
        <f t="shared" ca="1" si="337"/>
        <v>0</v>
      </c>
      <c r="AI193" s="54">
        <f t="shared" ca="1" si="338"/>
        <v>0</v>
      </c>
      <c r="AJ193" s="45" t="s">
        <v>9</v>
      </c>
    </row>
    <row r="194" spans="1:36" ht="15.95" hidden="1" customHeight="1" outlineLevel="1" x14ac:dyDescent="0.2">
      <c r="A194" s="63" t="s">
        <v>134</v>
      </c>
      <c r="B194" s="54">
        <v>0</v>
      </c>
      <c r="C194" s="54">
        <v>0</v>
      </c>
      <c r="D194" s="54">
        <v>0</v>
      </c>
      <c r="E194" s="54">
        <v>0</v>
      </c>
      <c r="F194" s="54">
        <v>0</v>
      </c>
      <c r="G194" s="54">
        <v>0</v>
      </c>
      <c r="H194" s="54">
        <v>0</v>
      </c>
      <c r="I194" s="54">
        <v>0</v>
      </c>
      <c r="J194" s="54">
        <v>0</v>
      </c>
      <c r="K194" s="54">
        <v>0</v>
      </c>
      <c r="L194" s="54">
        <v>0</v>
      </c>
      <c r="M194" s="54">
        <v>0</v>
      </c>
      <c r="N194" s="54">
        <v>0</v>
      </c>
      <c r="O194" s="54">
        <v>0</v>
      </c>
      <c r="P194" s="54">
        <v>0</v>
      </c>
      <c r="Q194" s="54">
        <v>0</v>
      </c>
      <c r="R194" s="54">
        <v>0</v>
      </c>
      <c r="S194" s="54">
        <v>0</v>
      </c>
      <c r="T194" s="54">
        <v>0</v>
      </c>
      <c r="U194" s="54">
        <v>0</v>
      </c>
      <c r="V194" s="54">
        <v>0</v>
      </c>
      <c r="W194" s="54">
        <v>0</v>
      </c>
      <c r="X194" s="54">
        <v>0</v>
      </c>
      <c r="Y194" s="54">
        <v>0</v>
      </c>
      <c r="Z194" s="54">
        <v>0</v>
      </c>
      <c r="AA194" s="54">
        <v>0</v>
      </c>
      <c r="AC194" s="54">
        <f t="shared" si="326"/>
        <v>0</v>
      </c>
      <c r="AD194" s="54">
        <f t="shared" si="327"/>
        <v>0</v>
      </c>
      <c r="AE194" s="54">
        <f t="shared" si="328"/>
        <v>0</v>
      </c>
      <c r="AF194" s="54">
        <f t="shared" si="329"/>
        <v>0</v>
      </c>
      <c r="AG194" s="54">
        <f t="shared" si="336"/>
        <v>0</v>
      </c>
      <c r="AH194" s="54">
        <f t="shared" ca="1" si="337"/>
        <v>0</v>
      </c>
      <c r="AI194" s="54">
        <f t="shared" ca="1" si="338"/>
        <v>0</v>
      </c>
      <c r="AJ194" s="45" t="s">
        <v>9</v>
      </c>
    </row>
    <row r="195" spans="1:36" ht="15.95" hidden="1" customHeight="1" outlineLevel="1" x14ac:dyDescent="0.2">
      <c r="A195" s="63" t="s">
        <v>135</v>
      </c>
      <c r="B195" s="54">
        <v>0</v>
      </c>
      <c r="C195" s="54">
        <v>0</v>
      </c>
      <c r="D195" s="54">
        <v>0</v>
      </c>
      <c r="E195" s="54">
        <v>0</v>
      </c>
      <c r="F195" s="54">
        <v>8838</v>
      </c>
      <c r="G195" s="54">
        <v>7798</v>
      </c>
      <c r="H195" s="54">
        <v>9345</v>
      </c>
      <c r="I195" s="54">
        <v>8917</v>
      </c>
      <c r="J195" s="54">
        <v>8070</v>
      </c>
      <c r="K195" s="54">
        <v>7767</v>
      </c>
      <c r="L195" s="54">
        <v>8293</v>
      </c>
      <c r="M195" s="54">
        <v>8718</v>
      </c>
      <c r="N195" s="54">
        <v>8286</v>
      </c>
      <c r="O195" s="54">
        <v>8524</v>
      </c>
      <c r="P195" s="54">
        <v>8973</v>
      </c>
      <c r="Q195" s="54">
        <v>9288</v>
      </c>
      <c r="R195" s="54">
        <v>8925</v>
      </c>
      <c r="S195" s="54">
        <v>5973</v>
      </c>
      <c r="T195" s="54">
        <v>7730</v>
      </c>
      <c r="U195" s="54">
        <v>3362</v>
      </c>
      <c r="V195" s="54">
        <v>1609</v>
      </c>
      <c r="W195" s="54">
        <v>2708</v>
      </c>
      <c r="X195" s="54">
        <v>1807</v>
      </c>
      <c r="Y195" s="54">
        <v>1423</v>
      </c>
      <c r="Z195" s="54">
        <v>568</v>
      </c>
      <c r="AA195" s="54">
        <v>3186</v>
      </c>
      <c r="AC195" s="54">
        <f t="shared" si="326"/>
        <v>0</v>
      </c>
      <c r="AD195" s="54">
        <f t="shared" si="327"/>
        <v>8917</v>
      </c>
      <c r="AE195" s="54">
        <f t="shared" si="328"/>
        <v>8718</v>
      </c>
      <c r="AF195" s="54">
        <f t="shared" si="329"/>
        <v>9288</v>
      </c>
      <c r="AG195" s="54">
        <f t="shared" si="336"/>
        <v>3362</v>
      </c>
      <c r="AH195" s="54">
        <f t="shared" ca="1" si="337"/>
        <v>1423</v>
      </c>
      <c r="AI195" s="54">
        <f t="shared" ca="1" si="338"/>
        <v>3186</v>
      </c>
      <c r="AJ195" s="45" t="s">
        <v>9</v>
      </c>
    </row>
    <row r="196" spans="1:36" ht="15.95" hidden="1" customHeight="1" outlineLevel="1" x14ac:dyDescent="0.2">
      <c r="A196" s="63" t="s">
        <v>136</v>
      </c>
      <c r="B196" s="54">
        <v>0</v>
      </c>
      <c r="C196" s="54">
        <v>0</v>
      </c>
      <c r="D196" s="54">
        <v>0</v>
      </c>
      <c r="E196" s="54">
        <v>0</v>
      </c>
      <c r="F196" s="54">
        <v>0</v>
      </c>
      <c r="G196" s="54">
        <v>0</v>
      </c>
      <c r="H196" s="54">
        <v>0</v>
      </c>
      <c r="I196" s="54">
        <v>0</v>
      </c>
      <c r="J196" s="54">
        <v>0</v>
      </c>
      <c r="K196" s="54">
        <v>0</v>
      </c>
      <c r="L196" s="54">
        <v>0</v>
      </c>
      <c r="M196" s="54">
        <v>0</v>
      </c>
      <c r="N196" s="54">
        <v>0</v>
      </c>
      <c r="O196" s="54">
        <v>0</v>
      </c>
      <c r="P196" s="54">
        <v>0</v>
      </c>
      <c r="Q196" s="54">
        <v>0</v>
      </c>
      <c r="R196" s="54">
        <v>0</v>
      </c>
      <c r="S196" s="54">
        <v>0</v>
      </c>
      <c r="T196" s="54">
        <v>0</v>
      </c>
      <c r="U196" s="54">
        <v>0</v>
      </c>
      <c r="V196" s="54">
        <v>0</v>
      </c>
      <c r="W196" s="54">
        <v>0</v>
      </c>
      <c r="X196" s="54">
        <v>0</v>
      </c>
      <c r="Y196" s="54">
        <v>0</v>
      </c>
      <c r="Z196" s="54">
        <v>0</v>
      </c>
      <c r="AA196" s="54">
        <v>0</v>
      </c>
      <c r="AC196" s="54">
        <f t="shared" si="326"/>
        <v>0</v>
      </c>
      <c r="AD196" s="54">
        <f t="shared" si="327"/>
        <v>0</v>
      </c>
      <c r="AE196" s="54">
        <f t="shared" si="328"/>
        <v>0</v>
      </c>
      <c r="AF196" s="54">
        <f t="shared" si="329"/>
        <v>0</v>
      </c>
      <c r="AG196" s="54">
        <f t="shared" si="336"/>
        <v>0</v>
      </c>
      <c r="AH196" s="54">
        <f t="shared" ca="1" si="337"/>
        <v>0</v>
      </c>
      <c r="AI196" s="54">
        <f t="shared" ca="1" si="338"/>
        <v>0</v>
      </c>
      <c r="AJ196" s="45" t="s">
        <v>9</v>
      </c>
    </row>
    <row r="197" spans="1:36" ht="15.95" hidden="1" customHeight="1" outlineLevel="1" x14ac:dyDescent="0.2">
      <c r="A197" s="63" t="s">
        <v>137</v>
      </c>
      <c r="B197" s="54">
        <v>1115</v>
      </c>
      <c r="C197" s="54">
        <v>2065</v>
      </c>
      <c r="D197" s="54">
        <v>2569</v>
      </c>
      <c r="E197" s="54">
        <v>2804</v>
      </c>
      <c r="F197" s="54">
        <v>2864</v>
      </c>
      <c r="G197" s="54">
        <v>2897</v>
      </c>
      <c r="H197" s="54">
        <v>2918</v>
      </c>
      <c r="I197" s="54">
        <v>2793</v>
      </c>
      <c r="J197" s="54">
        <v>1488</v>
      </c>
      <c r="K197" s="54">
        <v>1406</v>
      </c>
      <c r="L197" s="54">
        <v>1368</v>
      </c>
      <c r="M197" s="54">
        <v>2548</v>
      </c>
      <c r="N197" s="54">
        <v>1294</v>
      </c>
      <c r="O197" s="54">
        <v>1394</v>
      </c>
      <c r="P197" s="54">
        <v>371</v>
      </c>
      <c r="Q197" s="54">
        <v>805</v>
      </c>
      <c r="R197" s="54">
        <v>991</v>
      </c>
      <c r="S197" s="54">
        <v>1137</v>
      </c>
      <c r="T197" s="54">
        <v>464</v>
      </c>
      <c r="U197" s="54">
        <v>1057</v>
      </c>
      <c r="V197" s="54">
        <v>1184</v>
      </c>
      <c r="W197" s="54">
        <v>1397</v>
      </c>
      <c r="X197" s="54">
        <v>1488</v>
      </c>
      <c r="Y197" s="54">
        <v>865</v>
      </c>
      <c r="Z197" s="54">
        <v>1010</v>
      </c>
      <c r="AA197" s="54">
        <v>1246</v>
      </c>
      <c r="AC197" s="54">
        <f t="shared" si="326"/>
        <v>2804</v>
      </c>
      <c r="AD197" s="54">
        <f t="shared" si="327"/>
        <v>2793</v>
      </c>
      <c r="AE197" s="54">
        <f t="shared" si="328"/>
        <v>2548</v>
      </c>
      <c r="AF197" s="54">
        <f t="shared" si="329"/>
        <v>805</v>
      </c>
      <c r="AG197" s="54">
        <f t="shared" si="336"/>
        <v>1057</v>
      </c>
      <c r="AH197" s="54">
        <f t="shared" ca="1" si="337"/>
        <v>865</v>
      </c>
      <c r="AI197" s="54">
        <f t="shared" ca="1" si="338"/>
        <v>1246</v>
      </c>
      <c r="AJ197" s="45" t="s">
        <v>9</v>
      </c>
    </row>
    <row r="198" spans="1:36" ht="15.95" hidden="1" customHeight="1" outlineLevel="1" x14ac:dyDescent="0.2">
      <c r="A198" s="63" t="s">
        <v>138</v>
      </c>
      <c r="B198" s="54">
        <v>0</v>
      </c>
      <c r="C198" s="54">
        <v>0</v>
      </c>
      <c r="D198" s="54">
        <v>0</v>
      </c>
      <c r="E198" s="54">
        <v>0</v>
      </c>
      <c r="F198" s="54">
        <v>0</v>
      </c>
      <c r="G198" s="54">
        <v>0</v>
      </c>
      <c r="H198" s="54">
        <v>30</v>
      </c>
      <c r="I198" s="54">
        <v>82</v>
      </c>
      <c r="J198" s="54">
        <v>45</v>
      </c>
      <c r="K198" s="54">
        <v>97</v>
      </c>
      <c r="L198" s="54">
        <v>55</v>
      </c>
      <c r="M198" s="54">
        <v>46</v>
      </c>
      <c r="N198" s="54">
        <v>21</v>
      </c>
      <c r="O198" s="54">
        <v>27</v>
      </c>
      <c r="P198" s="54">
        <v>21</v>
      </c>
      <c r="Q198" s="54">
        <v>21</v>
      </c>
      <c r="R198" s="54">
        <v>21</v>
      </c>
      <c r="S198" s="54">
        <v>21</v>
      </c>
      <c r="T198" s="54">
        <v>20</v>
      </c>
      <c r="U198" s="54">
        <v>44</v>
      </c>
      <c r="V198" s="54">
        <v>42</v>
      </c>
      <c r="W198" s="54">
        <v>21</v>
      </c>
      <c r="X198" s="54">
        <v>20</v>
      </c>
      <c r="Y198" s="54">
        <v>2</v>
      </c>
      <c r="Z198" s="54">
        <v>15</v>
      </c>
      <c r="AA198" s="54">
        <v>0</v>
      </c>
      <c r="AC198" s="54">
        <f t="shared" si="326"/>
        <v>0</v>
      </c>
      <c r="AD198" s="54">
        <f t="shared" si="327"/>
        <v>82</v>
      </c>
      <c r="AE198" s="54">
        <f t="shared" si="328"/>
        <v>46</v>
      </c>
      <c r="AF198" s="54">
        <f t="shared" si="329"/>
        <v>21</v>
      </c>
      <c r="AG198" s="54">
        <f t="shared" si="336"/>
        <v>44</v>
      </c>
      <c r="AH198" s="54">
        <f t="shared" ca="1" si="337"/>
        <v>2</v>
      </c>
      <c r="AI198" s="54">
        <f t="shared" ca="1" si="338"/>
        <v>0</v>
      </c>
      <c r="AJ198" s="45" t="s">
        <v>9</v>
      </c>
    </row>
    <row r="199" spans="1:36" ht="15.95" hidden="1" customHeight="1" outlineLevel="1" x14ac:dyDescent="0.2">
      <c r="A199" s="63" t="s">
        <v>139</v>
      </c>
      <c r="B199" s="54">
        <v>0</v>
      </c>
      <c r="C199" s="54">
        <v>0</v>
      </c>
      <c r="D199" s="54">
        <v>0</v>
      </c>
      <c r="E199" s="54">
        <v>146</v>
      </c>
      <c r="F199" s="54">
        <v>70</v>
      </c>
      <c r="G199" s="54">
        <v>85</v>
      </c>
      <c r="H199" s="54">
        <v>70</v>
      </c>
      <c r="I199" s="54">
        <v>70</v>
      </c>
      <c r="J199" s="54">
        <v>70</v>
      </c>
      <c r="K199" s="54">
        <v>70</v>
      </c>
      <c r="L199" s="54">
        <v>70</v>
      </c>
      <c r="M199" s="54">
        <v>70</v>
      </c>
      <c r="N199" s="54">
        <v>70</v>
      </c>
      <c r="O199" s="54">
        <v>70</v>
      </c>
      <c r="P199" s="54">
        <v>81</v>
      </c>
      <c r="Q199" s="54">
        <v>81</v>
      </c>
      <c r="R199" s="54">
        <v>81</v>
      </c>
      <c r="S199" s="54">
        <v>81</v>
      </c>
      <c r="T199" s="54">
        <v>81</v>
      </c>
      <c r="U199" s="54">
        <v>81</v>
      </c>
      <c r="V199" s="54">
        <v>81</v>
      </c>
      <c r="W199" s="54">
        <v>81</v>
      </c>
      <c r="X199" s="54">
        <v>70</v>
      </c>
      <c r="Y199" s="54">
        <v>70</v>
      </c>
      <c r="Z199" s="54">
        <v>70</v>
      </c>
      <c r="AA199" s="54">
        <v>70</v>
      </c>
      <c r="AC199" s="54">
        <f t="shared" si="326"/>
        <v>146</v>
      </c>
      <c r="AD199" s="54">
        <f t="shared" si="327"/>
        <v>70</v>
      </c>
      <c r="AE199" s="54">
        <f t="shared" si="328"/>
        <v>70</v>
      </c>
      <c r="AF199" s="54">
        <f t="shared" si="329"/>
        <v>81</v>
      </c>
      <c r="AG199" s="54">
        <f t="shared" si="336"/>
        <v>81</v>
      </c>
      <c r="AH199" s="54">
        <f t="shared" ca="1" si="337"/>
        <v>70</v>
      </c>
      <c r="AI199" s="54">
        <f t="shared" ca="1" si="338"/>
        <v>70</v>
      </c>
      <c r="AJ199" s="45" t="s">
        <v>9</v>
      </c>
    </row>
    <row r="200" spans="1:36" ht="15.95" hidden="1" customHeight="1" outlineLevel="1" x14ac:dyDescent="0.2">
      <c r="A200" s="63" t="s">
        <v>140</v>
      </c>
      <c r="B200" s="54">
        <v>0</v>
      </c>
      <c r="C200" s="54">
        <v>0</v>
      </c>
      <c r="D200" s="54">
        <v>0</v>
      </c>
      <c r="E200" s="54">
        <v>0</v>
      </c>
      <c r="F200" s="54">
        <v>0</v>
      </c>
      <c r="G200" s="54">
        <v>0</v>
      </c>
      <c r="H200" s="54">
        <v>0</v>
      </c>
      <c r="I200" s="54">
        <v>0</v>
      </c>
      <c r="J200" s="54">
        <v>0</v>
      </c>
      <c r="K200" s="54">
        <v>0</v>
      </c>
      <c r="L200" s="54">
        <v>0</v>
      </c>
      <c r="M200" s="54">
        <v>0</v>
      </c>
      <c r="N200" s="54">
        <v>0</v>
      </c>
      <c r="O200" s="54">
        <v>0</v>
      </c>
      <c r="P200" s="54">
        <v>0</v>
      </c>
      <c r="Q200" s="54">
        <v>0</v>
      </c>
      <c r="R200" s="54">
        <v>0</v>
      </c>
      <c r="S200" s="54">
        <v>0</v>
      </c>
      <c r="T200" s="54">
        <v>0</v>
      </c>
      <c r="U200" s="54">
        <v>0</v>
      </c>
      <c r="V200" s="54">
        <v>0</v>
      </c>
      <c r="W200" s="54">
        <v>0</v>
      </c>
      <c r="X200" s="54">
        <v>0</v>
      </c>
      <c r="Y200" s="54">
        <v>0</v>
      </c>
      <c r="Z200" s="54">
        <v>0</v>
      </c>
      <c r="AA200" s="54">
        <v>0</v>
      </c>
      <c r="AC200" s="54">
        <f t="shared" si="326"/>
        <v>0</v>
      </c>
      <c r="AD200" s="54">
        <f t="shared" si="327"/>
        <v>0</v>
      </c>
      <c r="AE200" s="54">
        <f t="shared" si="328"/>
        <v>0</v>
      </c>
      <c r="AF200" s="54">
        <f t="shared" si="329"/>
        <v>0</v>
      </c>
      <c r="AG200" s="54">
        <f t="shared" si="336"/>
        <v>0</v>
      </c>
      <c r="AH200" s="54">
        <f t="shared" ca="1" si="337"/>
        <v>0</v>
      </c>
      <c r="AI200" s="54">
        <f t="shared" ca="1" si="338"/>
        <v>0</v>
      </c>
      <c r="AJ200" s="45" t="s">
        <v>9</v>
      </c>
    </row>
    <row r="201" spans="1:36" ht="15.95" hidden="1" customHeight="1" outlineLevel="1" x14ac:dyDescent="0.2">
      <c r="A201" s="63" t="s">
        <v>141</v>
      </c>
      <c r="B201" s="54">
        <v>0</v>
      </c>
      <c r="C201" s="54">
        <v>0</v>
      </c>
      <c r="D201" s="54">
        <v>0</v>
      </c>
      <c r="E201" s="54">
        <v>0</v>
      </c>
      <c r="F201" s="54">
        <v>8</v>
      </c>
      <c r="G201" s="54">
        <v>7</v>
      </c>
      <c r="H201" s="54">
        <v>4</v>
      </c>
      <c r="I201" s="54">
        <v>4</v>
      </c>
      <c r="J201" s="54">
        <v>14</v>
      </c>
      <c r="K201" s="54">
        <v>9</v>
      </c>
      <c r="L201" s="54">
        <v>5</v>
      </c>
      <c r="M201" s="54">
        <v>4</v>
      </c>
      <c r="N201" s="54">
        <v>19</v>
      </c>
      <c r="O201" s="54">
        <v>13</v>
      </c>
      <c r="P201" s="54">
        <v>7</v>
      </c>
      <c r="Q201" s="54">
        <v>6</v>
      </c>
      <c r="R201" s="54">
        <v>18</v>
      </c>
      <c r="S201" s="54">
        <v>15</v>
      </c>
      <c r="T201" s="54">
        <v>8</v>
      </c>
      <c r="U201" s="54">
        <v>7</v>
      </c>
      <c r="V201" s="54">
        <v>3</v>
      </c>
      <c r="W201" s="54">
        <v>28</v>
      </c>
      <c r="X201" s="54">
        <v>16</v>
      </c>
      <c r="Y201" s="54">
        <v>10</v>
      </c>
      <c r="Z201" s="54">
        <v>45</v>
      </c>
      <c r="AA201" s="54">
        <v>31</v>
      </c>
      <c r="AC201" s="54">
        <f t="shared" si="326"/>
        <v>0</v>
      </c>
      <c r="AD201" s="54">
        <f t="shared" si="327"/>
        <v>4</v>
      </c>
      <c r="AE201" s="54">
        <f t="shared" si="328"/>
        <v>4</v>
      </c>
      <c r="AF201" s="54">
        <f t="shared" si="329"/>
        <v>6</v>
      </c>
      <c r="AG201" s="54">
        <f t="shared" si="336"/>
        <v>7</v>
      </c>
      <c r="AH201" s="54">
        <f t="shared" ca="1" si="337"/>
        <v>10</v>
      </c>
      <c r="AI201" s="54">
        <f t="shared" ca="1" si="338"/>
        <v>31</v>
      </c>
      <c r="AJ201" s="45" t="s">
        <v>9</v>
      </c>
    </row>
    <row r="202" spans="1:36" ht="15.95" hidden="1" customHeight="1" outlineLevel="1" x14ac:dyDescent="0.2">
      <c r="A202" s="63" t="s">
        <v>142</v>
      </c>
      <c r="B202" s="54">
        <v>0</v>
      </c>
      <c r="C202" s="54">
        <v>0</v>
      </c>
      <c r="D202" s="54">
        <v>0</v>
      </c>
      <c r="E202" s="54">
        <v>0</v>
      </c>
      <c r="F202" s="54">
        <v>0</v>
      </c>
      <c r="G202" s="54">
        <v>0</v>
      </c>
      <c r="H202" s="54">
        <v>0</v>
      </c>
      <c r="I202" s="54">
        <v>0</v>
      </c>
      <c r="J202" s="54">
        <v>0</v>
      </c>
      <c r="K202" s="54">
        <v>0</v>
      </c>
      <c r="L202" s="54">
        <v>0</v>
      </c>
      <c r="M202" s="54">
        <v>0</v>
      </c>
      <c r="N202" s="54">
        <v>0</v>
      </c>
      <c r="O202" s="54">
        <v>0</v>
      </c>
      <c r="P202" s="54">
        <v>0</v>
      </c>
      <c r="Q202" s="54">
        <v>0</v>
      </c>
      <c r="R202" s="54">
        <v>0</v>
      </c>
      <c r="S202" s="54">
        <v>0</v>
      </c>
      <c r="T202" s="54">
        <v>0</v>
      </c>
      <c r="U202" s="54">
        <v>0</v>
      </c>
      <c r="V202" s="54">
        <v>0</v>
      </c>
      <c r="W202" s="54">
        <v>0</v>
      </c>
      <c r="X202" s="54">
        <v>0</v>
      </c>
      <c r="Y202" s="54">
        <v>0</v>
      </c>
      <c r="Z202" s="54">
        <v>0</v>
      </c>
      <c r="AA202" s="54">
        <v>0</v>
      </c>
      <c r="AC202" s="54">
        <f t="shared" si="326"/>
        <v>0</v>
      </c>
      <c r="AD202" s="54">
        <f t="shared" si="327"/>
        <v>0</v>
      </c>
      <c r="AE202" s="54">
        <f t="shared" si="328"/>
        <v>0</v>
      </c>
      <c r="AF202" s="54">
        <f t="shared" si="329"/>
        <v>0</v>
      </c>
      <c r="AG202" s="54">
        <f t="shared" si="336"/>
        <v>0</v>
      </c>
      <c r="AH202" s="54">
        <f t="shared" ca="1" si="337"/>
        <v>0</v>
      </c>
      <c r="AI202" s="54">
        <f t="shared" ca="1" si="338"/>
        <v>0</v>
      </c>
      <c r="AJ202" s="45" t="s">
        <v>9</v>
      </c>
    </row>
    <row r="203" spans="1:36" ht="15.95" hidden="1" customHeight="1" outlineLevel="1" x14ac:dyDescent="0.2">
      <c r="A203" s="63" t="s">
        <v>180</v>
      </c>
      <c r="B203" s="54">
        <v>0</v>
      </c>
      <c r="C203" s="54">
        <v>0</v>
      </c>
      <c r="D203" s="54">
        <v>0</v>
      </c>
      <c r="E203" s="54">
        <v>0</v>
      </c>
      <c r="F203" s="54">
        <v>62674</v>
      </c>
      <c r="G203" s="54">
        <v>62684</v>
      </c>
      <c r="H203" s="54">
        <v>62814</v>
      </c>
      <c r="I203" s="54">
        <v>62874</v>
      </c>
      <c r="J203" s="54">
        <v>64564</v>
      </c>
      <c r="K203" s="54">
        <v>64222</v>
      </c>
      <c r="L203" s="54">
        <v>64904</v>
      </c>
      <c r="M203" s="54">
        <v>67357</v>
      </c>
      <c r="N203" s="54">
        <v>70263</v>
      </c>
      <c r="O203" s="54">
        <v>72043</v>
      </c>
      <c r="P203" s="54">
        <v>71078</v>
      </c>
      <c r="Q203" s="54">
        <v>71962</v>
      </c>
      <c r="R203" s="54">
        <v>74511</v>
      </c>
      <c r="S203" s="54">
        <v>76122</v>
      </c>
      <c r="T203" s="54">
        <v>76171</v>
      </c>
      <c r="U203" s="54">
        <v>76514</v>
      </c>
      <c r="V203" s="54">
        <v>77756</v>
      </c>
      <c r="W203" s="54">
        <v>79110</v>
      </c>
      <c r="X203" s="54">
        <v>79219</v>
      </c>
      <c r="Y203" s="54">
        <v>79874</v>
      </c>
      <c r="Z203" s="54">
        <v>81466</v>
      </c>
      <c r="AA203" s="54">
        <v>83319</v>
      </c>
      <c r="AC203" s="54">
        <f t="shared" si="326"/>
        <v>0</v>
      </c>
      <c r="AD203" s="54">
        <f t="shared" si="327"/>
        <v>62874</v>
      </c>
      <c r="AE203" s="54">
        <f t="shared" si="328"/>
        <v>67357</v>
      </c>
      <c r="AF203" s="54">
        <f t="shared" si="329"/>
        <v>71962</v>
      </c>
      <c r="AG203" s="54">
        <f t="shared" si="336"/>
        <v>76514</v>
      </c>
      <c r="AH203" s="54">
        <f t="shared" ca="1" si="337"/>
        <v>79874</v>
      </c>
      <c r="AI203" s="54">
        <f t="shared" ca="1" si="338"/>
        <v>83319</v>
      </c>
      <c r="AJ203" s="45" t="s">
        <v>9</v>
      </c>
    </row>
    <row r="204" spans="1:36" ht="15.95" hidden="1" customHeight="1" outlineLevel="1" x14ac:dyDescent="0.2">
      <c r="A204" s="63" t="s">
        <v>181</v>
      </c>
      <c r="B204" s="54">
        <v>0</v>
      </c>
      <c r="C204" s="54">
        <v>0</v>
      </c>
      <c r="D204" s="54">
        <v>0</v>
      </c>
      <c r="E204" s="54">
        <v>0</v>
      </c>
      <c r="F204" s="54">
        <v>0</v>
      </c>
      <c r="G204" s="54">
        <v>0</v>
      </c>
      <c r="H204" s="54">
        <v>0</v>
      </c>
      <c r="I204" s="54">
        <v>0</v>
      </c>
      <c r="J204" s="54">
        <v>0</v>
      </c>
      <c r="K204" s="54">
        <v>0</v>
      </c>
      <c r="L204" s="54">
        <v>0</v>
      </c>
      <c r="M204" s="54">
        <v>0</v>
      </c>
      <c r="N204" s="54">
        <v>0</v>
      </c>
      <c r="O204" s="54">
        <v>0</v>
      </c>
      <c r="P204" s="54">
        <v>0</v>
      </c>
      <c r="Q204" s="54">
        <v>0</v>
      </c>
      <c r="R204" s="54">
        <v>0</v>
      </c>
      <c r="S204" s="54">
        <v>0</v>
      </c>
      <c r="T204" s="54">
        <v>0</v>
      </c>
      <c r="U204" s="54">
        <v>0</v>
      </c>
      <c r="V204" s="54">
        <v>0</v>
      </c>
      <c r="W204" s="54">
        <v>0</v>
      </c>
      <c r="X204" s="54">
        <v>0</v>
      </c>
      <c r="Y204" s="54">
        <v>0</v>
      </c>
      <c r="Z204" s="54">
        <v>0</v>
      </c>
      <c r="AA204" s="54">
        <v>0</v>
      </c>
      <c r="AC204" s="54">
        <f t="shared" si="326"/>
        <v>0</v>
      </c>
      <c r="AD204" s="54">
        <f t="shared" si="327"/>
        <v>0</v>
      </c>
      <c r="AE204" s="54">
        <f t="shared" si="328"/>
        <v>0</v>
      </c>
      <c r="AF204" s="54">
        <f t="shared" si="329"/>
        <v>0</v>
      </c>
      <c r="AG204" s="54">
        <f t="shared" si="336"/>
        <v>0</v>
      </c>
      <c r="AH204" s="54">
        <f t="shared" ca="1" si="337"/>
        <v>0</v>
      </c>
      <c r="AI204" s="54">
        <f t="shared" ca="1" si="338"/>
        <v>0</v>
      </c>
      <c r="AJ204" s="45" t="s">
        <v>9</v>
      </c>
    </row>
    <row r="205" spans="1:36" ht="15.95" hidden="1" customHeight="1" outlineLevel="1" x14ac:dyDescent="0.2">
      <c r="A205" s="63" t="s">
        <v>143</v>
      </c>
      <c r="B205" s="54">
        <v>27</v>
      </c>
      <c r="C205" s="54">
        <v>39</v>
      </c>
      <c r="D205" s="54">
        <v>85</v>
      </c>
      <c r="E205" s="54">
        <v>119</v>
      </c>
      <c r="F205" s="54">
        <v>271</v>
      </c>
      <c r="G205" s="54">
        <v>449</v>
      </c>
      <c r="H205" s="54">
        <v>511</v>
      </c>
      <c r="I205" s="54">
        <v>640</v>
      </c>
      <c r="J205" s="54">
        <v>878</v>
      </c>
      <c r="K205" s="54">
        <v>455</v>
      </c>
      <c r="L205" s="54">
        <v>419</v>
      </c>
      <c r="M205" s="54">
        <v>477</v>
      </c>
      <c r="N205" s="54">
        <v>386</v>
      </c>
      <c r="O205" s="54">
        <v>381</v>
      </c>
      <c r="P205" s="54">
        <v>478</v>
      </c>
      <c r="Q205" s="54">
        <v>547</v>
      </c>
      <c r="R205" s="54">
        <v>625</v>
      </c>
      <c r="S205" s="54">
        <v>692</v>
      </c>
      <c r="T205" s="54">
        <v>716</v>
      </c>
      <c r="U205" s="54">
        <v>1185</v>
      </c>
      <c r="V205" s="54">
        <v>798</v>
      </c>
      <c r="W205" s="54">
        <v>1046</v>
      </c>
      <c r="X205" s="54">
        <v>1270</v>
      </c>
      <c r="Y205" s="54">
        <v>1461</v>
      </c>
      <c r="Z205" s="54">
        <v>1481</v>
      </c>
      <c r="AA205" s="54">
        <v>1928</v>
      </c>
      <c r="AC205" s="54">
        <f t="shared" si="326"/>
        <v>119</v>
      </c>
      <c r="AD205" s="54">
        <f t="shared" si="327"/>
        <v>640</v>
      </c>
      <c r="AE205" s="54">
        <f t="shared" si="328"/>
        <v>477</v>
      </c>
      <c r="AF205" s="54">
        <f t="shared" si="329"/>
        <v>547</v>
      </c>
      <c r="AG205" s="54">
        <f t="shared" si="336"/>
        <v>1185</v>
      </c>
      <c r="AH205" s="54">
        <f t="shared" ca="1" si="337"/>
        <v>1461</v>
      </c>
      <c r="AI205" s="54">
        <f t="shared" ca="1" si="338"/>
        <v>1928</v>
      </c>
      <c r="AJ205" s="45" t="s">
        <v>9</v>
      </c>
    </row>
    <row r="206" spans="1:36" ht="15.95" hidden="1" customHeight="1" outlineLevel="1" x14ac:dyDescent="0.2">
      <c r="A206" s="61" t="s">
        <v>144</v>
      </c>
      <c r="B206" s="62">
        <f>SUM(B207:B221)</f>
        <v>99703</v>
      </c>
      <c r="C206" s="62">
        <f>SUM(C207:C221)</f>
        <v>233798</v>
      </c>
      <c r="D206" s="62">
        <f>SUM(D207:D221)</f>
        <v>468466</v>
      </c>
      <c r="E206" s="62">
        <f>SUM(E207:E221)</f>
        <v>559591</v>
      </c>
      <c r="F206" s="62">
        <v>591691</v>
      </c>
      <c r="G206" s="62">
        <v>587657</v>
      </c>
      <c r="H206" s="62">
        <v>590784</v>
      </c>
      <c r="I206" s="62">
        <f t="shared" ref="I206:N206" si="339">SUM(I207:I221)</f>
        <v>636151</v>
      </c>
      <c r="J206" s="62">
        <f t="shared" si="339"/>
        <v>649237</v>
      </c>
      <c r="K206" s="62">
        <f t="shared" si="339"/>
        <v>663093</v>
      </c>
      <c r="L206" s="62">
        <f t="shared" si="339"/>
        <v>676410</v>
      </c>
      <c r="M206" s="62">
        <f t="shared" si="339"/>
        <v>696298</v>
      </c>
      <c r="N206" s="62">
        <f t="shared" si="339"/>
        <v>709541</v>
      </c>
      <c r="O206" s="62">
        <f t="shared" ref="O206:T206" si="340">SUM(O207:O221)</f>
        <v>731480</v>
      </c>
      <c r="P206" s="62">
        <f t="shared" si="340"/>
        <v>712671</v>
      </c>
      <c r="Q206" s="62">
        <f t="shared" si="340"/>
        <v>715256</v>
      </c>
      <c r="R206" s="62">
        <f t="shared" si="340"/>
        <v>730035</v>
      </c>
      <c r="S206" s="62">
        <f t="shared" si="340"/>
        <v>736964</v>
      </c>
      <c r="T206" s="62">
        <f t="shared" si="340"/>
        <v>737320</v>
      </c>
      <c r="U206" s="62">
        <f t="shared" ref="U206:V206" si="341">SUM(U207:U221)</f>
        <v>742074</v>
      </c>
      <c r="V206" s="62">
        <f t="shared" si="341"/>
        <v>753710</v>
      </c>
      <c r="W206" s="62">
        <f t="shared" ref="W206:X206" si="342">SUM(W207:W221)</f>
        <v>757648</v>
      </c>
      <c r="X206" s="62">
        <f t="shared" si="342"/>
        <v>760856</v>
      </c>
      <c r="Y206" s="62">
        <f t="shared" ref="Y206:Z206" si="343">SUM(Y207:Y221)</f>
        <v>769890</v>
      </c>
      <c r="Z206" s="62">
        <f t="shared" si="343"/>
        <v>783070</v>
      </c>
      <c r="AA206" s="62">
        <f t="shared" ref="AA206" si="344">SUM(AA207:AA221)</f>
        <v>786841</v>
      </c>
      <c r="AC206" s="62">
        <f t="shared" si="326"/>
        <v>559591</v>
      </c>
      <c r="AD206" s="62">
        <f t="shared" si="327"/>
        <v>636151</v>
      </c>
      <c r="AE206" s="62">
        <f t="shared" si="328"/>
        <v>696298</v>
      </c>
      <c r="AF206" s="62">
        <f t="shared" si="329"/>
        <v>715256</v>
      </c>
      <c r="AG206" s="62">
        <f t="shared" si="336"/>
        <v>742074</v>
      </c>
      <c r="AH206" s="62">
        <f t="shared" ca="1" si="337"/>
        <v>769890</v>
      </c>
      <c r="AI206" s="62">
        <f t="shared" ca="1" si="338"/>
        <v>786841</v>
      </c>
      <c r="AJ206" s="45" t="s">
        <v>9</v>
      </c>
    </row>
    <row r="207" spans="1:36" ht="15.95" hidden="1" customHeight="1" outlineLevel="1" x14ac:dyDescent="0.2">
      <c r="A207" s="63" t="s">
        <v>135</v>
      </c>
      <c r="B207" s="58">
        <v>0</v>
      </c>
      <c r="C207" s="58">
        <v>0</v>
      </c>
      <c r="D207" s="58">
        <v>0</v>
      </c>
      <c r="E207" s="58">
        <v>0</v>
      </c>
      <c r="F207" s="58">
        <v>360</v>
      </c>
      <c r="G207" s="58">
        <v>831</v>
      </c>
      <c r="H207" s="58">
        <v>787</v>
      </c>
      <c r="I207" s="58">
        <v>370</v>
      </c>
      <c r="J207" s="58">
        <v>374</v>
      </c>
      <c r="K207" s="58">
        <v>261</v>
      </c>
      <c r="L207" s="58">
        <v>651</v>
      </c>
      <c r="M207" s="58">
        <v>373</v>
      </c>
      <c r="N207" s="58">
        <v>840</v>
      </c>
      <c r="O207" s="58">
        <v>406</v>
      </c>
      <c r="P207" s="58">
        <v>887</v>
      </c>
      <c r="Q207" s="58">
        <v>2044</v>
      </c>
      <c r="R207" s="58">
        <v>2668</v>
      </c>
      <c r="S207" s="54">
        <v>775</v>
      </c>
      <c r="T207" s="54">
        <v>1584</v>
      </c>
      <c r="U207" s="54">
        <v>3147</v>
      </c>
      <c r="V207" s="54">
        <v>3951</v>
      </c>
      <c r="W207" s="54">
        <v>3158</v>
      </c>
      <c r="X207" s="54">
        <v>4864</v>
      </c>
      <c r="Y207" s="54">
        <v>6355</v>
      </c>
      <c r="Z207" s="54">
        <v>7506</v>
      </c>
      <c r="AA207" s="54">
        <v>4783</v>
      </c>
      <c r="AC207" s="58">
        <f t="shared" si="326"/>
        <v>0</v>
      </c>
      <c r="AD207" s="58">
        <f t="shared" si="327"/>
        <v>370</v>
      </c>
      <c r="AE207" s="58">
        <f t="shared" si="328"/>
        <v>373</v>
      </c>
      <c r="AF207" s="58">
        <f t="shared" si="329"/>
        <v>2044</v>
      </c>
      <c r="AG207" s="58">
        <f t="shared" si="336"/>
        <v>3147</v>
      </c>
      <c r="AH207" s="58">
        <f t="shared" ca="1" si="337"/>
        <v>6355</v>
      </c>
      <c r="AI207" s="58">
        <f t="shared" ca="1" si="338"/>
        <v>4783</v>
      </c>
      <c r="AJ207" s="45" t="s">
        <v>9</v>
      </c>
    </row>
    <row r="208" spans="1:36" ht="15.95" hidden="1" customHeight="1" outlineLevel="1" x14ac:dyDescent="0.2">
      <c r="A208" s="63" t="s">
        <v>136</v>
      </c>
      <c r="B208" s="54">
        <v>0</v>
      </c>
      <c r="C208" s="54">
        <v>0</v>
      </c>
      <c r="D208" s="54">
        <v>0</v>
      </c>
      <c r="E208" s="54">
        <v>0</v>
      </c>
      <c r="F208" s="54">
        <v>0</v>
      </c>
      <c r="G208" s="54">
        <v>0</v>
      </c>
      <c r="H208" s="54">
        <v>0</v>
      </c>
      <c r="I208" s="54">
        <v>0</v>
      </c>
      <c r="J208" s="54">
        <v>0</v>
      </c>
      <c r="K208" s="54">
        <v>0</v>
      </c>
      <c r="L208" s="54">
        <v>0</v>
      </c>
      <c r="M208" s="54">
        <v>0</v>
      </c>
      <c r="N208" s="54">
        <v>0</v>
      </c>
      <c r="O208" s="54">
        <v>0</v>
      </c>
      <c r="P208" s="54">
        <v>0</v>
      </c>
      <c r="Q208" s="54">
        <v>0</v>
      </c>
      <c r="R208" s="54">
        <v>0</v>
      </c>
      <c r="S208" s="54">
        <v>0</v>
      </c>
      <c r="T208" s="54">
        <v>0</v>
      </c>
      <c r="U208" s="54">
        <v>0</v>
      </c>
      <c r="V208" s="54">
        <v>0</v>
      </c>
      <c r="W208" s="54">
        <v>0</v>
      </c>
      <c r="X208" s="54">
        <v>0</v>
      </c>
      <c r="Y208" s="54">
        <v>0</v>
      </c>
      <c r="Z208" s="54">
        <v>0</v>
      </c>
      <c r="AA208" s="54">
        <v>0</v>
      </c>
      <c r="AC208" s="54">
        <f t="shared" si="326"/>
        <v>0</v>
      </c>
      <c r="AD208" s="58">
        <f t="shared" si="327"/>
        <v>0</v>
      </c>
      <c r="AE208" s="58">
        <f t="shared" si="328"/>
        <v>0</v>
      </c>
      <c r="AF208" s="58">
        <f t="shared" si="329"/>
        <v>0</v>
      </c>
      <c r="AG208" s="58">
        <f t="shared" si="336"/>
        <v>0</v>
      </c>
      <c r="AH208" s="58">
        <f t="shared" ca="1" si="337"/>
        <v>0</v>
      </c>
      <c r="AI208" s="58">
        <f t="shared" ca="1" si="338"/>
        <v>0</v>
      </c>
      <c r="AJ208" s="45" t="s">
        <v>9</v>
      </c>
    </row>
    <row r="209" spans="1:36" ht="15.95" hidden="1" customHeight="1" outlineLevel="1" x14ac:dyDescent="0.2">
      <c r="A209" s="63" t="s">
        <v>145</v>
      </c>
      <c r="B209" s="54">
        <v>0</v>
      </c>
      <c r="C209" s="54">
        <v>0</v>
      </c>
      <c r="D209" s="54">
        <v>0</v>
      </c>
      <c r="E209" s="54">
        <v>0</v>
      </c>
      <c r="F209" s="54">
        <v>0</v>
      </c>
      <c r="G209" s="54">
        <v>0</v>
      </c>
      <c r="H209" s="54">
        <v>0</v>
      </c>
      <c r="I209" s="54">
        <v>0</v>
      </c>
      <c r="J209" s="54">
        <v>0</v>
      </c>
      <c r="K209" s="54">
        <v>0</v>
      </c>
      <c r="L209" s="54">
        <v>0</v>
      </c>
      <c r="M209" s="54">
        <v>0</v>
      </c>
      <c r="N209" s="54">
        <v>0</v>
      </c>
      <c r="O209" s="54">
        <v>0</v>
      </c>
      <c r="P209" s="54">
        <v>0</v>
      </c>
      <c r="Q209" s="54">
        <v>0</v>
      </c>
      <c r="R209" s="54">
        <v>0</v>
      </c>
      <c r="S209" s="54">
        <v>0</v>
      </c>
      <c r="T209" s="54">
        <v>0</v>
      </c>
      <c r="U209" s="54">
        <v>0</v>
      </c>
      <c r="V209" s="54">
        <v>0</v>
      </c>
      <c r="W209" s="54">
        <v>0</v>
      </c>
      <c r="X209" s="54">
        <v>0</v>
      </c>
      <c r="Y209" s="54">
        <v>0</v>
      </c>
      <c r="Z209" s="54">
        <v>0</v>
      </c>
      <c r="AA209" s="54">
        <v>0</v>
      </c>
      <c r="AC209" s="54">
        <f t="shared" si="326"/>
        <v>0</v>
      </c>
      <c r="AD209" s="58">
        <f t="shared" si="327"/>
        <v>0</v>
      </c>
      <c r="AE209" s="58">
        <f t="shared" si="328"/>
        <v>0</v>
      </c>
      <c r="AF209" s="58">
        <f t="shared" si="329"/>
        <v>0</v>
      </c>
      <c r="AG209" s="58">
        <f t="shared" si="336"/>
        <v>0</v>
      </c>
      <c r="AH209" s="58">
        <f t="shared" ca="1" si="337"/>
        <v>0</v>
      </c>
      <c r="AI209" s="58">
        <f t="shared" ca="1" si="338"/>
        <v>0</v>
      </c>
      <c r="AJ209" s="45" t="s">
        <v>9</v>
      </c>
    </row>
    <row r="210" spans="1:36" ht="15.95" hidden="1" customHeight="1" outlineLevel="1" x14ac:dyDescent="0.2">
      <c r="A210" s="63" t="s">
        <v>134</v>
      </c>
      <c r="B210" s="54">
        <v>0</v>
      </c>
      <c r="C210" s="54">
        <v>0</v>
      </c>
      <c r="D210" s="54">
        <v>0</v>
      </c>
      <c r="E210" s="54">
        <v>0</v>
      </c>
      <c r="F210" s="54">
        <v>0</v>
      </c>
      <c r="G210" s="54">
        <v>0</v>
      </c>
      <c r="H210" s="54">
        <v>0</v>
      </c>
      <c r="I210" s="54">
        <v>0</v>
      </c>
      <c r="J210" s="54">
        <v>0</v>
      </c>
      <c r="K210" s="54">
        <v>0</v>
      </c>
      <c r="L210" s="54">
        <v>0</v>
      </c>
      <c r="M210" s="54">
        <v>0</v>
      </c>
      <c r="N210" s="54">
        <v>0</v>
      </c>
      <c r="O210" s="54">
        <v>0</v>
      </c>
      <c r="P210" s="54">
        <v>0</v>
      </c>
      <c r="Q210" s="54">
        <v>0</v>
      </c>
      <c r="R210" s="54">
        <v>0</v>
      </c>
      <c r="S210" s="54">
        <v>0</v>
      </c>
      <c r="T210" s="54">
        <v>0</v>
      </c>
      <c r="U210" s="54">
        <v>0</v>
      </c>
      <c r="V210" s="54">
        <v>0</v>
      </c>
      <c r="W210" s="54">
        <v>0</v>
      </c>
      <c r="X210" s="54">
        <v>0</v>
      </c>
      <c r="Y210" s="54">
        <v>0</v>
      </c>
      <c r="Z210" s="54">
        <v>0</v>
      </c>
      <c r="AA210" s="54">
        <v>0</v>
      </c>
      <c r="AC210" s="54">
        <f t="shared" si="326"/>
        <v>0</v>
      </c>
      <c r="AD210" s="58">
        <f t="shared" si="327"/>
        <v>0</v>
      </c>
      <c r="AE210" s="58">
        <f t="shared" si="328"/>
        <v>0</v>
      </c>
      <c r="AF210" s="58">
        <f t="shared" si="329"/>
        <v>0</v>
      </c>
      <c r="AG210" s="58">
        <f t="shared" si="336"/>
        <v>0</v>
      </c>
      <c r="AH210" s="58">
        <f t="shared" ca="1" si="337"/>
        <v>0</v>
      </c>
      <c r="AI210" s="58">
        <f t="shared" ca="1" si="338"/>
        <v>0</v>
      </c>
      <c r="AJ210" s="45" t="s">
        <v>9</v>
      </c>
    </row>
    <row r="211" spans="1:36" ht="15.95" hidden="1" customHeight="1" outlineLevel="1" x14ac:dyDescent="0.2">
      <c r="A211" s="63" t="s">
        <v>137</v>
      </c>
      <c r="B211" s="54">
        <v>0</v>
      </c>
      <c r="C211" s="54">
        <v>0</v>
      </c>
      <c r="D211" s="54">
        <v>0</v>
      </c>
      <c r="E211" s="54">
        <v>0</v>
      </c>
      <c r="F211" s="54">
        <v>0</v>
      </c>
      <c r="G211" s="54">
        <v>0</v>
      </c>
      <c r="H211" s="54">
        <v>0</v>
      </c>
      <c r="I211" s="54">
        <v>0</v>
      </c>
      <c r="J211" s="54">
        <v>0</v>
      </c>
      <c r="K211" s="54">
        <v>0</v>
      </c>
      <c r="L211" s="54">
        <v>0</v>
      </c>
      <c r="M211" s="54">
        <v>0</v>
      </c>
      <c r="N211" s="54">
        <v>0</v>
      </c>
      <c r="O211" s="54">
        <v>0</v>
      </c>
      <c r="P211" s="54">
        <v>0</v>
      </c>
      <c r="Q211" s="54">
        <v>0</v>
      </c>
      <c r="R211" s="54">
        <v>0</v>
      </c>
      <c r="S211" s="54">
        <v>0</v>
      </c>
      <c r="T211" s="54">
        <v>0</v>
      </c>
      <c r="U211" s="54">
        <v>0</v>
      </c>
      <c r="V211" s="54">
        <v>0</v>
      </c>
      <c r="W211" s="54">
        <v>0</v>
      </c>
      <c r="X211" s="54">
        <v>0</v>
      </c>
      <c r="Y211" s="54">
        <v>0</v>
      </c>
      <c r="Z211" s="54">
        <v>0</v>
      </c>
      <c r="AA211" s="54">
        <v>0</v>
      </c>
      <c r="AC211" s="54">
        <f t="shared" si="326"/>
        <v>0</v>
      </c>
      <c r="AD211" s="58">
        <f t="shared" si="327"/>
        <v>0</v>
      </c>
      <c r="AE211" s="58">
        <f t="shared" si="328"/>
        <v>0</v>
      </c>
      <c r="AF211" s="58">
        <f t="shared" si="329"/>
        <v>0</v>
      </c>
      <c r="AG211" s="58">
        <f t="shared" si="336"/>
        <v>0</v>
      </c>
      <c r="AH211" s="58">
        <f t="shared" ca="1" si="337"/>
        <v>0</v>
      </c>
      <c r="AI211" s="58">
        <f t="shared" ca="1" si="338"/>
        <v>0</v>
      </c>
      <c r="AJ211" s="45" t="s">
        <v>9</v>
      </c>
    </row>
    <row r="212" spans="1:36" ht="15.95" hidden="1" customHeight="1" outlineLevel="1" x14ac:dyDescent="0.2">
      <c r="A212" s="63" t="s">
        <v>146</v>
      </c>
      <c r="B212" s="54">
        <v>0</v>
      </c>
      <c r="C212" s="54">
        <v>0</v>
      </c>
      <c r="D212" s="54">
        <v>0</v>
      </c>
      <c r="E212" s="54">
        <v>0</v>
      </c>
      <c r="F212" s="54">
        <v>0</v>
      </c>
      <c r="G212" s="54">
        <v>0</v>
      </c>
      <c r="H212" s="54">
        <v>0</v>
      </c>
      <c r="I212" s="54">
        <v>0</v>
      </c>
      <c r="J212" s="54">
        <v>0</v>
      </c>
      <c r="K212" s="54">
        <v>0</v>
      </c>
      <c r="L212" s="54">
        <v>0</v>
      </c>
      <c r="M212" s="54">
        <v>0</v>
      </c>
      <c r="N212" s="54">
        <v>0</v>
      </c>
      <c r="O212" s="54">
        <v>0</v>
      </c>
      <c r="P212" s="54">
        <v>0</v>
      </c>
      <c r="Q212" s="54">
        <v>0</v>
      </c>
      <c r="R212" s="54">
        <v>0</v>
      </c>
      <c r="S212" s="54">
        <v>0</v>
      </c>
      <c r="T212" s="54">
        <v>0</v>
      </c>
      <c r="U212" s="54">
        <v>0</v>
      </c>
      <c r="V212" s="54">
        <v>0</v>
      </c>
      <c r="W212" s="54">
        <v>0</v>
      </c>
      <c r="X212" s="54">
        <v>0</v>
      </c>
      <c r="Y212" s="54">
        <v>0</v>
      </c>
      <c r="Z212" s="54">
        <v>0</v>
      </c>
      <c r="AA212" s="54">
        <v>0</v>
      </c>
      <c r="AC212" s="54">
        <f t="shared" si="326"/>
        <v>0</v>
      </c>
      <c r="AD212" s="58">
        <f t="shared" si="327"/>
        <v>0</v>
      </c>
      <c r="AE212" s="58">
        <f t="shared" si="328"/>
        <v>0</v>
      </c>
      <c r="AF212" s="58">
        <f t="shared" si="329"/>
        <v>0</v>
      </c>
      <c r="AG212" s="58">
        <f t="shared" si="336"/>
        <v>0</v>
      </c>
      <c r="AH212" s="58">
        <f t="shared" ca="1" si="337"/>
        <v>0</v>
      </c>
      <c r="AI212" s="58">
        <f t="shared" ca="1" si="338"/>
        <v>0</v>
      </c>
      <c r="AJ212" s="45" t="s">
        <v>9</v>
      </c>
    </row>
    <row r="213" spans="1:36" ht="15.95" hidden="1" customHeight="1" outlineLevel="1" x14ac:dyDescent="0.2">
      <c r="A213" s="63" t="s">
        <v>138</v>
      </c>
      <c r="B213" s="54">
        <v>0</v>
      </c>
      <c r="C213" s="54">
        <v>0</v>
      </c>
      <c r="D213" s="54">
        <v>0</v>
      </c>
      <c r="E213" s="54">
        <v>0</v>
      </c>
      <c r="F213" s="54">
        <v>0</v>
      </c>
      <c r="G213" s="54">
        <v>0</v>
      </c>
      <c r="H213" s="54">
        <v>0</v>
      </c>
      <c r="I213" s="54">
        <v>0</v>
      </c>
      <c r="J213" s="54">
        <v>0</v>
      </c>
      <c r="K213" s="54">
        <v>0</v>
      </c>
      <c r="L213" s="54">
        <v>0</v>
      </c>
      <c r="M213" s="54">
        <v>0</v>
      </c>
      <c r="N213" s="54">
        <v>0</v>
      </c>
      <c r="O213" s="54">
        <v>0</v>
      </c>
      <c r="P213" s="54">
        <v>0</v>
      </c>
      <c r="Q213" s="54">
        <v>0</v>
      </c>
      <c r="R213" s="54">
        <v>0</v>
      </c>
      <c r="S213" s="54">
        <v>0</v>
      </c>
      <c r="T213" s="54">
        <v>0</v>
      </c>
      <c r="U213" s="54">
        <v>0</v>
      </c>
      <c r="V213" s="54">
        <v>0</v>
      </c>
      <c r="W213" s="54">
        <v>0</v>
      </c>
      <c r="X213" s="54">
        <v>0</v>
      </c>
      <c r="Y213" s="54">
        <v>0</v>
      </c>
      <c r="Z213" s="54">
        <v>0</v>
      </c>
      <c r="AA213" s="54">
        <v>0</v>
      </c>
      <c r="AC213" s="54">
        <f t="shared" si="326"/>
        <v>0</v>
      </c>
      <c r="AD213" s="58">
        <f t="shared" si="327"/>
        <v>0</v>
      </c>
      <c r="AE213" s="58">
        <f t="shared" si="328"/>
        <v>0</v>
      </c>
      <c r="AF213" s="58">
        <f t="shared" si="329"/>
        <v>0</v>
      </c>
      <c r="AG213" s="58">
        <f t="shared" si="336"/>
        <v>0</v>
      </c>
      <c r="AH213" s="58">
        <f t="shared" ca="1" si="337"/>
        <v>0</v>
      </c>
      <c r="AI213" s="58">
        <f t="shared" ca="1" si="338"/>
        <v>0</v>
      </c>
      <c r="AJ213" s="45" t="s">
        <v>9</v>
      </c>
    </row>
    <row r="214" spans="1:36" ht="15.95" hidden="1" customHeight="1" outlineLevel="1" x14ac:dyDescent="0.2">
      <c r="A214" s="63" t="s">
        <v>139</v>
      </c>
      <c r="B214" s="54">
        <v>9169</v>
      </c>
      <c r="C214" s="54">
        <v>16584</v>
      </c>
      <c r="D214" s="54">
        <v>0</v>
      </c>
      <c r="E214" s="54">
        <v>0</v>
      </c>
      <c r="F214" s="54">
        <v>0</v>
      </c>
      <c r="G214" s="54">
        <v>0</v>
      </c>
      <c r="H214" s="54">
        <v>0</v>
      </c>
      <c r="I214" s="54">
        <v>0</v>
      </c>
      <c r="J214" s="54">
        <v>0</v>
      </c>
      <c r="K214" s="54">
        <v>0</v>
      </c>
      <c r="L214" s="54">
        <v>0</v>
      </c>
      <c r="M214" s="54">
        <v>0</v>
      </c>
      <c r="N214" s="54">
        <v>0</v>
      </c>
      <c r="O214" s="54">
        <v>0</v>
      </c>
      <c r="P214" s="54">
        <v>0</v>
      </c>
      <c r="Q214" s="54">
        <v>0</v>
      </c>
      <c r="R214" s="54">
        <v>0</v>
      </c>
      <c r="S214" s="54">
        <v>0</v>
      </c>
      <c r="T214" s="54">
        <v>0</v>
      </c>
      <c r="U214" s="54">
        <v>0</v>
      </c>
      <c r="V214" s="54">
        <v>0</v>
      </c>
      <c r="W214" s="54">
        <v>0</v>
      </c>
      <c r="X214" s="54">
        <v>0</v>
      </c>
      <c r="Y214" s="54">
        <v>0</v>
      </c>
      <c r="Z214" s="54">
        <v>0</v>
      </c>
      <c r="AA214" s="54">
        <v>0</v>
      </c>
      <c r="AC214" s="54">
        <f t="shared" si="326"/>
        <v>0</v>
      </c>
      <c r="AD214" s="58">
        <f t="shared" si="327"/>
        <v>0</v>
      </c>
      <c r="AE214" s="58">
        <f t="shared" si="328"/>
        <v>0</v>
      </c>
      <c r="AF214" s="58">
        <f t="shared" si="329"/>
        <v>0</v>
      </c>
      <c r="AG214" s="58">
        <f t="shared" si="336"/>
        <v>0</v>
      </c>
      <c r="AH214" s="58">
        <f t="shared" ca="1" si="337"/>
        <v>0</v>
      </c>
      <c r="AI214" s="58">
        <f t="shared" ca="1" si="338"/>
        <v>0</v>
      </c>
      <c r="AJ214" s="45" t="s">
        <v>9</v>
      </c>
    </row>
    <row r="215" spans="1:36" ht="15.95" hidden="1" customHeight="1" outlineLevel="1" x14ac:dyDescent="0.2">
      <c r="A215" s="63" t="s">
        <v>140</v>
      </c>
      <c r="B215" s="54">
        <v>0</v>
      </c>
      <c r="C215" s="54">
        <v>0</v>
      </c>
      <c r="D215" s="54">
        <v>0</v>
      </c>
      <c r="E215" s="54">
        <v>0</v>
      </c>
      <c r="F215" s="54">
        <v>0</v>
      </c>
      <c r="G215" s="54">
        <v>0</v>
      </c>
      <c r="H215" s="54">
        <v>0</v>
      </c>
      <c r="I215" s="54">
        <v>0</v>
      </c>
      <c r="J215" s="54">
        <v>0</v>
      </c>
      <c r="K215" s="54">
        <v>0</v>
      </c>
      <c r="L215" s="54">
        <v>0</v>
      </c>
      <c r="M215" s="54">
        <v>0</v>
      </c>
      <c r="N215" s="54">
        <v>0</v>
      </c>
      <c r="O215" s="54">
        <v>0</v>
      </c>
      <c r="P215" s="54">
        <v>0</v>
      </c>
      <c r="Q215" s="54">
        <v>0</v>
      </c>
      <c r="R215" s="54">
        <v>23</v>
      </c>
      <c r="S215" s="54">
        <v>34</v>
      </c>
      <c r="T215" s="54">
        <v>0</v>
      </c>
      <c r="U215" s="54">
        <v>0</v>
      </c>
      <c r="V215" s="54">
        <v>0</v>
      </c>
      <c r="W215" s="54">
        <v>0</v>
      </c>
      <c r="X215" s="54">
        <v>0</v>
      </c>
      <c r="Y215" s="54">
        <v>0</v>
      </c>
      <c r="Z215" s="54">
        <v>0</v>
      </c>
      <c r="AA215" s="54">
        <v>0</v>
      </c>
      <c r="AC215" s="54">
        <f t="shared" si="326"/>
        <v>0</v>
      </c>
      <c r="AD215" s="58">
        <f t="shared" si="327"/>
        <v>0</v>
      </c>
      <c r="AE215" s="58">
        <f t="shared" si="328"/>
        <v>0</v>
      </c>
      <c r="AF215" s="58">
        <f t="shared" si="329"/>
        <v>0</v>
      </c>
      <c r="AG215" s="58">
        <f t="shared" si="336"/>
        <v>0</v>
      </c>
      <c r="AH215" s="58">
        <f t="shared" ca="1" si="337"/>
        <v>0</v>
      </c>
      <c r="AI215" s="58">
        <f t="shared" ca="1" si="338"/>
        <v>0</v>
      </c>
      <c r="AJ215" s="45" t="s">
        <v>9</v>
      </c>
    </row>
    <row r="216" spans="1:36" ht="15.95" hidden="1" customHeight="1" outlineLevel="1" x14ac:dyDescent="0.2">
      <c r="A216" s="63" t="s">
        <v>142</v>
      </c>
      <c r="B216" s="54">
        <v>0</v>
      </c>
      <c r="C216" s="54">
        <v>0</v>
      </c>
      <c r="D216" s="54">
        <v>0</v>
      </c>
      <c r="E216" s="54">
        <v>0</v>
      </c>
      <c r="F216" s="54">
        <v>0</v>
      </c>
      <c r="G216" s="54">
        <v>0</v>
      </c>
      <c r="H216" s="54">
        <v>0</v>
      </c>
      <c r="I216" s="54">
        <v>0</v>
      </c>
      <c r="J216" s="54">
        <v>0</v>
      </c>
      <c r="K216" s="54">
        <v>0</v>
      </c>
      <c r="L216" s="54">
        <v>0</v>
      </c>
      <c r="M216" s="54">
        <v>0</v>
      </c>
      <c r="N216" s="54">
        <v>0</v>
      </c>
      <c r="O216" s="54">
        <v>0</v>
      </c>
      <c r="P216" s="54">
        <v>0</v>
      </c>
      <c r="Q216" s="54">
        <v>0</v>
      </c>
      <c r="R216" s="54">
        <v>0</v>
      </c>
      <c r="S216" s="54">
        <v>0</v>
      </c>
      <c r="T216" s="54">
        <v>0</v>
      </c>
      <c r="U216" s="54">
        <v>0</v>
      </c>
      <c r="V216" s="54">
        <v>0</v>
      </c>
      <c r="W216" s="54">
        <v>0</v>
      </c>
      <c r="X216" s="54">
        <v>0</v>
      </c>
      <c r="Y216" s="54">
        <v>0</v>
      </c>
      <c r="Z216" s="54">
        <v>0</v>
      </c>
      <c r="AA216" s="54">
        <v>0</v>
      </c>
      <c r="AC216" s="54">
        <f t="shared" si="326"/>
        <v>0</v>
      </c>
      <c r="AD216" s="58">
        <f t="shared" si="327"/>
        <v>0</v>
      </c>
      <c r="AE216" s="58">
        <f t="shared" si="328"/>
        <v>0</v>
      </c>
      <c r="AF216" s="58">
        <f t="shared" si="329"/>
        <v>0</v>
      </c>
      <c r="AG216" s="58">
        <f t="shared" si="336"/>
        <v>0</v>
      </c>
      <c r="AH216" s="58">
        <f t="shared" ca="1" si="337"/>
        <v>0</v>
      </c>
      <c r="AI216" s="58">
        <f t="shared" ca="1" si="338"/>
        <v>0</v>
      </c>
      <c r="AJ216" s="45" t="s">
        <v>9</v>
      </c>
    </row>
    <row r="217" spans="1:36" ht="15.95" hidden="1" customHeight="1" outlineLevel="1" x14ac:dyDescent="0.2">
      <c r="A217" s="63" t="s">
        <v>180</v>
      </c>
      <c r="B217" s="54">
        <v>90534</v>
      </c>
      <c r="C217" s="54">
        <v>217214</v>
      </c>
      <c r="D217" s="54">
        <v>468466</v>
      </c>
      <c r="E217" s="54">
        <v>559591</v>
      </c>
      <c r="F217" s="54">
        <v>591323</v>
      </c>
      <c r="G217" s="54">
        <v>586818</v>
      </c>
      <c r="H217" s="54">
        <v>590000</v>
      </c>
      <c r="I217" s="54">
        <v>635472</v>
      </c>
      <c r="J217" s="54">
        <v>648562</v>
      </c>
      <c r="K217" s="54">
        <v>662558</v>
      </c>
      <c r="L217" s="54">
        <v>675497</v>
      </c>
      <c r="M217" s="54">
        <v>695787</v>
      </c>
      <c r="N217" s="54">
        <v>708564</v>
      </c>
      <c r="O217" s="54">
        <v>730980</v>
      </c>
      <c r="P217" s="54">
        <v>711475</v>
      </c>
      <c r="Q217" s="54">
        <v>713132</v>
      </c>
      <c r="R217" s="54">
        <v>727279</v>
      </c>
      <c r="S217" s="54">
        <v>736095</v>
      </c>
      <c r="T217" s="54">
        <v>735677</v>
      </c>
      <c r="U217" s="54">
        <v>738884</v>
      </c>
      <c r="V217" s="54">
        <v>749541</v>
      </c>
      <c r="W217" s="54">
        <v>754288</v>
      </c>
      <c r="X217" s="54">
        <v>755806</v>
      </c>
      <c r="Y217" s="54">
        <v>763349</v>
      </c>
      <c r="Z217" s="54">
        <v>775385</v>
      </c>
      <c r="AA217" s="54">
        <v>781888</v>
      </c>
      <c r="AC217" s="54">
        <f t="shared" si="326"/>
        <v>559591</v>
      </c>
      <c r="AD217" s="58">
        <f t="shared" si="327"/>
        <v>635472</v>
      </c>
      <c r="AE217" s="58">
        <f t="shared" si="328"/>
        <v>695787</v>
      </c>
      <c r="AF217" s="58">
        <f t="shared" si="329"/>
        <v>713132</v>
      </c>
      <c r="AG217" s="58">
        <f t="shared" si="336"/>
        <v>738884</v>
      </c>
      <c r="AH217" s="58">
        <f t="shared" ca="1" si="337"/>
        <v>763349</v>
      </c>
      <c r="AI217" s="58">
        <f t="shared" ca="1" si="338"/>
        <v>781888</v>
      </c>
      <c r="AJ217" s="45" t="s">
        <v>9</v>
      </c>
    </row>
    <row r="218" spans="1:36" ht="15.95" hidden="1" customHeight="1" outlineLevel="1" x14ac:dyDescent="0.2">
      <c r="A218" s="63" t="s">
        <v>143</v>
      </c>
      <c r="B218" s="54">
        <v>0</v>
      </c>
      <c r="C218" s="54">
        <v>0</v>
      </c>
      <c r="D218" s="54">
        <v>0</v>
      </c>
      <c r="E218" s="54">
        <v>0</v>
      </c>
      <c r="F218" s="54">
        <v>0</v>
      </c>
      <c r="G218" s="54">
        <v>0</v>
      </c>
      <c r="H218" s="54">
        <v>0</v>
      </c>
      <c r="I218" s="54">
        <v>0</v>
      </c>
      <c r="J218" s="54">
        <v>0</v>
      </c>
      <c r="K218" s="54">
        <v>0</v>
      </c>
      <c r="L218" s="54">
        <v>0</v>
      </c>
      <c r="M218" s="54">
        <v>0</v>
      </c>
      <c r="N218" s="54">
        <v>0</v>
      </c>
      <c r="O218" s="54">
        <v>0</v>
      </c>
      <c r="P218" s="54">
        <v>0</v>
      </c>
      <c r="Q218" s="54">
        <v>0</v>
      </c>
      <c r="R218" s="54">
        <v>0</v>
      </c>
      <c r="S218" s="54">
        <v>0</v>
      </c>
      <c r="T218" s="54">
        <v>0</v>
      </c>
      <c r="U218" s="54">
        <v>0</v>
      </c>
      <c r="V218" s="54">
        <v>0</v>
      </c>
      <c r="W218" s="54">
        <v>0</v>
      </c>
      <c r="X218" s="54">
        <v>0</v>
      </c>
      <c r="Y218" s="54">
        <v>0</v>
      </c>
      <c r="Z218" s="54">
        <v>0</v>
      </c>
      <c r="AA218" s="54">
        <v>0</v>
      </c>
      <c r="AC218" s="54">
        <f t="shared" si="326"/>
        <v>0</v>
      </c>
      <c r="AD218" s="58">
        <f t="shared" si="327"/>
        <v>0</v>
      </c>
      <c r="AE218" s="58">
        <f t="shared" si="328"/>
        <v>0</v>
      </c>
      <c r="AF218" s="58">
        <f t="shared" si="329"/>
        <v>0</v>
      </c>
      <c r="AG218" s="58">
        <f t="shared" si="336"/>
        <v>0</v>
      </c>
      <c r="AH218" s="58">
        <f t="shared" ca="1" si="337"/>
        <v>0</v>
      </c>
      <c r="AI218" s="58">
        <f t="shared" ca="1" si="338"/>
        <v>0</v>
      </c>
      <c r="AJ218" s="45" t="s">
        <v>9</v>
      </c>
    </row>
    <row r="219" spans="1:36" ht="15.95" hidden="1" customHeight="1" outlineLevel="1" x14ac:dyDescent="0.2">
      <c r="A219" s="63" t="s">
        <v>147</v>
      </c>
      <c r="B219" s="54">
        <v>0</v>
      </c>
      <c r="C219" s="54">
        <v>0</v>
      </c>
      <c r="D219" s="54">
        <v>0</v>
      </c>
      <c r="E219" s="54">
        <v>0</v>
      </c>
      <c r="F219" s="54">
        <v>0</v>
      </c>
      <c r="G219" s="54">
        <v>0</v>
      </c>
      <c r="H219" s="54">
        <v>0</v>
      </c>
      <c r="I219" s="54">
        <v>0</v>
      </c>
      <c r="J219" s="54">
        <v>0</v>
      </c>
      <c r="K219" s="54">
        <v>0</v>
      </c>
      <c r="L219" s="54">
        <v>0</v>
      </c>
      <c r="M219" s="54">
        <v>0</v>
      </c>
      <c r="N219" s="54">
        <v>0</v>
      </c>
      <c r="O219" s="54">
        <v>0</v>
      </c>
      <c r="P219" s="54">
        <v>0</v>
      </c>
      <c r="Q219" s="54">
        <v>0</v>
      </c>
      <c r="R219" s="54">
        <v>0</v>
      </c>
      <c r="S219" s="54">
        <v>0</v>
      </c>
      <c r="T219" s="54">
        <v>0</v>
      </c>
      <c r="U219" s="54">
        <v>0</v>
      </c>
      <c r="V219" s="54">
        <v>0</v>
      </c>
      <c r="W219" s="54">
        <v>0</v>
      </c>
      <c r="X219" s="54">
        <v>0</v>
      </c>
      <c r="Y219" s="54">
        <v>0</v>
      </c>
      <c r="Z219" s="54">
        <v>0</v>
      </c>
      <c r="AA219" s="54">
        <v>0</v>
      </c>
      <c r="AC219" s="54">
        <f t="shared" si="326"/>
        <v>0</v>
      </c>
      <c r="AD219" s="58">
        <f t="shared" si="327"/>
        <v>0</v>
      </c>
      <c r="AE219" s="58">
        <f t="shared" si="328"/>
        <v>0</v>
      </c>
      <c r="AF219" s="58">
        <f t="shared" si="329"/>
        <v>0</v>
      </c>
      <c r="AG219" s="58">
        <f t="shared" si="336"/>
        <v>0</v>
      </c>
      <c r="AH219" s="58">
        <f t="shared" ca="1" si="337"/>
        <v>0</v>
      </c>
      <c r="AI219" s="58">
        <f t="shared" ca="1" si="338"/>
        <v>0</v>
      </c>
      <c r="AJ219" s="45" t="s">
        <v>9</v>
      </c>
    </row>
    <row r="220" spans="1:36" ht="15.95" hidden="1" customHeight="1" outlineLevel="1" x14ac:dyDescent="0.2">
      <c r="A220" s="63" t="s">
        <v>148</v>
      </c>
      <c r="B220" s="54">
        <v>0</v>
      </c>
      <c r="C220" s="54">
        <v>0</v>
      </c>
      <c r="D220" s="54">
        <v>0</v>
      </c>
      <c r="E220" s="54">
        <v>0</v>
      </c>
      <c r="F220" s="54">
        <v>8</v>
      </c>
      <c r="G220" s="54">
        <v>8</v>
      </c>
      <c r="H220" s="54">
        <v>-3</v>
      </c>
      <c r="I220" s="54">
        <v>309</v>
      </c>
      <c r="J220" s="54">
        <v>301</v>
      </c>
      <c r="K220" s="54">
        <v>274</v>
      </c>
      <c r="L220" s="54">
        <v>262</v>
      </c>
      <c r="M220" s="54">
        <v>138</v>
      </c>
      <c r="N220" s="54">
        <v>137</v>
      </c>
      <c r="O220" s="54">
        <v>93</v>
      </c>
      <c r="P220" s="54">
        <v>308</v>
      </c>
      <c r="Q220" s="54">
        <v>78</v>
      </c>
      <c r="R220" s="54">
        <v>62</v>
      </c>
      <c r="S220" s="54">
        <v>57</v>
      </c>
      <c r="T220" s="54">
        <v>56</v>
      </c>
      <c r="U220" s="54">
        <v>40</v>
      </c>
      <c r="V220" s="54">
        <v>215</v>
      </c>
      <c r="W220" s="54">
        <v>199</v>
      </c>
      <c r="X220" s="54">
        <v>183</v>
      </c>
      <c r="Y220" s="54">
        <v>183</v>
      </c>
      <c r="Z220" s="54">
        <v>176</v>
      </c>
      <c r="AA220" s="54">
        <v>167</v>
      </c>
      <c r="AC220" s="54">
        <f t="shared" si="326"/>
        <v>0</v>
      </c>
      <c r="AD220" s="58">
        <f t="shared" si="327"/>
        <v>309</v>
      </c>
      <c r="AE220" s="58">
        <f t="shared" si="328"/>
        <v>138</v>
      </c>
      <c r="AF220" s="58">
        <f t="shared" si="329"/>
        <v>78</v>
      </c>
      <c r="AG220" s="58">
        <f t="shared" si="336"/>
        <v>40</v>
      </c>
      <c r="AH220" s="58">
        <f t="shared" ca="1" si="337"/>
        <v>183</v>
      </c>
      <c r="AI220" s="58">
        <f t="shared" ca="1" si="338"/>
        <v>167</v>
      </c>
      <c r="AJ220" s="45" t="s">
        <v>9</v>
      </c>
    </row>
    <row r="221" spans="1:36" ht="15.95" hidden="1" customHeight="1" outlineLevel="1" x14ac:dyDescent="0.2">
      <c r="A221" s="63" t="s">
        <v>149</v>
      </c>
      <c r="B221" s="54">
        <v>0</v>
      </c>
      <c r="C221" s="54">
        <v>0</v>
      </c>
      <c r="D221" s="54">
        <v>0</v>
      </c>
      <c r="E221" s="54">
        <v>0</v>
      </c>
      <c r="F221" s="54">
        <v>0</v>
      </c>
      <c r="G221" s="54">
        <v>0</v>
      </c>
      <c r="H221" s="54">
        <v>0</v>
      </c>
      <c r="I221" s="54">
        <v>0</v>
      </c>
      <c r="J221" s="54">
        <v>0</v>
      </c>
      <c r="K221" s="54">
        <v>0</v>
      </c>
      <c r="L221" s="54">
        <v>0</v>
      </c>
      <c r="M221" s="54">
        <v>0</v>
      </c>
      <c r="N221" s="54">
        <v>0</v>
      </c>
      <c r="O221" s="54">
        <v>1</v>
      </c>
      <c r="P221" s="54">
        <v>1</v>
      </c>
      <c r="Q221" s="54">
        <v>2</v>
      </c>
      <c r="R221" s="54">
        <v>3</v>
      </c>
      <c r="S221" s="54">
        <v>3</v>
      </c>
      <c r="T221" s="54">
        <v>3</v>
      </c>
      <c r="U221" s="54">
        <v>3</v>
      </c>
      <c r="V221" s="54">
        <v>3</v>
      </c>
      <c r="W221" s="54">
        <v>3</v>
      </c>
      <c r="X221" s="54">
        <v>3</v>
      </c>
      <c r="Y221" s="54">
        <v>3</v>
      </c>
      <c r="Z221" s="54">
        <v>3</v>
      </c>
      <c r="AA221" s="54">
        <v>3</v>
      </c>
      <c r="AC221" s="54">
        <f t="shared" si="326"/>
        <v>0</v>
      </c>
      <c r="AD221" s="58">
        <f t="shared" si="327"/>
        <v>0</v>
      </c>
      <c r="AE221" s="58">
        <f t="shared" si="328"/>
        <v>0</v>
      </c>
      <c r="AF221" s="58">
        <f t="shared" si="329"/>
        <v>2</v>
      </c>
      <c r="AG221" s="58">
        <f t="shared" si="336"/>
        <v>3</v>
      </c>
      <c r="AH221" s="58">
        <f t="shared" ca="1" si="337"/>
        <v>3</v>
      </c>
      <c r="AI221" s="58">
        <f t="shared" ca="1" si="338"/>
        <v>3</v>
      </c>
      <c r="AJ221" s="45" t="s">
        <v>9</v>
      </c>
    </row>
    <row r="222" spans="1:36" ht="15.95" customHeight="1" collapsed="1" x14ac:dyDescent="0.2">
      <c r="A222" s="43" t="s">
        <v>150</v>
      </c>
      <c r="B222" s="44">
        <f t="shared" ref="B222:H222" si="345">B223+B238+B254</f>
        <v>392500</v>
      </c>
      <c r="C222" s="44">
        <f t="shared" si="345"/>
        <v>472361</v>
      </c>
      <c r="D222" s="44">
        <f t="shared" si="345"/>
        <v>599390</v>
      </c>
      <c r="E222" s="44">
        <f t="shared" si="345"/>
        <v>611492</v>
      </c>
      <c r="F222" s="44">
        <f t="shared" si="345"/>
        <v>688714</v>
      </c>
      <c r="G222" s="44">
        <f t="shared" si="345"/>
        <v>682027</v>
      </c>
      <c r="H222" s="44">
        <f t="shared" si="345"/>
        <v>681953</v>
      </c>
      <c r="I222" s="44">
        <f t="shared" ref="I222:J222" si="346">I223+I238+I254</f>
        <v>725383</v>
      </c>
      <c r="J222" s="44">
        <f t="shared" si="346"/>
        <v>727286</v>
      </c>
      <c r="K222" s="44">
        <f t="shared" ref="K222:L222" si="347">K223+K238+K254</f>
        <v>738943</v>
      </c>
      <c r="L222" s="44">
        <f t="shared" si="347"/>
        <v>758913</v>
      </c>
      <c r="M222" s="44">
        <f t="shared" ref="M222" si="348">M223+M238+M254</f>
        <v>780951</v>
      </c>
      <c r="N222" s="44">
        <f t="shared" ref="N222:O222" si="349">N223+N238+N254</f>
        <v>815438</v>
      </c>
      <c r="O222" s="44">
        <f t="shared" si="349"/>
        <v>821591</v>
      </c>
      <c r="P222" s="44">
        <f t="shared" ref="P222:T222" si="350">P223+P238+P254</f>
        <v>810830</v>
      </c>
      <c r="Q222" s="44">
        <f t="shared" si="350"/>
        <v>809443</v>
      </c>
      <c r="R222" s="44">
        <f t="shared" si="350"/>
        <v>846489</v>
      </c>
      <c r="S222" s="44">
        <f t="shared" si="350"/>
        <v>831384</v>
      </c>
      <c r="T222" s="44">
        <f t="shared" si="350"/>
        <v>854403</v>
      </c>
      <c r="U222" s="44">
        <f t="shared" ref="U222:V222" si="351">U223+U238+U254</f>
        <v>833659</v>
      </c>
      <c r="V222" s="44">
        <f t="shared" si="351"/>
        <v>863727</v>
      </c>
      <c r="W222" s="44">
        <f t="shared" ref="W222:X222" si="352">W223+W238+W254</f>
        <v>850305</v>
      </c>
      <c r="X222" s="44">
        <f t="shared" si="352"/>
        <v>866802</v>
      </c>
      <c r="Y222" s="44">
        <f t="shared" ref="Y222:Z222" si="353">Y223+Y238+Y254</f>
        <v>859265</v>
      </c>
      <c r="Z222" s="44">
        <f t="shared" si="353"/>
        <v>893625</v>
      </c>
      <c r="AA222" s="44">
        <f t="shared" ref="AA222" si="354">AA223+AA238+AA254</f>
        <v>883370</v>
      </c>
      <c r="AC222" s="44">
        <f t="shared" ref="AC222:AC253" si="355">E222</f>
        <v>611492</v>
      </c>
      <c r="AD222" s="44">
        <f t="shared" ref="AD222:AD253" si="356">I222</f>
        <v>725383</v>
      </c>
      <c r="AE222" s="44">
        <f t="shared" ref="AE222:AE253" si="357">M222</f>
        <v>780951</v>
      </c>
      <c r="AF222" s="44">
        <f t="shared" ref="AF222:AF253" si="358">Q222</f>
        <v>809443</v>
      </c>
      <c r="AG222" s="44">
        <f t="shared" si="336"/>
        <v>833659</v>
      </c>
      <c r="AH222" s="44">
        <f t="shared" ca="1" si="337"/>
        <v>859265</v>
      </c>
      <c r="AI222" s="274">
        <f t="shared" ca="1" si="338"/>
        <v>883370</v>
      </c>
      <c r="AJ222" s="45" t="s">
        <v>9</v>
      </c>
    </row>
    <row r="223" spans="1:36" ht="15.95" hidden="1" customHeight="1" outlineLevel="1" x14ac:dyDescent="0.2">
      <c r="A223" s="61" t="s">
        <v>151</v>
      </c>
      <c r="B223" s="62">
        <f>SUM(B224:B237)</f>
        <v>14866</v>
      </c>
      <c r="C223" s="62">
        <f>SUM(C224:C237)</f>
        <v>49988</v>
      </c>
      <c r="D223" s="62">
        <f>SUM(D224:D237)</f>
        <v>75019</v>
      </c>
      <c r="E223" s="62">
        <f>SUM(E224:E237)</f>
        <v>39050</v>
      </c>
      <c r="F223" s="62">
        <v>56380</v>
      </c>
      <c r="G223" s="62">
        <v>45046</v>
      </c>
      <c r="H223" s="62">
        <v>36936</v>
      </c>
      <c r="I223" s="62">
        <f t="shared" ref="I223:N223" si="359">SUM(I224:I237)</f>
        <v>37914</v>
      </c>
      <c r="J223" s="62">
        <f t="shared" si="359"/>
        <v>39856</v>
      </c>
      <c r="K223" s="62">
        <f t="shared" si="359"/>
        <v>26889</v>
      </c>
      <c r="L223" s="62">
        <f t="shared" si="359"/>
        <v>20328</v>
      </c>
      <c r="M223" s="62">
        <f t="shared" si="359"/>
        <v>28751</v>
      </c>
      <c r="N223" s="62">
        <f t="shared" si="359"/>
        <v>34648</v>
      </c>
      <c r="O223" s="62">
        <f t="shared" ref="O223:T223" si="360">SUM(O224:O237)</f>
        <v>28763</v>
      </c>
      <c r="P223" s="62">
        <f t="shared" si="360"/>
        <v>37947</v>
      </c>
      <c r="Q223" s="62">
        <f t="shared" si="360"/>
        <v>33309</v>
      </c>
      <c r="R223" s="62">
        <f t="shared" si="360"/>
        <v>39434</v>
      </c>
      <c r="S223" s="62">
        <f t="shared" si="360"/>
        <v>48562</v>
      </c>
      <c r="T223" s="62">
        <f t="shared" si="360"/>
        <v>65075</v>
      </c>
      <c r="U223" s="62">
        <f t="shared" ref="U223:V223" si="361">SUM(U224:U237)</f>
        <v>73606</v>
      </c>
      <c r="V223" s="62">
        <f t="shared" si="361"/>
        <v>77794</v>
      </c>
      <c r="W223" s="62">
        <f t="shared" ref="W223:X223" si="362">SUM(W224:W237)</f>
        <v>69263</v>
      </c>
      <c r="X223" s="62">
        <f t="shared" si="362"/>
        <v>69303</v>
      </c>
      <c r="Y223" s="62">
        <f t="shared" ref="Y223:Z223" si="363">SUM(Y224:Y237)</f>
        <v>77728</v>
      </c>
      <c r="Z223" s="62">
        <f t="shared" si="363"/>
        <v>84359</v>
      </c>
      <c r="AA223" s="62">
        <f t="shared" ref="AA223" si="364">SUM(AA224:AA237)</f>
        <v>78342</v>
      </c>
      <c r="AC223" s="62">
        <f t="shared" si="355"/>
        <v>39050</v>
      </c>
      <c r="AD223" s="62">
        <f t="shared" si="356"/>
        <v>37914</v>
      </c>
      <c r="AE223" s="62">
        <f t="shared" si="357"/>
        <v>28751</v>
      </c>
      <c r="AF223" s="62">
        <f t="shared" si="358"/>
        <v>33309</v>
      </c>
      <c r="AG223" s="62">
        <f t="shared" si="336"/>
        <v>73606</v>
      </c>
      <c r="AH223" s="62">
        <f t="shared" ca="1" si="337"/>
        <v>77728</v>
      </c>
      <c r="AI223" s="62">
        <f t="shared" ca="1" si="338"/>
        <v>78342</v>
      </c>
      <c r="AJ223" s="45" t="s">
        <v>9</v>
      </c>
    </row>
    <row r="224" spans="1:36" ht="15.95" hidden="1" customHeight="1" outlineLevel="1" x14ac:dyDescent="0.2">
      <c r="A224" s="63" t="s">
        <v>152</v>
      </c>
      <c r="B224" s="54">
        <v>0</v>
      </c>
      <c r="C224" s="54">
        <v>0</v>
      </c>
      <c r="D224" s="54">
        <v>0</v>
      </c>
      <c r="E224" s="54">
        <v>0</v>
      </c>
      <c r="F224" s="54">
        <v>0</v>
      </c>
      <c r="G224" s="54">
        <v>0</v>
      </c>
      <c r="H224" s="54">
        <v>0</v>
      </c>
      <c r="I224" s="54">
        <v>0</v>
      </c>
      <c r="J224" s="54">
        <v>0</v>
      </c>
      <c r="K224" s="54">
        <v>0</v>
      </c>
      <c r="L224" s="54">
        <v>0</v>
      </c>
      <c r="M224" s="54">
        <v>0</v>
      </c>
      <c r="N224" s="54">
        <v>0</v>
      </c>
      <c r="O224" s="54">
        <v>0</v>
      </c>
      <c r="P224" s="54">
        <v>0</v>
      </c>
      <c r="Q224" s="54">
        <v>0</v>
      </c>
      <c r="R224" s="54">
        <v>0</v>
      </c>
      <c r="S224" s="54">
        <v>0</v>
      </c>
      <c r="T224" s="54">
        <v>0</v>
      </c>
      <c r="U224" s="54">
        <v>0</v>
      </c>
      <c r="V224" s="54">
        <v>0</v>
      </c>
      <c r="W224" s="54">
        <v>0</v>
      </c>
      <c r="X224" s="54">
        <v>0</v>
      </c>
      <c r="Y224" s="54">
        <v>0</v>
      </c>
      <c r="Z224" s="54">
        <v>0</v>
      </c>
      <c r="AA224" s="54">
        <v>0</v>
      </c>
      <c r="AC224" s="54">
        <f t="shared" si="355"/>
        <v>0</v>
      </c>
      <c r="AD224" s="54">
        <f t="shared" si="356"/>
        <v>0</v>
      </c>
      <c r="AE224" s="54">
        <f t="shared" si="357"/>
        <v>0</v>
      </c>
      <c r="AF224" s="54">
        <f t="shared" si="358"/>
        <v>0</v>
      </c>
      <c r="AG224" s="54">
        <f t="shared" si="336"/>
        <v>0</v>
      </c>
      <c r="AH224" s="54">
        <f t="shared" ca="1" si="337"/>
        <v>0</v>
      </c>
      <c r="AI224" s="54">
        <f t="shared" ca="1" si="338"/>
        <v>0</v>
      </c>
      <c r="AJ224" s="45" t="s">
        <v>9</v>
      </c>
    </row>
    <row r="225" spans="1:36" ht="15.95" hidden="1" customHeight="1" outlineLevel="1" x14ac:dyDescent="0.2">
      <c r="A225" s="63" t="s">
        <v>153</v>
      </c>
      <c r="B225" s="54">
        <v>6776</v>
      </c>
      <c r="C225" s="54">
        <v>6706</v>
      </c>
      <c r="D225" s="54">
        <v>12168</v>
      </c>
      <c r="E225" s="54">
        <v>-526</v>
      </c>
      <c r="F225" s="54">
        <v>3750</v>
      </c>
      <c r="G225" s="54">
        <v>-399</v>
      </c>
      <c r="H225" s="54">
        <v>4050</v>
      </c>
      <c r="I225" s="54">
        <v>-404</v>
      </c>
      <c r="J225" s="54">
        <v>4000</v>
      </c>
      <c r="K225" s="54">
        <v>-405</v>
      </c>
      <c r="L225" s="54">
        <v>4508</v>
      </c>
      <c r="M225" s="54">
        <v>-315</v>
      </c>
      <c r="N225" s="54">
        <v>4644</v>
      </c>
      <c r="O225" s="54">
        <v>4511</v>
      </c>
      <c r="P225" s="54">
        <v>9739</v>
      </c>
      <c r="Q225" s="54">
        <v>9560</v>
      </c>
      <c r="R225" s="54">
        <v>15092</v>
      </c>
      <c r="S225" s="54">
        <v>27397</v>
      </c>
      <c r="T225" s="54">
        <v>32944</v>
      </c>
      <c r="U225" s="54">
        <v>45360</v>
      </c>
      <c r="V225" s="54">
        <v>51382</v>
      </c>
      <c r="W225" s="54">
        <v>47718</v>
      </c>
      <c r="X225" s="54">
        <v>53480</v>
      </c>
      <c r="Y225" s="54">
        <v>49994</v>
      </c>
      <c r="Z225" s="54">
        <v>56965</v>
      </c>
      <c r="AA225" s="54">
        <v>54772</v>
      </c>
      <c r="AC225" s="54">
        <f t="shared" si="355"/>
        <v>-526</v>
      </c>
      <c r="AD225" s="54">
        <f t="shared" si="356"/>
        <v>-404</v>
      </c>
      <c r="AE225" s="54">
        <f t="shared" si="357"/>
        <v>-315</v>
      </c>
      <c r="AF225" s="54">
        <f t="shared" si="358"/>
        <v>9560</v>
      </c>
      <c r="AG225" s="54">
        <f t="shared" si="336"/>
        <v>45360</v>
      </c>
      <c r="AH225" s="54">
        <f t="shared" ca="1" si="337"/>
        <v>49994</v>
      </c>
      <c r="AI225" s="54">
        <f t="shared" ca="1" si="338"/>
        <v>54772</v>
      </c>
      <c r="AJ225" s="45" t="s">
        <v>9</v>
      </c>
    </row>
    <row r="226" spans="1:36" ht="15.95" hidden="1" customHeight="1" outlineLevel="1" x14ac:dyDescent="0.2">
      <c r="A226" s="63" t="s">
        <v>182</v>
      </c>
      <c r="B226" s="54">
        <v>0</v>
      </c>
      <c r="C226" s="54">
        <v>0</v>
      </c>
      <c r="D226" s="54">
        <v>0</v>
      </c>
      <c r="E226" s="54">
        <v>0</v>
      </c>
      <c r="F226" s="54">
        <v>0</v>
      </c>
      <c r="G226" s="54">
        <v>0</v>
      </c>
      <c r="H226" s="54">
        <v>97</v>
      </c>
      <c r="I226" s="54">
        <v>85</v>
      </c>
      <c r="J226" s="54">
        <v>85</v>
      </c>
      <c r="K226" s="54">
        <v>80</v>
      </c>
      <c r="L226" s="54">
        <v>68</v>
      </c>
      <c r="M226" s="54">
        <v>68</v>
      </c>
      <c r="N226" s="54">
        <v>75</v>
      </c>
      <c r="O226" s="54">
        <v>67</v>
      </c>
      <c r="P226" s="54">
        <v>68</v>
      </c>
      <c r="Q226" s="54">
        <v>67</v>
      </c>
      <c r="R226" s="54">
        <v>56</v>
      </c>
      <c r="S226" s="54">
        <v>41</v>
      </c>
      <c r="T226" s="54">
        <v>24</v>
      </c>
      <c r="U226" s="54">
        <v>6</v>
      </c>
      <c r="V226" s="54">
        <v>69</v>
      </c>
      <c r="W226" s="54">
        <v>69</v>
      </c>
      <c r="X226" s="54">
        <v>69</v>
      </c>
      <c r="Y226" s="54">
        <v>69</v>
      </c>
      <c r="Z226" s="54">
        <v>73</v>
      </c>
      <c r="AA226" s="54">
        <v>73</v>
      </c>
      <c r="AC226" s="54">
        <f t="shared" si="355"/>
        <v>0</v>
      </c>
      <c r="AD226" s="54">
        <f t="shared" si="356"/>
        <v>85</v>
      </c>
      <c r="AE226" s="54">
        <f t="shared" si="357"/>
        <v>68</v>
      </c>
      <c r="AF226" s="54">
        <f t="shared" si="358"/>
        <v>67</v>
      </c>
      <c r="AG226" s="54">
        <f t="shared" si="336"/>
        <v>6</v>
      </c>
      <c r="AH226" s="54">
        <f t="shared" ca="1" si="337"/>
        <v>69</v>
      </c>
      <c r="AI226" s="54">
        <f t="shared" ca="1" si="338"/>
        <v>73</v>
      </c>
      <c r="AJ226" s="45" t="s">
        <v>9</v>
      </c>
    </row>
    <row r="227" spans="1:36" ht="15.95" hidden="1" customHeight="1" outlineLevel="1" x14ac:dyDescent="0.2">
      <c r="A227" s="63" t="s">
        <v>154</v>
      </c>
      <c r="B227" s="54">
        <v>4967</v>
      </c>
      <c r="C227" s="54">
        <v>35948</v>
      </c>
      <c r="D227" s="54">
        <v>55491</v>
      </c>
      <c r="E227" s="54">
        <v>31316.5</v>
      </c>
      <c r="F227" s="54">
        <v>42043</v>
      </c>
      <c r="G227" s="54">
        <v>31036</v>
      </c>
      <c r="H227" s="54">
        <v>13023</v>
      </c>
      <c r="I227" s="54">
        <v>12118</v>
      </c>
      <c r="J227" s="54">
        <v>10630</v>
      </c>
      <c r="K227" s="54">
        <v>9067</v>
      </c>
      <c r="L227" s="54">
        <v>7143</v>
      </c>
      <c r="M227" s="54">
        <v>6667</v>
      </c>
      <c r="N227" s="54">
        <v>7419</v>
      </c>
      <c r="O227" s="54">
        <v>3367</v>
      </c>
      <c r="P227" s="54">
        <v>2863</v>
      </c>
      <c r="Q227" s="54">
        <v>2692</v>
      </c>
      <c r="R227" s="54">
        <v>2709</v>
      </c>
      <c r="S227" s="54">
        <v>2668</v>
      </c>
      <c r="T227" s="54">
        <v>2492</v>
      </c>
      <c r="U227" s="54">
        <v>1151</v>
      </c>
      <c r="V227" s="54">
        <v>1135</v>
      </c>
      <c r="W227" s="54">
        <v>1191</v>
      </c>
      <c r="X227" s="54">
        <v>1169</v>
      </c>
      <c r="Y227" s="54">
        <v>1310</v>
      </c>
      <c r="Z227" s="54">
        <v>1322</v>
      </c>
      <c r="AA227" s="54">
        <v>1271</v>
      </c>
      <c r="AC227" s="54">
        <f t="shared" si="355"/>
        <v>31316.5</v>
      </c>
      <c r="AD227" s="54">
        <f t="shared" si="356"/>
        <v>12118</v>
      </c>
      <c r="AE227" s="54">
        <f t="shared" si="357"/>
        <v>6667</v>
      </c>
      <c r="AF227" s="54">
        <f t="shared" si="358"/>
        <v>2692</v>
      </c>
      <c r="AG227" s="54">
        <f t="shared" si="336"/>
        <v>1151</v>
      </c>
      <c r="AH227" s="54">
        <f t="shared" ca="1" si="337"/>
        <v>1310</v>
      </c>
      <c r="AI227" s="54">
        <f t="shared" ca="1" si="338"/>
        <v>1271</v>
      </c>
      <c r="AJ227" s="45" t="s">
        <v>9</v>
      </c>
    </row>
    <row r="228" spans="1:36" ht="15.95" hidden="1" customHeight="1" outlineLevel="1" x14ac:dyDescent="0.2">
      <c r="A228" s="63" t="s">
        <v>155</v>
      </c>
      <c r="B228" s="54">
        <v>508</v>
      </c>
      <c r="C228" s="54">
        <v>658</v>
      </c>
      <c r="D228" s="54">
        <v>1068</v>
      </c>
      <c r="E228" s="54">
        <v>3433</v>
      </c>
      <c r="F228" s="54">
        <v>691</v>
      </c>
      <c r="G228" s="54">
        <v>600</v>
      </c>
      <c r="H228" s="54">
        <v>803</v>
      </c>
      <c r="I228" s="54">
        <v>842</v>
      </c>
      <c r="J228" s="54">
        <v>936</v>
      </c>
      <c r="K228" s="54">
        <v>723</v>
      </c>
      <c r="L228" s="54">
        <v>859</v>
      </c>
      <c r="M228" s="54">
        <v>857</v>
      </c>
      <c r="N228" s="54">
        <v>931</v>
      </c>
      <c r="O228" s="54">
        <v>527</v>
      </c>
      <c r="P228" s="54">
        <v>785</v>
      </c>
      <c r="Q228" s="54">
        <v>823</v>
      </c>
      <c r="R228" s="54">
        <v>918</v>
      </c>
      <c r="S228" s="54">
        <v>660</v>
      </c>
      <c r="T228" s="54">
        <v>746</v>
      </c>
      <c r="U228" s="54">
        <v>660</v>
      </c>
      <c r="V228" s="54">
        <v>721</v>
      </c>
      <c r="W228" s="54">
        <v>559</v>
      </c>
      <c r="X228" s="54">
        <v>761</v>
      </c>
      <c r="Y228" s="54">
        <v>719</v>
      </c>
      <c r="Z228" s="54">
        <v>769</v>
      </c>
      <c r="AA228" s="54">
        <v>517</v>
      </c>
      <c r="AC228" s="54">
        <f t="shared" si="355"/>
        <v>3433</v>
      </c>
      <c r="AD228" s="54">
        <f t="shared" si="356"/>
        <v>842</v>
      </c>
      <c r="AE228" s="54">
        <f t="shared" si="357"/>
        <v>857</v>
      </c>
      <c r="AF228" s="54">
        <f t="shared" si="358"/>
        <v>823</v>
      </c>
      <c r="AG228" s="54">
        <f t="shared" si="336"/>
        <v>660</v>
      </c>
      <c r="AH228" s="54">
        <f t="shared" ca="1" si="337"/>
        <v>719</v>
      </c>
      <c r="AI228" s="54">
        <f t="shared" ca="1" si="338"/>
        <v>517</v>
      </c>
      <c r="AJ228" s="45" t="s">
        <v>9</v>
      </c>
    </row>
    <row r="229" spans="1:36" ht="15.95" hidden="1" customHeight="1" outlineLevel="1" x14ac:dyDescent="0.2">
      <c r="A229" s="63" t="s">
        <v>156</v>
      </c>
      <c r="B229" s="54">
        <v>1054</v>
      </c>
      <c r="C229" s="54">
        <v>5106</v>
      </c>
      <c r="D229" s="54">
        <v>4719</v>
      </c>
      <c r="E229" s="54">
        <v>3216.5</v>
      </c>
      <c r="F229" s="54">
        <v>2112</v>
      </c>
      <c r="G229" s="54">
        <v>5903</v>
      </c>
      <c r="H229" s="54">
        <v>2305</v>
      </c>
      <c r="I229" s="54">
        <v>2466</v>
      </c>
      <c r="J229" s="54">
        <v>1254</v>
      </c>
      <c r="K229" s="54">
        <v>1183</v>
      </c>
      <c r="L229" s="54">
        <v>899</v>
      </c>
      <c r="M229" s="54">
        <v>1653</v>
      </c>
      <c r="N229" s="54">
        <v>1314</v>
      </c>
      <c r="O229" s="54">
        <v>1367</v>
      </c>
      <c r="P229" s="54">
        <v>2560</v>
      </c>
      <c r="Q229" s="54">
        <v>3410</v>
      </c>
      <c r="R229" s="54">
        <v>2234</v>
      </c>
      <c r="S229" s="54">
        <v>2652</v>
      </c>
      <c r="T229" s="54">
        <v>3293</v>
      </c>
      <c r="U229" s="54">
        <v>4261</v>
      </c>
      <c r="V229" s="54">
        <v>2837</v>
      </c>
      <c r="W229" s="54">
        <v>3321</v>
      </c>
      <c r="X229" s="54">
        <v>3891</v>
      </c>
      <c r="Y229" s="54">
        <v>4568</v>
      </c>
      <c r="Z229" s="54">
        <v>3667</v>
      </c>
      <c r="AA229" s="54">
        <v>4326</v>
      </c>
      <c r="AC229" s="54">
        <f t="shared" si="355"/>
        <v>3216.5</v>
      </c>
      <c r="AD229" s="54">
        <f t="shared" si="356"/>
        <v>2466</v>
      </c>
      <c r="AE229" s="54">
        <f t="shared" si="357"/>
        <v>1653</v>
      </c>
      <c r="AF229" s="54">
        <f t="shared" si="358"/>
        <v>3410</v>
      </c>
      <c r="AG229" s="54">
        <f t="shared" si="336"/>
        <v>4261</v>
      </c>
      <c r="AH229" s="54">
        <f t="shared" ca="1" si="337"/>
        <v>4568</v>
      </c>
      <c r="AI229" s="54">
        <f t="shared" ca="1" si="338"/>
        <v>4326</v>
      </c>
      <c r="AJ229" s="45" t="s">
        <v>9</v>
      </c>
    </row>
    <row r="230" spans="1:36" ht="15.95" hidden="1" customHeight="1" outlineLevel="1" x14ac:dyDescent="0.2">
      <c r="A230" s="63" t="s">
        <v>157</v>
      </c>
      <c r="B230" s="54">
        <v>0</v>
      </c>
      <c r="C230" s="54">
        <v>0</v>
      </c>
      <c r="D230" s="54">
        <v>0</v>
      </c>
      <c r="E230" s="54">
        <v>0</v>
      </c>
      <c r="F230" s="54">
        <v>0</v>
      </c>
      <c r="G230" s="54">
        <v>0</v>
      </c>
      <c r="H230" s="54">
        <v>0</v>
      </c>
      <c r="I230" s="54">
        <v>0</v>
      </c>
      <c r="J230" s="54">
        <v>0</v>
      </c>
      <c r="K230" s="54">
        <v>0</v>
      </c>
      <c r="L230" s="54">
        <v>0</v>
      </c>
      <c r="M230" s="54">
        <v>0</v>
      </c>
      <c r="N230" s="54">
        <v>0</v>
      </c>
      <c r="O230" s="54">
        <v>0</v>
      </c>
      <c r="P230" s="54">
        <v>0</v>
      </c>
      <c r="Q230" s="54">
        <v>0</v>
      </c>
      <c r="R230" s="54">
        <v>0</v>
      </c>
      <c r="S230" s="54">
        <v>0</v>
      </c>
      <c r="T230" s="54">
        <v>0</v>
      </c>
      <c r="U230" s="54">
        <v>0</v>
      </c>
      <c r="V230" s="54">
        <v>0</v>
      </c>
      <c r="W230" s="54">
        <v>0</v>
      </c>
      <c r="X230" s="54">
        <v>0</v>
      </c>
      <c r="Y230" s="54">
        <v>0</v>
      </c>
      <c r="Z230" s="54">
        <v>0</v>
      </c>
      <c r="AA230" s="54">
        <v>0</v>
      </c>
      <c r="AC230" s="54">
        <f t="shared" si="355"/>
        <v>0</v>
      </c>
      <c r="AD230" s="54">
        <f t="shared" si="356"/>
        <v>0</v>
      </c>
      <c r="AE230" s="54">
        <f t="shared" si="357"/>
        <v>0</v>
      </c>
      <c r="AF230" s="54">
        <f t="shared" si="358"/>
        <v>0</v>
      </c>
      <c r="AG230" s="54">
        <f t="shared" si="336"/>
        <v>0</v>
      </c>
      <c r="AH230" s="54">
        <f t="shared" ca="1" si="337"/>
        <v>0</v>
      </c>
      <c r="AI230" s="54">
        <f t="shared" ca="1" si="338"/>
        <v>0</v>
      </c>
      <c r="AJ230" s="45" t="s">
        <v>9</v>
      </c>
    </row>
    <row r="231" spans="1:36" ht="15.95" hidden="1" customHeight="1" outlineLevel="1" x14ac:dyDescent="0.2">
      <c r="A231" s="63" t="s">
        <v>158</v>
      </c>
      <c r="B231" s="54">
        <v>0</v>
      </c>
      <c r="C231" s="54">
        <v>0</v>
      </c>
      <c r="D231" s="54">
        <v>0</v>
      </c>
      <c r="E231" s="54">
        <v>0</v>
      </c>
      <c r="F231" s="54">
        <v>0</v>
      </c>
      <c r="G231" s="54">
        <v>0</v>
      </c>
      <c r="H231" s="54">
        <v>10000</v>
      </c>
      <c r="I231" s="54">
        <v>15969</v>
      </c>
      <c r="J231" s="54">
        <v>15969</v>
      </c>
      <c r="K231" s="54">
        <v>9469</v>
      </c>
      <c r="L231" s="54">
        <v>0</v>
      </c>
      <c r="M231" s="54">
        <v>12761</v>
      </c>
      <c r="N231" s="54">
        <v>12761</v>
      </c>
      <c r="O231" s="54">
        <v>11000</v>
      </c>
      <c r="P231" s="54">
        <v>14000</v>
      </c>
      <c r="Q231" s="54">
        <v>8791</v>
      </c>
      <c r="R231" s="54">
        <v>8791</v>
      </c>
      <c r="S231" s="54">
        <v>6125</v>
      </c>
      <c r="T231" s="54">
        <v>16500</v>
      </c>
      <c r="U231" s="54">
        <v>12995</v>
      </c>
      <c r="V231" s="54">
        <v>12995</v>
      </c>
      <c r="W231" s="54">
        <v>6500</v>
      </c>
      <c r="X231" s="54">
        <v>0</v>
      </c>
      <c r="Y231" s="54">
        <v>10812</v>
      </c>
      <c r="Z231" s="54">
        <v>10812</v>
      </c>
      <c r="AA231" s="54">
        <v>5812</v>
      </c>
      <c r="AC231" s="54">
        <f t="shared" si="355"/>
        <v>0</v>
      </c>
      <c r="AD231" s="54">
        <f t="shared" si="356"/>
        <v>15969</v>
      </c>
      <c r="AE231" s="54">
        <f t="shared" si="357"/>
        <v>12761</v>
      </c>
      <c r="AF231" s="54">
        <f t="shared" si="358"/>
        <v>8791</v>
      </c>
      <c r="AG231" s="54">
        <f t="shared" si="336"/>
        <v>12995</v>
      </c>
      <c r="AH231" s="54">
        <f t="shared" ca="1" si="337"/>
        <v>10812</v>
      </c>
      <c r="AI231" s="54">
        <f t="shared" ca="1" si="338"/>
        <v>5812</v>
      </c>
      <c r="AJ231" s="45" t="s">
        <v>9</v>
      </c>
    </row>
    <row r="232" spans="1:36" ht="15.95" hidden="1" customHeight="1" outlineLevel="1" x14ac:dyDescent="0.2">
      <c r="A232" s="63" t="s">
        <v>159</v>
      </c>
      <c r="B232" s="54">
        <v>0</v>
      </c>
      <c r="C232" s="54">
        <v>0</v>
      </c>
      <c r="D232" s="54">
        <v>0</v>
      </c>
      <c r="E232" s="54">
        <v>0</v>
      </c>
      <c r="F232" s="54">
        <v>0</v>
      </c>
      <c r="G232" s="54">
        <v>0</v>
      </c>
      <c r="H232" s="54">
        <v>0</v>
      </c>
      <c r="I232" s="54">
        <v>0</v>
      </c>
      <c r="J232" s="54">
        <v>0</v>
      </c>
      <c r="K232" s="54">
        <v>0</v>
      </c>
      <c r="L232" s="54">
        <v>0</v>
      </c>
      <c r="M232" s="54">
        <v>0</v>
      </c>
      <c r="N232" s="54">
        <v>0</v>
      </c>
      <c r="O232" s="54">
        <v>0</v>
      </c>
      <c r="P232" s="54">
        <v>0</v>
      </c>
      <c r="Q232" s="54">
        <v>0</v>
      </c>
      <c r="R232" s="54">
        <v>0</v>
      </c>
      <c r="S232" s="54">
        <v>0</v>
      </c>
      <c r="T232" s="54">
        <v>0</v>
      </c>
      <c r="U232" s="54">
        <v>0</v>
      </c>
      <c r="V232" s="54">
        <v>0</v>
      </c>
      <c r="W232" s="54">
        <v>0</v>
      </c>
      <c r="X232" s="54">
        <v>0</v>
      </c>
      <c r="Y232" s="54">
        <v>0</v>
      </c>
      <c r="Z232" s="54">
        <v>0</v>
      </c>
      <c r="AA232" s="54">
        <v>0</v>
      </c>
      <c r="AC232" s="54">
        <f t="shared" si="355"/>
        <v>0</v>
      </c>
      <c r="AD232" s="54">
        <f t="shared" si="356"/>
        <v>0</v>
      </c>
      <c r="AE232" s="54">
        <f t="shared" si="357"/>
        <v>0</v>
      </c>
      <c r="AF232" s="54">
        <f t="shared" si="358"/>
        <v>0</v>
      </c>
      <c r="AG232" s="54">
        <f t="shared" si="336"/>
        <v>0</v>
      </c>
      <c r="AH232" s="54">
        <f t="shared" ca="1" si="337"/>
        <v>0</v>
      </c>
      <c r="AI232" s="54">
        <f t="shared" ca="1" si="338"/>
        <v>0</v>
      </c>
      <c r="AJ232" s="45" t="s">
        <v>9</v>
      </c>
    </row>
    <row r="233" spans="1:36" ht="15.95" hidden="1" customHeight="1" outlineLevel="1" x14ac:dyDescent="0.2">
      <c r="A233" s="63" t="s">
        <v>183</v>
      </c>
      <c r="B233" s="54">
        <v>0</v>
      </c>
      <c r="C233" s="54">
        <v>0</v>
      </c>
      <c r="D233" s="54">
        <v>0</v>
      </c>
      <c r="E233" s="54">
        <v>0</v>
      </c>
      <c r="F233" s="54">
        <v>6025</v>
      </c>
      <c r="G233" s="54">
        <v>6026</v>
      </c>
      <c r="H233" s="54">
        <v>6038</v>
      </c>
      <c r="I233" s="54">
        <v>6043</v>
      </c>
      <c r="J233" s="54">
        <v>6206</v>
      </c>
      <c r="K233" s="54">
        <v>6428</v>
      </c>
      <c r="L233" s="54">
        <v>6465</v>
      </c>
      <c r="M233" s="54">
        <v>6612</v>
      </c>
      <c r="N233" s="54">
        <v>6823</v>
      </c>
      <c r="O233" s="54">
        <v>7182</v>
      </c>
      <c r="P233" s="54">
        <v>7034</v>
      </c>
      <c r="Q233" s="54">
        <v>7051</v>
      </c>
      <c r="R233" s="54">
        <v>7162</v>
      </c>
      <c r="S233" s="54">
        <v>7317</v>
      </c>
      <c r="T233" s="54">
        <v>7323</v>
      </c>
      <c r="U233" s="54">
        <v>7355</v>
      </c>
      <c r="V233" s="54">
        <v>7474</v>
      </c>
      <c r="W233" s="54">
        <v>7604</v>
      </c>
      <c r="X233" s="54">
        <v>7616</v>
      </c>
      <c r="Y233" s="54">
        <v>7678</v>
      </c>
      <c r="Z233" s="54">
        <v>7831</v>
      </c>
      <c r="AA233" s="54">
        <v>8009</v>
      </c>
      <c r="AC233" s="54">
        <f t="shared" si="355"/>
        <v>0</v>
      </c>
      <c r="AD233" s="54">
        <f t="shared" si="356"/>
        <v>6043</v>
      </c>
      <c r="AE233" s="54">
        <f t="shared" si="357"/>
        <v>6612</v>
      </c>
      <c r="AF233" s="54">
        <f t="shared" si="358"/>
        <v>7051</v>
      </c>
      <c r="AG233" s="54">
        <f t="shared" si="336"/>
        <v>7355</v>
      </c>
      <c r="AH233" s="54">
        <f t="shared" ca="1" si="337"/>
        <v>7678</v>
      </c>
      <c r="AI233" s="54">
        <f t="shared" ca="1" si="338"/>
        <v>8009</v>
      </c>
      <c r="AJ233" s="45" t="s">
        <v>9</v>
      </c>
    </row>
    <row r="234" spans="1:36" ht="15.95" hidden="1" customHeight="1" outlineLevel="1" x14ac:dyDescent="0.2">
      <c r="A234" s="63" t="s">
        <v>184</v>
      </c>
      <c r="B234" s="54">
        <v>0</v>
      </c>
      <c r="C234" s="54">
        <v>0</v>
      </c>
      <c r="D234" s="54">
        <v>0</v>
      </c>
      <c r="E234" s="54">
        <v>0</v>
      </c>
      <c r="F234" s="54">
        <v>186</v>
      </c>
      <c r="G234" s="54">
        <v>312</v>
      </c>
      <c r="H234" s="54">
        <v>392</v>
      </c>
      <c r="I234" s="54">
        <v>438</v>
      </c>
      <c r="J234" s="54">
        <v>486</v>
      </c>
      <c r="K234" s="54">
        <v>306</v>
      </c>
      <c r="L234" s="54">
        <v>365</v>
      </c>
      <c r="M234" s="54">
        <v>425</v>
      </c>
      <c r="N234" s="54">
        <v>488</v>
      </c>
      <c r="O234" s="54">
        <v>554</v>
      </c>
      <c r="P234" s="54">
        <v>262</v>
      </c>
      <c r="Q234" s="54">
        <v>319</v>
      </c>
      <c r="R234" s="54">
        <v>355</v>
      </c>
      <c r="S234" s="54">
        <v>367</v>
      </c>
      <c r="T234" s="54">
        <v>382</v>
      </c>
      <c r="U234" s="54">
        <v>483</v>
      </c>
      <c r="V234" s="54">
        <v>480</v>
      </c>
      <c r="W234" s="54">
        <v>488</v>
      </c>
      <c r="X234" s="54">
        <v>507</v>
      </c>
      <c r="Y234" s="54">
        <v>772</v>
      </c>
      <c r="Z234" s="54">
        <v>785</v>
      </c>
      <c r="AA234" s="54">
        <v>798</v>
      </c>
      <c r="AC234" s="54">
        <f t="shared" si="355"/>
        <v>0</v>
      </c>
      <c r="AD234" s="54">
        <f t="shared" si="356"/>
        <v>438</v>
      </c>
      <c r="AE234" s="54">
        <f t="shared" si="357"/>
        <v>425</v>
      </c>
      <c r="AF234" s="54">
        <f t="shared" si="358"/>
        <v>319</v>
      </c>
      <c r="AG234" s="54">
        <f t="shared" si="336"/>
        <v>483</v>
      </c>
      <c r="AH234" s="54">
        <f t="shared" ca="1" si="337"/>
        <v>772</v>
      </c>
      <c r="AI234" s="54">
        <f t="shared" ca="1" si="338"/>
        <v>798</v>
      </c>
      <c r="AJ234" s="45" t="s">
        <v>9</v>
      </c>
    </row>
    <row r="235" spans="1:36" ht="15.95" hidden="1" customHeight="1" outlineLevel="1" x14ac:dyDescent="0.2">
      <c r="A235" s="63" t="s">
        <v>161</v>
      </c>
      <c r="B235" s="54">
        <v>0</v>
      </c>
      <c r="C235" s="54">
        <v>0</v>
      </c>
      <c r="D235" s="54">
        <v>0</v>
      </c>
      <c r="E235" s="54">
        <v>0</v>
      </c>
      <c r="F235" s="54">
        <v>0</v>
      </c>
      <c r="G235" s="54">
        <v>0</v>
      </c>
      <c r="H235" s="54">
        <v>0</v>
      </c>
      <c r="I235" s="54">
        <v>0</v>
      </c>
      <c r="J235" s="54">
        <v>0</v>
      </c>
      <c r="K235" s="54">
        <v>0</v>
      </c>
      <c r="L235" s="54">
        <v>0</v>
      </c>
      <c r="M235" s="54">
        <v>0</v>
      </c>
      <c r="N235" s="54">
        <v>0</v>
      </c>
      <c r="O235" s="54">
        <v>0</v>
      </c>
      <c r="P235" s="54">
        <v>0</v>
      </c>
      <c r="Q235" s="54">
        <v>0</v>
      </c>
      <c r="R235" s="54">
        <v>0</v>
      </c>
      <c r="S235" s="54">
        <v>0</v>
      </c>
      <c r="T235" s="54">
        <v>0</v>
      </c>
      <c r="U235" s="54">
        <v>0</v>
      </c>
      <c r="V235" s="54">
        <v>0</v>
      </c>
      <c r="W235" s="54">
        <v>0</v>
      </c>
      <c r="X235" s="54">
        <v>0</v>
      </c>
      <c r="Y235" s="54">
        <v>0</v>
      </c>
      <c r="Z235" s="54">
        <v>0</v>
      </c>
      <c r="AA235" s="54">
        <v>0</v>
      </c>
      <c r="AC235" s="54">
        <f t="shared" si="355"/>
        <v>0</v>
      </c>
      <c r="AD235" s="54">
        <f t="shared" si="356"/>
        <v>0</v>
      </c>
      <c r="AE235" s="54">
        <f t="shared" si="357"/>
        <v>0</v>
      </c>
      <c r="AF235" s="54">
        <f t="shared" si="358"/>
        <v>0</v>
      </c>
      <c r="AG235" s="54">
        <f t="shared" si="336"/>
        <v>0</v>
      </c>
      <c r="AH235" s="54">
        <f t="shared" ca="1" si="337"/>
        <v>0</v>
      </c>
      <c r="AI235" s="54">
        <f t="shared" ca="1" si="338"/>
        <v>0</v>
      </c>
      <c r="AJ235" s="45" t="s">
        <v>9</v>
      </c>
    </row>
    <row r="236" spans="1:36" ht="15.95" hidden="1" customHeight="1" outlineLevel="1" x14ac:dyDescent="0.2">
      <c r="A236" s="63" t="s">
        <v>162</v>
      </c>
      <c r="B236" s="54">
        <v>0</v>
      </c>
      <c r="C236" s="54">
        <v>0</v>
      </c>
      <c r="D236" s="54">
        <v>0</v>
      </c>
      <c r="E236" s="54">
        <v>0</v>
      </c>
      <c r="F236" s="54">
        <v>0</v>
      </c>
      <c r="G236" s="54">
        <v>0</v>
      </c>
      <c r="H236" s="54">
        <v>0</v>
      </c>
      <c r="I236" s="54">
        <v>0</v>
      </c>
      <c r="J236" s="54">
        <v>0</v>
      </c>
      <c r="K236" s="54">
        <v>0</v>
      </c>
      <c r="L236" s="54">
        <v>0</v>
      </c>
      <c r="M236" s="54">
        <v>0</v>
      </c>
      <c r="N236" s="54">
        <v>0</v>
      </c>
      <c r="O236" s="54">
        <v>0</v>
      </c>
      <c r="P236" s="54">
        <v>0</v>
      </c>
      <c r="Q236" s="54">
        <v>0</v>
      </c>
      <c r="R236" s="54">
        <v>698</v>
      </c>
      <c r="S236" s="54">
        <v>0</v>
      </c>
      <c r="T236" s="54">
        <v>0</v>
      </c>
      <c r="U236" s="54">
        <v>0</v>
      </c>
      <c r="V236" s="54">
        <v>0</v>
      </c>
      <c r="W236" s="54">
        <v>0</v>
      </c>
      <c r="X236" s="54">
        <v>0</v>
      </c>
      <c r="Y236" s="54">
        <v>0</v>
      </c>
      <c r="Z236" s="54">
        <v>0</v>
      </c>
      <c r="AA236" s="54">
        <v>0</v>
      </c>
      <c r="AC236" s="54">
        <f t="shared" si="355"/>
        <v>0</v>
      </c>
      <c r="AD236" s="54">
        <f t="shared" si="356"/>
        <v>0</v>
      </c>
      <c r="AE236" s="54">
        <f t="shared" si="357"/>
        <v>0</v>
      </c>
      <c r="AF236" s="54">
        <f t="shared" si="358"/>
        <v>0</v>
      </c>
      <c r="AG236" s="54">
        <f t="shared" si="336"/>
        <v>0</v>
      </c>
      <c r="AH236" s="54">
        <f t="shared" ca="1" si="337"/>
        <v>0</v>
      </c>
      <c r="AI236" s="54">
        <f t="shared" ca="1" si="338"/>
        <v>0</v>
      </c>
      <c r="AJ236" s="45" t="s">
        <v>9</v>
      </c>
    </row>
    <row r="237" spans="1:36" ht="15.95" hidden="1" customHeight="1" outlineLevel="1" x14ac:dyDescent="0.2">
      <c r="A237" s="63" t="s">
        <v>163</v>
      </c>
      <c r="B237" s="54">
        <v>1561</v>
      </c>
      <c r="C237" s="54">
        <v>1570</v>
      </c>
      <c r="D237" s="54">
        <v>1573</v>
      </c>
      <c r="E237" s="54">
        <v>1610</v>
      </c>
      <c r="F237" s="54">
        <v>1573</v>
      </c>
      <c r="G237" s="54">
        <v>1568</v>
      </c>
      <c r="H237" s="54">
        <v>228</v>
      </c>
      <c r="I237" s="54">
        <v>357</v>
      </c>
      <c r="J237" s="54">
        <v>290</v>
      </c>
      <c r="K237" s="54">
        <v>38</v>
      </c>
      <c r="L237" s="54">
        <v>21</v>
      </c>
      <c r="M237" s="54">
        <v>23</v>
      </c>
      <c r="N237" s="54">
        <v>193</v>
      </c>
      <c r="O237" s="54">
        <v>188</v>
      </c>
      <c r="P237" s="54">
        <v>636</v>
      </c>
      <c r="Q237" s="54">
        <v>596</v>
      </c>
      <c r="R237" s="54">
        <v>1419</v>
      </c>
      <c r="S237" s="54">
        <v>1335</v>
      </c>
      <c r="T237" s="54">
        <v>1371</v>
      </c>
      <c r="U237" s="54">
        <v>1335</v>
      </c>
      <c r="V237" s="54">
        <v>701</v>
      </c>
      <c r="W237" s="54">
        <v>1813</v>
      </c>
      <c r="X237" s="54">
        <v>1810</v>
      </c>
      <c r="Y237" s="54">
        <v>1806</v>
      </c>
      <c r="Z237" s="54">
        <v>2135</v>
      </c>
      <c r="AA237" s="54">
        <v>2764</v>
      </c>
      <c r="AC237" s="54">
        <f t="shared" si="355"/>
        <v>1610</v>
      </c>
      <c r="AD237" s="54">
        <f t="shared" si="356"/>
        <v>357</v>
      </c>
      <c r="AE237" s="54">
        <f t="shared" si="357"/>
        <v>23</v>
      </c>
      <c r="AF237" s="54">
        <f t="shared" si="358"/>
        <v>596</v>
      </c>
      <c r="AG237" s="54">
        <f t="shared" si="336"/>
        <v>1335</v>
      </c>
      <c r="AH237" s="54">
        <f t="shared" ca="1" si="337"/>
        <v>1806</v>
      </c>
      <c r="AI237" s="54">
        <f t="shared" ca="1" si="338"/>
        <v>2764</v>
      </c>
      <c r="AJ237" s="45" t="s">
        <v>9</v>
      </c>
    </row>
    <row r="238" spans="1:36" ht="15.95" hidden="1" customHeight="1" outlineLevel="1" x14ac:dyDescent="0.2">
      <c r="A238" s="61" t="s">
        <v>164</v>
      </c>
      <c r="B238" s="62">
        <f>SUM(B239:B253)</f>
        <v>322524</v>
      </c>
      <c r="C238" s="62">
        <f>SUM(C239:C253)</f>
        <v>346131</v>
      </c>
      <c r="D238" s="62">
        <f>SUM(D239:D253)</f>
        <v>397002</v>
      </c>
      <c r="E238" s="62">
        <f>SUM(E239:E253)</f>
        <v>427594</v>
      </c>
      <c r="F238" s="62">
        <v>452884</v>
      </c>
      <c r="G238" s="62">
        <v>450470</v>
      </c>
      <c r="H238" s="62">
        <v>456604</v>
      </c>
      <c r="I238" s="62">
        <f t="shared" ref="I238:N238" si="365">SUM(I239:I253)</f>
        <v>475414</v>
      </c>
      <c r="J238" s="62">
        <f t="shared" si="365"/>
        <v>490020</v>
      </c>
      <c r="K238" s="62">
        <f t="shared" si="365"/>
        <v>502317</v>
      </c>
      <c r="L238" s="62">
        <f t="shared" si="365"/>
        <v>518581</v>
      </c>
      <c r="M238" s="62">
        <f t="shared" si="365"/>
        <v>537299</v>
      </c>
      <c r="N238" s="62">
        <f t="shared" si="365"/>
        <v>553797</v>
      </c>
      <c r="O238" s="62">
        <f t="shared" ref="O238:T238" si="366">SUM(O239:O253)</f>
        <v>569579</v>
      </c>
      <c r="P238" s="62">
        <f t="shared" si="366"/>
        <v>561201</v>
      </c>
      <c r="Q238" s="62">
        <f t="shared" si="366"/>
        <v>566565</v>
      </c>
      <c r="R238" s="62">
        <f t="shared" si="366"/>
        <v>584990</v>
      </c>
      <c r="S238" s="62">
        <f t="shared" si="366"/>
        <v>568421</v>
      </c>
      <c r="T238" s="62">
        <f t="shared" si="366"/>
        <v>574157</v>
      </c>
      <c r="U238" s="62">
        <f t="shared" ref="U238:V238" si="367">SUM(U239:U253)</f>
        <v>547311</v>
      </c>
      <c r="V238" s="62">
        <f t="shared" si="367"/>
        <v>559498</v>
      </c>
      <c r="W238" s="62">
        <f t="shared" ref="W238:X238" si="368">SUM(W239:W253)</f>
        <v>541771</v>
      </c>
      <c r="X238" s="62">
        <f t="shared" si="368"/>
        <v>549096</v>
      </c>
      <c r="Y238" s="62">
        <f t="shared" ref="Y238:Z238" si="369">SUM(Y239:Y253)</f>
        <v>533268</v>
      </c>
      <c r="Z238" s="62">
        <f t="shared" si="369"/>
        <v>545986</v>
      </c>
      <c r="AA238" s="62">
        <f t="shared" ref="AA238" si="370">SUM(AA239:AA253)</f>
        <v>525937</v>
      </c>
      <c r="AC238" s="62">
        <f t="shared" si="355"/>
        <v>427594</v>
      </c>
      <c r="AD238" s="62">
        <f t="shared" si="356"/>
        <v>475414</v>
      </c>
      <c r="AE238" s="62">
        <f t="shared" si="357"/>
        <v>537299</v>
      </c>
      <c r="AF238" s="62">
        <f t="shared" si="358"/>
        <v>566565</v>
      </c>
      <c r="AG238" s="62">
        <f t="shared" si="336"/>
        <v>547311</v>
      </c>
      <c r="AH238" s="62">
        <f t="shared" ca="1" si="337"/>
        <v>533268</v>
      </c>
      <c r="AI238" s="62">
        <f t="shared" ca="1" si="338"/>
        <v>525937</v>
      </c>
      <c r="AJ238" s="45" t="s">
        <v>9</v>
      </c>
    </row>
    <row r="239" spans="1:36" ht="15.95" hidden="1" customHeight="1" outlineLevel="1" x14ac:dyDescent="0.2">
      <c r="A239" s="63" t="s">
        <v>152</v>
      </c>
      <c r="B239" s="54">
        <v>0</v>
      </c>
      <c r="C239" s="54">
        <v>0</v>
      </c>
      <c r="D239" s="54">
        <v>0</v>
      </c>
      <c r="E239" s="54">
        <v>0</v>
      </c>
      <c r="F239" s="54">
        <v>0</v>
      </c>
      <c r="G239" s="54">
        <v>0</v>
      </c>
      <c r="H239" s="54">
        <v>0</v>
      </c>
      <c r="I239" s="54">
        <v>0</v>
      </c>
      <c r="J239" s="54">
        <v>0</v>
      </c>
      <c r="K239" s="54">
        <v>0</v>
      </c>
      <c r="L239" s="54">
        <v>0</v>
      </c>
      <c r="M239" s="54">
        <v>0</v>
      </c>
      <c r="N239" s="54">
        <v>0</v>
      </c>
      <c r="O239" s="54">
        <v>0</v>
      </c>
      <c r="P239" s="54">
        <v>0</v>
      </c>
      <c r="Q239" s="54">
        <v>0</v>
      </c>
      <c r="R239" s="54">
        <v>0</v>
      </c>
      <c r="S239" s="54">
        <v>0</v>
      </c>
      <c r="T239" s="54">
        <v>0</v>
      </c>
      <c r="U239" s="54">
        <v>0</v>
      </c>
      <c r="V239" s="54">
        <v>0</v>
      </c>
      <c r="W239" s="54">
        <v>0</v>
      </c>
      <c r="X239" s="54">
        <v>0</v>
      </c>
      <c r="Y239" s="54">
        <v>0</v>
      </c>
      <c r="Z239" s="54">
        <v>0</v>
      </c>
      <c r="AA239" s="54">
        <v>0</v>
      </c>
      <c r="AC239" s="54">
        <f t="shared" si="355"/>
        <v>0</v>
      </c>
      <c r="AD239" s="54">
        <f t="shared" si="356"/>
        <v>0</v>
      </c>
      <c r="AE239" s="54">
        <f t="shared" si="357"/>
        <v>0</v>
      </c>
      <c r="AF239" s="54">
        <f t="shared" si="358"/>
        <v>0</v>
      </c>
      <c r="AG239" s="54">
        <f t="shared" si="336"/>
        <v>0</v>
      </c>
      <c r="AH239" s="54">
        <f t="shared" ca="1" si="337"/>
        <v>0</v>
      </c>
      <c r="AI239" s="54">
        <f t="shared" ca="1" si="338"/>
        <v>0</v>
      </c>
      <c r="AJ239" s="45" t="s">
        <v>9</v>
      </c>
    </row>
    <row r="240" spans="1:36" ht="15.95" hidden="1" customHeight="1" outlineLevel="1" x14ac:dyDescent="0.2">
      <c r="A240" s="63" t="s">
        <v>153</v>
      </c>
      <c r="B240" s="54">
        <v>305352</v>
      </c>
      <c r="C240" s="54">
        <v>305848</v>
      </c>
      <c r="D240" s="54">
        <v>306135</v>
      </c>
      <c r="E240" s="54">
        <v>318356</v>
      </c>
      <c r="F240" s="54">
        <v>322276</v>
      </c>
      <c r="G240" s="54">
        <v>320598</v>
      </c>
      <c r="H240" s="54">
        <v>324129</v>
      </c>
      <c r="I240" s="54">
        <v>333704</v>
      </c>
      <c r="J240" s="54">
        <v>342231</v>
      </c>
      <c r="K240" s="54">
        <v>348843</v>
      </c>
      <c r="L240" s="54">
        <v>358897</v>
      </c>
      <c r="M240" s="54">
        <v>370439</v>
      </c>
      <c r="N240" s="54">
        <v>380730</v>
      </c>
      <c r="O240" s="54">
        <v>387121</v>
      </c>
      <c r="P240" s="54">
        <v>383966</v>
      </c>
      <c r="Q240" s="54">
        <v>383581</v>
      </c>
      <c r="R240" s="54">
        <v>392480</v>
      </c>
      <c r="S240" s="54">
        <v>374508</v>
      </c>
      <c r="T240" s="54">
        <v>376624</v>
      </c>
      <c r="U240" s="54">
        <v>357263</v>
      </c>
      <c r="V240" s="54">
        <v>363648</v>
      </c>
      <c r="W240" s="54">
        <v>343085</v>
      </c>
      <c r="X240" s="54">
        <v>345655</v>
      </c>
      <c r="Y240" s="54">
        <v>325762</v>
      </c>
      <c r="Z240" s="54">
        <v>331515</v>
      </c>
      <c r="AA240" s="54">
        <v>307240</v>
      </c>
      <c r="AC240" s="54">
        <f t="shared" si="355"/>
        <v>318356</v>
      </c>
      <c r="AD240" s="54">
        <f t="shared" si="356"/>
        <v>333704</v>
      </c>
      <c r="AE240" s="54">
        <f t="shared" si="357"/>
        <v>370439</v>
      </c>
      <c r="AF240" s="54">
        <f t="shared" si="358"/>
        <v>383581</v>
      </c>
      <c r="AG240" s="54">
        <f t="shared" si="336"/>
        <v>357263</v>
      </c>
      <c r="AH240" s="54">
        <f t="shared" ca="1" si="337"/>
        <v>325762</v>
      </c>
      <c r="AI240" s="54">
        <f t="shared" ca="1" si="338"/>
        <v>307240</v>
      </c>
      <c r="AJ240" s="45" t="s">
        <v>9</v>
      </c>
    </row>
    <row r="241" spans="1:36" ht="15.95" hidden="1" customHeight="1" outlineLevel="1" x14ac:dyDescent="0.2">
      <c r="A241" s="63" t="s">
        <v>182</v>
      </c>
      <c r="B241" s="54">
        <v>0</v>
      </c>
      <c r="C241" s="54">
        <v>0</v>
      </c>
      <c r="D241" s="54">
        <v>0</v>
      </c>
      <c r="E241" s="54">
        <v>0</v>
      </c>
      <c r="F241" s="54">
        <v>0</v>
      </c>
      <c r="G241" s="54">
        <v>0</v>
      </c>
      <c r="H241" s="54">
        <v>-106</v>
      </c>
      <c r="I241" s="54">
        <v>219</v>
      </c>
      <c r="J241" s="54">
        <v>202</v>
      </c>
      <c r="K241" s="54">
        <v>180</v>
      </c>
      <c r="L241" s="54">
        <v>178</v>
      </c>
      <c r="M241" s="54">
        <v>65</v>
      </c>
      <c r="N241" s="54">
        <v>55</v>
      </c>
      <c r="O241" s="54">
        <v>-32</v>
      </c>
      <c r="P241" s="54">
        <v>21</v>
      </c>
      <c r="Q241" s="54">
        <v>5</v>
      </c>
      <c r="R241" s="54">
        <v>0</v>
      </c>
      <c r="S241" s="54">
        <v>0</v>
      </c>
      <c r="T241" s="54">
        <v>0</v>
      </c>
      <c r="U241" s="54">
        <v>0</v>
      </c>
      <c r="V241" s="54">
        <v>112</v>
      </c>
      <c r="W241" s="54">
        <v>99</v>
      </c>
      <c r="X241" s="54">
        <v>85</v>
      </c>
      <c r="Y241" s="54">
        <v>71</v>
      </c>
      <c r="Z241" s="54">
        <v>60</v>
      </c>
      <c r="AA241" s="54">
        <v>45</v>
      </c>
      <c r="AC241" s="54">
        <f t="shared" si="355"/>
        <v>0</v>
      </c>
      <c r="AD241" s="54">
        <f t="shared" si="356"/>
        <v>219</v>
      </c>
      <c r="AE241" s="54">
        <f t="shared" si="357"/>
        <v>65</v>
      </c>
      <c r="AF241" s="54">
        <f t="shared" si="358"/>
        <v>5</v>
      </c>
      <c r="AG241" s="54">
        <f t="shared" si="336"/>
        <v>0</v>
      </c>
      <c r="AH241" s="54">
        <f t="shared" ca="1" si="337"/>
        <v>71</v>
      </c>
      <c r="AI241" s="54">
        <f t="shared" ca="1" si="338"/>
        <v>45</v>
      </c>
      <c r="AJ241" s="45" t="s">
        <v>9</v>
      </c>
    </row>
    <row r="242" spans="1:36" ht="15.95" hidden="1" customHeight="1" outlineLevel="1" x14ac:dyDescent="0.2">
      <c r="A242" s="63" t="s">
        <v>154</v>
      </c>
      <c r="B242" s="54">
        <v>0</v>
      </c>
      <c r="C242" s="54">
        <v>0</v>
      </c>
      <c r="D242" s="54">
        <v>0</v>
      </c>
      <c r="E242" s="54">
        <v>0</v>
      </c>
      <c r="F242" s="54">
        <v>0</v>
      </c>
      <c r="G242" s="54">
        <v>0</v>
      </c>
      <c r="H242" s="54">
        <v>0</v>
      </c>
      <c r="I242" s="54">
        <v>0</v>
      </c>
      <c r="J242" s="54">
        <v>0</v>
      </c>
      <c r="K242" s="54">
        <v>0</v>
      </c>
      <c r="L242" s="54">
        <v>0</v>
      </c>
      <c r="M242" s="54">
        <v>0</v>
      </c>
      <c r="N242" s="54">
        <v>0</v>
      </c>
      <c r="O242" s="54">
        <v>0</v>
      </c>
      <c r="P242" s="54">
        <v>0</v>
      </c>
      <c r="Q242" s="54">
        <v>0</v>
      </c>
      <c r="R242" s="54">
        <v>0</v>
      </c>
      <c r="S242" s="54">
        <v>0</v>
      </c>
      <c r="T242" s="54">
        <v>0</v>
      </c>
      <c r="U242" s="54">
        <v>0</v>
      </c>
      <c r="V242" s="54">
        <v>0</v>
      </c>
      <c r="W242" s="54">
        <v>0</v>
      </c>
      <c r="X242" s="54">
        <v>0</v>
      </c>
      <c r="Y242" s="54">
        <v>0</v>
      </c>
      <c r="Z242" s="54">
        <v>0</v>
      </c>
      <c r="AA242" s="54">
        <v>0</v>
      </c>
      <c r="AC242" s="54">
        <f t="shared" si="355"/>
        <v>0</v>
      </c>
      <c r="AD242" s="54">
        <f t="shared" si="356"/>
        <v>0</v>
      </c>
      <c r="AE242" s="54">
        <f t="shared" si="357"/>
        <v>0</v>
      </c>
      <c r="AF242" s="54">
        <f t="shared" si="358"/>
        <v>0</v>
      </c>
      <c r="AG242" s="54">
        <f t="shared" si="336"/>
        <v>0</v>
      </c>
      <c r="AH242" s="54">
        <f t="shared" ca="1" si="337"/>
        <v>0</v>
      </c>
      <c r="AI242" s="54">
        <f t="shared" ca="1" si="338"/>
        <v>0</v>
      </c>
      <c r="AJ242" s="45" t="s">
        <v>9</v>
      </c>
    </row>
    <row r="243" spans="1:36" ht="15.95" hidden="1" customHeight="1" outlineLevel="1" x14ac:dyDescent="0.2">
      <c r="A243" s="63" t="s">
        <v>145</v>
      </c>
      <c r="B243" s="54">
        <v>0</v>
      </c>
      <c r="C243" s="54">
        <v>0</v>
      </c>
      <c r="D243" s="54">
        <v>0</v>
      </c>
      <c r="E243" s="54">
        <v>0</v>
      </c>
      <c r="F243" s="54">
        <v>0</v>
      </c>
      <c r="G243" s="54">
        <v>0</v>
      </c>
      <c r="H243" s="54">
        <v>0</v>
      </c>
      <c r="I243" s="54">
        <v>0</v>
      </c>
      <c r="J243" s="54">
        <v>0</v>
      </c>
      <c r="K243" s="54">
        <v>0</v>
      </c>
      <c r="L243" s="54">
        <v>0</v>
      </c>
      <c r="M243" s="54">
        <v>0</v>
      </c>
      <c r="N243" s="54">
        <v>0</v>
      </c>
      <c r="O243" s="54">
        <v>0</v>
      </c>
      <c r="P243" s="54">
        <v>0</v>
      </c>
      <c r="Q243" s="54">
        <v>0</v>
      </c>
      <c r="R243" s="54">
        <v>0</v>
      </c>
      <c r="S243" s="54">
        <v>0</v>
      </c>
      <c r="T243" s="54">
        <v>0</v>
      </c>
      <c r="U243" s="54">
        <v>0</v>
      </c>
      <c r="V243" s="54">
        <v>0</v>
      </c>
      <c r="W243" s="54">
        <v>0</v>
      </c>
      <c r="X243" s="54">
        <v>0</v>
      </c>
      <c r="Y243" s="54">
        <v>0</v>
      </c>
      <c r="Z243" s="54">
        <v>0</v>
      </c>
      <c r="AA243" s="54">
        <v>0</v>
      </c>
      <c r="AC243" s="54">
        <f t="shared" si="355"/>
        <v>0</v>
      </c>
      <c r="AD243" s="54">
        <f t="shared" si="356"/>
        <v>0</v>
      </c>
      <c r="AE243" s="54">
        <f t="shared" si="357"/>
        <v>0</v>
      </c>
      <c r="AF243" s="54">
        <f t="shared" si="358"/>
        <v>0</v>
      </c>
      <c r="AG243" s="54">
        <f t="shared" si="336"/>
        <v>0</v>
      </c>
      <c r="AH243" s="54">
        <f t="shared" ca="1" si="337"/>
        <v>0</v>
      </c>
      <c r="AI243" s="54">
        <f t="shared" ca="1" si="338"/>
        <v>0</v>
      </c>
      <c r="AJ243" s="45" t="s">
        <v>9</v>
      </c>
    </row>
    <row r="244" spans="1:36" ht="15.95" hidden="1" customHeight="1" outlineLevel="1" x14ac:dyDescent="0.2">
      <c r="A244" s="63" t="s">
        <v>156</v>
      </c>
      <c r="B244" s="54">
        <v>0</v>
      </c>
      <c r="C244" s="54">
        <v>0</v>
      </c>
      <c r="D244" s="54">
        <v>0</v>
      </c>
      <c r="E244" s="54">
        <v>0</v>
      </c>
      <c r="F244" s="54">
        <v>0</v>
      </c>
      <c r="G244" s="54">
        <v>0</v>
      </c>
      <c r="H244" s="54">
        <v>0</v>
      </c>
      <c r="I244" s="54">
        <v>0</v>
      </c>
      <c r="J244" s="54">
        <v>0</v>
      </c>
      <c r="K244" s="54">
        <v>0</v>
      </c>
      <c r="L244" s="54">
        <v>0</v>
      </c>
      <c r="M244" s="54">
        <v>0</v>
      </c>
      <c r="N244" s="54">
        <v>0</v>
      </c>
      <c r="O244" s="54">
        <v>0</v>
      </c>
      <c r="P244" s="54">
        <v>0</v>
      </c>
      <c r="Q244" s="54">
        <v>0</v>
      </c>
      <c r="R244" s="54">
        <v>0</v>
      </c>
      <c r="S244" s="54">
        <v>0</v>
      </c>
      <c r="T244" s="54">
        <v>0</v>
      </c>
      <c r="U244" s="54">
        <v>0</v>
      </c>
      <c r="V244" s="54">
        <v>0</v>
      </c>
      <c r="W244" s="54">
        <v>0</v>
      </c>
      <c r="X244" s="54">
        <v>0</v>
      </c>
      <c r="Y244" s="54">
        <v>0</v>
      </c>
      <c r="Z244" s="54">
        <v>0</v>
      </c>
      <c r="AA244" s="54">
        <v>0</v>
      </c>
      <c r="AC244" s="54">
        <f t="shared" si="355"/>
        <v>0</v>
      </c>
      <c r="AD244" s="54">
        <f t="shared" si="356"/>
        <v>0</v>
      </c>
      <c r="AE244" s="54">
        <f t="shared" si="357"/>
        <v>0</v>
      </c>
      <c r="AF244" s="54">
        <f t="shared" si="358"/>
        <v>0</v>
      </c>
      <c r="AG244" s="54">
        <f t="shared" si="336"/>
        <v>0</v>
      </c>
      <c r="AH244" s="54">
        <f t="shared" ca="1" si="337"/>
        <v>0</v>
      </c>
      <c r="AI244" s="54">
        <f t="shared" ca="1" si="338"/>
        <v>0</v>
      </c>
      <c r="AJ244" s="45" t="s">
        <v>9</v>
      </c>
    </row>
    <row r="245" spans="1:36" ht="15.95" hidden="1" customHeight="1" outlineLevel="1" x14ac:dyDescent="0.2">
      <c r="A245" s="63" t="s">
        <v>146</v>
      </c>
      <c r="B245" s="54">
        <v>8436</v>
      </c>
      <c r="C245" s="54">
        <v>19322</v>
      </c>
      <c r="D245" s="54">
        <v>45661</v>
      </c>
      <c r="E245" s="54">
        <v>55238</v>
      </c>
      <c r="F245" s="54">
        <v>73490</v>
      </c>
      <c r="G245" s="54">
        <v>73228</v>
      </c>
      <c r="H245" s="54">
        <v>75574</v>
      </c>
      <c r="I245" s="54">
        <v>80255</v>
      </c>
      <c r="J245" s="54">
        <v>85015</v>
      </c>
      <c r="K245" s="54">
        <v>89603</v>
      </c>
      <c r="L245" s="54">
        <v>94495</v>
      </c>
      <c r="M245" s="54">
        <v>99748</v>
      </c>
      <c r="N245" s="54">
        <v>104638</v>
      </c>
      <c r="O245" s="54">
        <v>112177</v>
      </c>
      <c r="P245" s="54">
        <v>108334</v>
      </c>
      <c r="Q245" s="54">
        <v>113361</v>
      </c>
      <c r="R245" s="54">
        <v>118073</v>
      </c>
      <c r="S245" s="54">
        <v>122022</v>
      </c>
      <c r="T245" s="54">
        <v>123077</v>
      </c>
      <c r="U245" s="54">
        <v>118406</v>
      </c>
      <c r="V245" s="54">
        <v>122998</v>
      </c>
      <c r="W245" s="54">
        <v>125314</v>
      </c>
      <c r="X245" s="54">
        <v>129864</v>
      </c>
      <c r="Y245" s="54">
        <v>133381</v>
      </c>
      <c r="Z245" s="54">
        <v>139126</v>
      </c>
      <c r="AA245" s="54">
        <v>142666</v>
      </c>
      <c r="AC245" s="54">
        <f t="shared" si="355"/>
        <v>55238</v>
      </c>
      <c r="AD245" s="54">
        <f t="shared" si="356"/>
        <v>80255</v>
      </c>
      <c r="AE245" s="54">
        <f t="shared" si="357"/>
        <v>99748</v>
      </c>
      <c r="AF245" s="54">
        <f t="shared" si="358"/>
        <v>113361</v>
      </c>
      <c r="AG245" s="54">
        <f t="shared" si="336"/>
        <v>118406</v>
      </c>
      <c r="AH245" s="54">
        <f t="shared" ca="1" si="337"/>
        <v>133381</v>
      </c>
      <c r="AI245" s="54">
        <f t="shared" ca="1" si="338"/>
        <v>142666</v>
      </c>
      <c r="AJ245" s="45" t="s">
        <v>9</v>
      </c>
    </row>
    <row r="246" spans="1:36" ht="15.95" hidden="1" customHeight="1" outlineLevel="1" x14ac:dyDescent="0.2">
      <c r="A246" s="63" t="s">
        <v>185</v>
      </c>
      <c r="B246" s="54">
        <v>8375</v>
      </c>
      <c r="C246" s="54">
        <v>20092</v>
      </c>
      <c r="D246" s="54">
        <v>43333</v>
      </c>
      <c r="E246" s="54">
        <v>51762</v>
      </c>
      <c r="F246" s="54">
        <v>54723</v>
      </c>
      <c r="G246" s="54">
        <v>54280</v>
      </c>
      <c r="H246" s="54">
        <v>54630</v>
      </c>
      <c r="I246" s="54">
        <v>58924</v>
      </c>
      <c r="J246" s="54">
        <v>60209</v>
      </c>
      <c r="K246" s="54">
        <v>61286</v>
      </c>
      <c r="L246" s="54">
        <v>62556</v>
      </c>
      <c r="M246" s="54">
        <v>64515</v>
      </c>
      <c r="N246" s="54">
        <v>65792</v>
      </c>
      <c r="O246" s="54">
        <v>67658</v>
      </c>
      <c r="P246" s="54">
        <v>65914</v>
      </c>
      <c r="Q246" s="54">
        <v>66176</v>
      </c>
      <c r="R246" s="54">
        <v>67273</v>
      </c>
      <c r="S246" s="54">
        <v>68089</v>
      </c>
      <c r="T246" s="54">
        <v>68050</v>
      </c>
      <c r="U246" s="54">
        <v>68347</v>
      </c>
      <c r="V246" s="54">
        <v>69332</v>
      </c>
      <c r="W246" s="54">
        <v>69772</v>
      </c>
      <c r="X246" s="54">
        <v>69912</v>
      </c>
      <c r="Y246" s="54">
        <v>70610</v>
      </c>
      <c r="Z246" s="54">
        <v>71723</v>
      </c>
      <c r="AA246" s="54">
        <v>72324</v>
      </c>
      <c r="AC246" s="54">
        <f t="shared" si="355"/>
        <v>51762</v>
      </c>
      <c r="AD246" s="54">
        <f t="shared" si="356"/>
        <v>58924</v>
      </c>
      <c r="AE246" s="54">
        <f t="shared" si="357"/>
        <v>64515</v>
      </c>
      <c r="AF246" s="54">
        <f t="shared" si="358"/>
        <v>66176</v>
      </c>
      <c r="AG246" s="54">
        <f t="shared" si="336"/>
        <v>68347</v>
      </c>
      <c r="AH246" s="54">
        <f t="shared" ca="1" si="337"/>
        <v>70610</v>
      </c>
      <c r="AI246" s="54">
        <f t="shared" ca="1" si="338"/>
        <v>72324</v>
      </c>
      <c r="AJ246" s="45" t="s">
        <v>9</v>
      </c>
    </row>
    <row r="247" spans="1:36" ht="15.95" hidden="1" customHeight="1" outlineLevel="1" x14ac:dyDescent="0.2">
      <c r="A247" s="63" t="s">
        <v>186</v>
      </c>
      <c r="B247" s="54">
        <v>361</v>
      </c>
      <c r="C247" s="54">
        <v>869</v>
      </c>
      <c r="D247" s="54">
        <v>1873</v>
      </c>
      <c r="E247" s="54">
        <v>2238</v>
      </c>
      <c r="F247" s="54">
        <v>2395</v>
      </c>
      <c r="G247" s="54">
        <v>2364</v>
      </c>
      <c r="H247" s="54">
        <v>2377</v>
      </c>
      <c r="I247" s="54">
        <v>2312</v>
      </c>
      <c r="J247" s="54">
        <v>2363</v>
      </c>
      <c r="K247" s="54">
        <v>2405</v>
      </c>
      <c r="L247" s="54">
        <v>2455</v>
      </c>
      <c r="M247" s="54">
        <v>2532</v>
      </c>
      <c r="N247" s="54">
        <v>2582</v>
      </c>
      <c r="O247" s="54">
        <v>2655</v>
      </c>
      <c r="P247" s="54">
        <v>2587</v>
      </c>
      <c r="Q247" s="54">
        <v>2597</v>
      </c>
      <c r="R247" s="54">
        <v>2640</v>
      </c>
      <c r="S247" s="54">
        <v>2672</v>
      </c>
      <c r="T247" s="54">
        <v>2671</v>
      </c>
      <c r="U247" s="54">
        <v>2682</v>
      </c>
      <c r="V247" s="54">
        <v>2721</v>
      </c>
      <c r="W247" s="54">
        <v>2738</v>
      </c>
      <c r="X247" s="54">
        <v>2744</v>
      </c>
      <c r="Y247" s="54">
        <v>2771</v>
      </c>
      <c r="Z247" s="54">
        <v>2815</v>
      </c>
      <c r="AA247" s="54">
        <v>2838</v>
      </c>
      <c r="AC247" s="54">
        <f t="shared" si="355"/>
        <v>2238</v>
      </c>
      <c r="AD247" s="54">
        <f t="shared" si="356"/>
        <v>2312</v>
      </c>
      <c r="AE247" s="54">
        <f t="shared" si="357"/>
        <v>2532</v>
      </c>
      <c r="AF247" s="54">
        <f t="shared" si="358"/>
        <v>2597</v>
      </c>
      <c r="AG247" s="54">
        <f t="shared" si="336"/>
        <v>2682</v>
      </c>
      <c r="AH247" s="54">
        <f t="shared" ca="1" si="337"/>
        <v>2771</v>
      </c>
      <c r="AI247" s="54">
        <f t="shared" ca="1" si="338"/>
        <v>2838</v>
      </c>
      <c r="AJ247" s="45" t="s">
        <v>9</v>
      </c>
    </row>
    <row r="248" spans="1:36" ht="15.95" hidden="1" customHeight="1" outlineLevel="1" x14ac:dyDescent="0.2">
      <c r="A248" s="63" t="s">
        <v>161</v>
      </c>
      <c r="B248" s="54">
        <v>0</v>
      </c>
      <c r="C248" s="54">
        <v>0</v>
      </c>
      <c r="D248" s="54">
        <v>0</v>
      </c>
      <c r="E248" s="54">
        <v>0</v>
      </c>
      <c r="F248" s="54">
        <v>0</v>
      </c>
      <c r="G248" s="54">
        <v>0</v>
      </c>
      <c r="H248" s="54">
        <v>0</v>
      </c>
      <c r="I248" s="54">
        <v>0</v>
      </c>
      <c r="J248" s="54">
        <v>0</v>
      </c>
      <c r="K248" s="54">
        <v>0</v>
      </c>
      <c r="L248" s="54">
        <v>0</v>
      </c>
      <c r="M248" s="54">
        <v>0</v>
      </c>
      <c r="N248" s="54">
        <v>0</v>
      </c>
      <c r="O248" s="54">
        <v>0</v>
      </c>
      <c r="P248" s="54">
        <v>0</v>
      </c>
      <c r="Q248" s="54">
        <v>0</v>
      </c>
      <c r="R248" s="54">
        <v>33</v>
      </c>
      <c r="S248" s="54">
        <v>118</v>
      </c>
      <c r="T248" s="54">
        <v>85</v>
      </c>
      <c r="U248" s="54">
        <v>85</v>
      </c>
      <c r="V248" s="54">
        <v>85</v>
      </c>
      <c r="W248" s="54">
        <v>85</v>
      </c>
      <c r="X248" s="54">
        <v>85</v>
      </c>
      <c r="Y248" s="54">
        <v>101</v>
      </c>
      <c r="Z248" s="54">
        <v>102</v>
      </c>
      <c r="AA248" s="54">
        <v>102</v>
      </c>
      <c r="AC248" s="54">
        <f t="shared" si="355"/>
        <v>0</v>
      </c>
      <c r="AD248" s="54">
        <f t="shared" si="356"/>
        <v>0</v>
      </c>
      <c r="AE248" s="54">
        <f t="shared" si="357"/>
        <v>0</v>
      </c>
      <c r="AF248" s="54">
        <f t="shared" si="358"/>
        <v>0</v>
      </c>
      <c r="AG248" s="54">
        <f t="shared" si="336"/>
        <v>85</v>
      </c>
      <c r="AH248" s="54">
        <f t="shared" ca="1" si="337"/>
        <v>101</v>
      </c>
      <c r="AI248" s="54">
        <f t="shared" ca="1" si="338"/>
        <v>102</v>
      </c>
      <c r="AJ248" s="45" t="s">
        <v>9</v>
      </c>
    </row>
    <row r="249" spans="1:36" ht="15.95" hidden="1" customHeight="1" outlineLevel="1" x14ac:dyDescent="0.2">
      <c r="A249" s="63" t="s">
        <v>162</v>
      </c>
      <c r="B249" s="54">
        <v>0</v>
      </c>
      <c r="C249" s="54">
        <v>0</v>
      </c>
      <c r="D249" s="54">
        <v>0</v>
      </c>
      <c r="E249" s="54">
        <v>0</v>
      </c>
      <c r="F249" s="54">
        <v>0</v>
      </c>
      <c r="G249" s="54">
        <v>0</v>
      </c>
      <c r="H249" s="54">
        <v>0</v>
      </c>
      <c r="I249" s="54">
        <v>0</v>
      </c>
      <c r="J249" s="54">
        <v>0</v>
      </c>
      <c r="K249" s="54">
        <v>0</v>
      </c>
      <c r="L249" s="54">
        <v>0</v>
      </c>
      <c r="M249" s="54">
        <v>0</v>
      </c>
      <c r="N249" s="54">
        <v>0</v>
      </c>
      <c r="O249" s="54">
        <v>0</v>
      </c>
      <c r="P249" s="54">
        <v>0</v>
      </c>
      <c r="Q249" s="54">
        <v>0</v>
      </c>
      <c r="R249" s="54">
        <v>3576</v>
      </c>
      <c r="S249" s="54">
        <v>0</v>
      </c>
      <c r="T249" s="54">
        <v>1427</v>
      </c>
      <c r="U249" s="54">
        <v>0</v>
      </c>
      <c r="V249" s="54">
        <v>0</v>
      </c>
      <c r="W249" s="54">
        <v>0</v>
      </c>
      <c r="X249" s="54">
        <v>0</v>
      </c>
      <c r="Y249" s="54">
        <v>0</v>
      </c>
      <c r="Z249" s="54">
        <v>0</v>
      </c>
      <c r="AA249" s="54">
        <v>0</v>
      </c>
      <c r="AC249" s="54">
        <f t="shared" si="355"/>
        <v>0</v>
      </c>
      <c r="AD249" s="54">
        <f t="shared" si="356"/>
        <v>0</v>
      </c>
      <c r="AE249" s="54">
        <f t="shared" si="357"/>
        <v>0</v>
      </c>
      <c r="AF249" s="54">
        <f t="shared" si="358"/>
        <v>0</v>
      </c>
      <c r="AG249" s="54">
        <f t="shared" si="336"/>
        <v>0</v>
      </c>
      <c r="AH249" s="54">
        <f t="shared" ca="1" si="337"/>
        <v>0</v>
      </c>
      <c r="AI249" s="54">
        <f t="shared" ca="1" si="338"/>
        <v>0</v>
      </c>
      <c r="AJ249" s="45" t="s">
        <v>9</v>
      </c>
    </row>
    <row r="250" spans="1:36" ht="15.95" hidden="1" customHeight="1" outlineLevel="1" x14ac:dyDescent="0.2">
      <c r="A250" s="63" t="s">
        <v>159</v>
      </c>
      <c r="B250" s="54">
        <v>0</v>
      </c>
      <c r="C250" s="54">
        <v>0</v>
      </c>
      <c r="D250" s="54">
        <v>0</v>
      </c>
      <c r="E250" s="54">
        <v>0</v>
      </c>
      <c r="F250" s="54">
        <v>0</v>
      </c>
      <c r="G250" s="54">
        <v>0</v>
      </c>
      <c r="H250" s="54">
        <v>0</v>
      </c>
      <c r="I250" s="54">
        <v>0</v>
      </c>
      <c r="J250" s="54">
        <v>0</v>
      </c>
      <c r="K250" s="54">
        <v>0</v>
      </c>
      <c r="L250" s="54">
        <v>0</v>
      </c>
      <c r="M250" s="54">
        <v>0</v>
      </c>
      <c r="N250" s="54">
        <v>0</v>
      </c>
      <c r="O250" s="54">
        <v>0</v>
      </c>
      <c r="P250" s="54">
        <v>0</v>
      </c>
      <c r="Q250" s="54">
        <v>0</v>
      </c>
      <c r="R250" s="54">
        <v>0</v>
      </c>
      <c r="S250" s="54">
        <v>0</v>
      </c>
      <c r="T250" s="54">
        <v>0</v>
      </c>
      <c r="U250" s="54">
        <v>0</v>
      </c>
      <c r="V250" s="54">
        <v>0</v>
      </c>
      <c r="W250" s="54">
        <v>0</v>
      </c>
      <c r="X250" s="54">
        <v>0</v>
      </c>
      <c r="Y250" s="54">
        <v>0</v>
      </c>
      <c r="Z250" s="54">
        <v>0</v>
      </c>
      <c r="AA250" s="54">
        <v>0</v>
      </c>
      <c r="AC250" s="54">
        <f t="shared" si="355"/>
        <v>0</v>
      </c>
      <c r="AD250" s="54">
        <f t="shared" si="356"/>
        <v>0</v>
      </c>
      <c r="AE250" s="54">
        <f t="shared" si="357"/>
        <v>0</v>
      </c>
      <c r="AF250" s="54">
        <f t="shared" si="358"/>
        <v>0</v>
      </c>
      <c r="AG250" s="54">
        <f t="shared" si="336"/>
        <v>0</v>
      </c>
      <c r="AH250" s="54">
        <f t="shared" ca="1" si="337"/>
        <v>0</v>
      </c>
      <c r="AI250" s="54">
        <f t="shared" ca="1" si="338"/>
        <v>0</v>
      </c>
      <c r="AJ250" s="45" t="s">
        <v>9</v>
      </c>
    </row>
    <row r="251" spans="1:36" ht="15.95" hidden="1" customHeight="1" outlineLevel="1" x14ac:dyDescent="0.2">
      <c r="A251" s="63" t="s">
        <v>160</v>
      </c>
      <c r="B251" s="54">
        <v>0</v>
      </c>
      <c r="C251" s="54">
        <v>0</v>
      </c>
      <c r="D251" s="54">
        <v>0</v>
      </c>
      <c r="E251" s="54">
        <v>0</v>
      </c>
      <c r="F251" s="54">
        <v>0</v>
      </c>
      <c r="G251" s="54">
        <v>0</v>
      </c>
      <c r="H251" s="54">
        <v>0</v>
      </c>
      <c r="I251" s="54">
        <v>0</v>
      </c>
      <c r="J251" s="54">
        <v>0</v>
      </c>
      <c r="K251" s="54">
        <v>0</v>
      </c>
      <c r="L251" s="54">
        <v>0</v>
      </c>
      <c r="M251" s="54">
        <v>0</v>
      </c>
      <c r="N251" s="54">
        <v>0</v>
      </c>
      <c r="O251" s="54">
        <v>0</v>
      </c>
      <c r="P251" s="54">
        <v>0</v>
      </c>
      <c r="Q251" s="54">
        <v>0</v>
      </c>
      <c r="R251" s="54">
        <v>0</v>
      </c>
      <c r="S251" s="54">
        <v>477</v>
      </c>
      <c r="T251" s="54">
        <v>548</v>
      </c>
      <c r="U251" s="54">
        <v>528</v>
      </c>
      <c r="V251" s="54">
        <v>602</v>
      </c>
      <c r="W251" s="54">
        <v>678</v>
      </c>
      <c r="X251" s="54">
        <v>751</v>
      </c>
      <c r="Y251" s="54">
        <v>572</v>
      </c>
      <c r="Z251" s="54">
        <v>645</v>
      </c>
      <c r="AA251" s="54">
        <v>722</v>
      </c>
      <c r="AC251" s="54">
        <f t="shared" si="355"/>
        <v>0</v>
      </c>
      <c r="AD251" s="54">
        <f t="shared" si="356"/>
        <v>0</v>
      </c>
      <c r="AE251" s="54">
        <f t="shared" si="357"/>
        <v>0</v>
      </c>
      <c r="AF251" s="54">
        <f t="shared" si="358"/>
        <v>0</v>
      </c>
      <c r="AG251" s="54">
        <f t="shared" si="336"/>
        <v>528</v>
      </c>
      <c r="AH251" s="54">
        <f t="shared" ca="1" si="337"/>
        <v>572</v>
      </c>
      <c r="AI251" s="54">
        <f t="shared" ca="1" si="338"/>
        <v>722</v>
      </c>
      <c r="AJ251" s="45" t="s">
        <v>9</v>
      </c>
    </row>
    <row r="252" spans="1:36" ht="15.95" hidden="1" customHeight="1" outlineLevel="1" x14ac:dyDescent="0.2">
      <c r="A252" s="63" t="s">
        <v>157</v>
      </c>
      <c r="B252" s="54">
        <v>0</v>
      </c>
      <c r="C252" s="54">
        <v>0</v>
      </c>
      <c r="D252" s="54">
        <v>0</v>
      </c>
      <c r="E252" s="54">
        <v>0</v>
      </c>
      <c r="F252" s="54">
        <v>0</v>
      </c>
      <c r="G252" s="54">
        <v>0</v>
      </c>
      <c r="H252" s="54">
        <v>0</v>
      </c>
      <c r="I252" s="54">
        <v>0</v>
      </c>
      <c r="J252" s="54">
        <v>0</v>
      </c>
      <c r="K252" s="54">
        <v>0</v>
      </c>
      <c r="L252" s="54">
        <v>0</v>
      </c>
      <c r="M252" s="54">
        <v>0</v>
      </c>
      <c r="N252" s="54">
        <v>0</v>
      </c>
      <c r="O252" s="54">
        <v>0</v>
      </c>
      <c r="P252" s="54">
        <v>0</v>
      </c>
      <c r="Q252" s="54">
        <v>0</v>
      </c>
      <c r="R252" s="54">
        <v>0</v>
      </c>
      <c r="S252" s="54">
        <v>0</v>
      </c>
      <c r="T252" s="54">
        <v>0</v>
      </c>
      <c r="U252" s="54">
        <v>0</v>
      </c>
      <c r="V252" s="54">
        <v>0</v>
      </c>
      <c r="W252" s="54">
        <v>0</v>
      </c>
      <c r="X252" s="54">
        <v>0</v>
      </c>
      <c r="Y252" s="54">
        <v>0</v>
      </c>
      <c r="Z252" s="54">
        <v>0</v>
      </c>
      <c r="AA252" s="54">
        <v>0</v>
      </c>
      <c r="AC252" s="54">
        <f t="shared" si="355"/>
        <v>0</v>
      </c>
      <c r="AD252" s="54">
        <f t="shared" si="356"/>
        <v>0</v>
      </c>
      <c r="AE252" s="54">
        <f t="shared" si="357"/>
        <v>0</v>
      </c>
      <c r="AF252" s="54">
        <f t="shared" si="358"/>
        <v>0</v>
      </c>
      <c r="AG252" s="54">
        <f t="shared" si="336"/>
        <v>0</v>
      </c>
      <c r="AH252" s="54">
        <f t="shared" ca="1" si="337"/>
        <v>0</v>
      </c>
      <c r="AI252" s="54">
        <f t="shared" ca="1" si="338"/>
        <v>0</v>
      </c>
      <c r="AJ252" s="45" t="s">
        <v>9</v>
      </c>
    </row>
    <row r="253" spans="1:36" ht="15.95" hidden="1" customHeight="1" outlineLevel="1" x14ac:dyDescent="0.2">
      <c r="A253" s="63" t="s">
        <v>163</v>
      </c>
      <c r="B253" s="54">
        <v>0</v>
      </c>
      <c r="C253" s="54">
        <v>0</v>
      </c>
      <c r="D253" s="54">
        <v>0</v>
      </c>
      <c r="E253" s="54">
        <v>0</v>
      </c>
      <c r="F253" s="54">
        <v>0</v>
      </c>
      <c r="G253" s="54">
        <v>0</v>
      </c>
      <c r="H253" s="54">
        <v>0</v>
      </c>
      <c r="I253" s="54">
        <v>0</v>
      </c>
      <c r="J253" s="54">
        <v>0</v>
      </c>
      <c r="K253" s="54">
        <v>0</v>
      </c>
      <c r="L253" s="54">
        <v>0</v>
      </c>
      <c r="M253" s="54">
        <v>0</v>
      </c>
      <c r="N253" s="54">
        <v>0</v>
      </c>
      <c r="O253" s="54">
        <v>0</v>
      </c>
      <c r="P253" s="54">
        <v>379</v>
      </c>
      <c r="Q253" s="54">
        <v>845</v>
      </c>
      <c r="R253" s="54">
        <v>915</v>
      </c>
      <c r="S253" s="54">
        <v>535</v>
      </c>
      <c r="T253" s="54">
        <v>1675</v>
      </c>
      <c r="U253" s="54">
        <v>0</v>
      </c>
      <c r="V253" s="54">
        <v>0</v>
      </c>
      <c r="W253" s="54">
        <v>0</v>
      </c>
      <c r="X253" s="54">
        <v>0</v>
      </c>
      <c r="Y253" s="54">
        <v>0</v>
      </c>
      <c r="Z253" s="54">
        <v>0</v>
      </c>
      <c r="AA253" s="54">
        <v>0</v>
      </c>
      <c r="AC253" s="54">
        <f t="shared" si="355"/>
        <v>0</v>
      </c>
      <c r="AD253" s="54">
        <f t="shared" si="356"/>
        <v>0</v>
      </c>
      <c r="AE253" s="54">
        <f t="shared" si="357"/>
        <v>0</v>
      </c>
      <c r="AF253" s="54">
        <f t="shared" si="358"/>
        <v>845</v>
      </c>
      <c r="AG253" s="54">
        <f t="shared" si="336"/>
        <v>0</v>
      </c>
      <c r="AH253" s="54">
        <f t="shared" ca="1" si="337"/>
        <v>0</v>
      </c>
      <c r="AI253" s="54">
        <f t="shared" ca="1" si="338"/>
        <v>0</v>
      </c>
      <c r="AJ253" s="45" t="s">
        <v>9</v>
      </c>
    </row>
    <row r="254" spans="1:36" ht="15.95" hidden="1" customHeight="1" outlineLevel="1" x14ac:dyDescent="0.2">
      <c r="A254" s="61" t="s">
        <v>165</v>
      </c>
      <c r="B254" s="62">
        <f>SUM(B255:B261)</f>
        <v>55110</v>
      </c>
      <c r="C254" s="62">
        <f>SUM(C255:C261)</f>
        <v>76242</v>
      </c>
      <c r="D254" s="62">
        <f>SUM(D255:D261)</f>
        <v>127369</v>
      </c>
      <c r="E254" s="62">
        <f>SUM(E255:E261)</f>
        <v>144848</v>
      </c>
      <c r="F254" s="62">
        <v>179450</v>
      </c>
      <c r="G254" s="62">
        <v>186511</v>
      </c>
      <c r="H254" s="62">
        <v>188413</v>
      </c>
      <c r="I254" s="62">
        <f t="shared" ref="I254:N254" si="371">SUM(I255:I261)</f>
        <v>212055</v>
      </c>
      <c r="J254" s="62">
        <f t="shared" si="371"/>
        <v>197410</v>
      </c>
      <c r="K254" s="62">
        <f t="shared" si="371"/>
        <v>209737</v>
      </c>
      <c r="L254" s="62">
        <f t="shared" si="371"/>
        <v>220004</v>
      </c>
      <c r="M254" s="62">
        <f t="shared" si="371"/>
        <v>214901</v>
      </c>
      <c r="N254" s="62">
        <f t="shared" si="371"/>
        <v>226993</v>
      </c>
      <c r="O254" s="62">
        <f t="shared" ref="O254:T254" si="372">SUM(O255:O261)</f>
        <v>223249</v>
      </c>
      <c r="P254" s="62">
        <f t="shared" si="372"/>
        <v>211682</v>
      </c>
      <c r="Q254" s="62">
        <f t="shared" si="372"/>
        <v>209569</v>
      </c>
      <c r="R254" s="62">
        <f t="shared" si="372"/>
        <v>222065</v>
      </c>
      <c r="S254" s="62">
        <f t="shared" si="372"/>
        <v>214401</v>
      </c>
      <c r="T254" s="62">
        <f t="shared" si="372"/>
        <v>215171</v>
      </c>
      <c r="U254" s="62">
        <f t="shared" ref="U254:V254" si="373">SUM(U255:U261)</f>
        <v>212742</v>
      </c>
      <c r="V254" s="62">
        <f t="shared" si="373"/>
        <v>226435</v>
      </c>
      <c r="W254" s="62">
        <f t="shared" ref="W254:X254" si="374">SUM(W255:W261)</f>
        <v>239271</v>
      </c>
      <c r="X254" s="62">
        <f t="shared" si="374"/>
        <v>248403</v>
      </c>
      <c r="Y254" s="62">
        <f t="shared" ref="Y254:Z254" si="375">SUM(Y255:Y261)</f>
        <v>248269</v>
      </c>
      <c r="Z254" s="62">
        <f t="shared" si="375"/>
        <v>263280</v>
      </c>
      <c r="AA254" s="62">
        <f t="shared" ref="AA254" si="376">SUM(AA255:AA261)</f>
        <v>279091</v>
      </c>
      <c r="AC254" s="62">
        <f t="shared" ref="AC254:AC261" si="377">E254</f>
        <v>144848</v>
      </c>
      <c r="AD254" s="62">
        <f t="shared" ref="AD254:AD261" si="378">I254</f>
        <v>212055</v>
      </c>
      <c r="AE254" s="62">
        <f t="shared" ref="AE254:AE261" si="379">M254</f>
        <v>214901</v>
      </c>
      <c r="AF254" s="62">
        <f t="shared" ref="AF254:AF261" si="380">Q254</f>
        <v>209569</v>
      </c>
      <c r="AG254" s="62">
        <f t="shared" si="336"/>
        <v>212742</v>
      </c>
      <c r="AH254" s="62">
        <f t="shared" ca="1" si="337"/>
        <v>248269</v>
      </c>
      <c r="AI254" s="62">
        <f t="shared" ca="1" si="338"/>
        <v>279091</v>
      </c>
      <c r="AJ254" s="45" t="s">
        <v>9</v>
      </c>
    </row>
    <row r="255" spans="1:36" ht="15.95" hidden="1" customHeight="1" outlineLevel="1" x14ac:dyDescent="0.2">
      <c r="A255" s="63" t="s">
        <v>166</v>
      </c>
      <c r="B255" s="54">
        <v>37621</v>
      </c>
      <c r="C255" s="54">
        <v>37621</v>
      </c>
      <c r="D255" s="54">
        <v>37621</v>
      </c>
      <c r="E255" s="54">
        <v>37621</v>
      </c>
      <c r="F255" s="54">
        <v>37621</v>
      </c>
      <c r="G255" s="54">
        <v>37621</v>
      </c>
      <c r="H255" s="54">
        <v>37621</v>
      </c>
      <c r="I255" s="54">
        <v>37621</v>
      </c>
      <c r="J255" s="54">
        <v>37621</v>
      </c>
      <c r="K255" s="54">
        <v>37621</v>
      </c>
      <c r="L255" s="54">
        <v>37621</v>
      </c>
      <c r="M255" s="54">
        <v>37621</v>
      </c>
      <c r="N255" s="54">
        <v>37621</v>
      </c>
      <c r="O255" s="54">
        <v>37621</v>
      </c>
      <c r="P255" s="54">
        <v>37621</v>
      </c>
      <c r="Q255" s="54">
        <v>37621</v>
      </c>
      <c r="R255" s="54">
        <v>37621</v>
      </c>
      <c r="S255" s="54">
        <v>37621</v>
      </c>
      <c r="T255" s="54">
        <v>37621</v>
      </c>
      <c r="U255" s="54">
        <v>37621</v>
      </c>
      <c r="V255" s="54">
        <v>37621</v>
      </c>
      <c r="W255" s="54">
        <v>37621</v>
      </c>
      <c r="X255" s="54">
        <v>37621</v>
      </c>
      <c r="Y255" s="54">
        <v>37621</v>
      </c>
      <c r="Z255" s="54">
        <v>37621</v>
      </c>
      <c r="AA255" s="54">
        <v>37621</v>
      </c>
      <c r="AC255" s="54">
        <f t="shared" si="377"/>
        <v>37621</v>
      </c>
      <c r="AD255" s="54">
        <f t="shared" si="378"/>
        <v>37621</v>
      </c>
      <c r="AE255" s="54">
        <f t="shared" si="379"/>
        <v>37621</v>
      </c>
      <c r="AF255" s="54">
        <f t="shared" si="380"/>
        <v>37621</v>
      </c>
      <c r="AG255" s="54">
        <f t="shared" ref="AG255:AG261" si="381">U255</f>
        <v>37621</v>
      </c>
      <c r="AH255" s="54">
        <f t="shared" ref="AH255:AH261" ca="1" si="382">OFFSET(Z255,0,-1)</f>
        <v>37621</v>
      </c>
      <c r="AI255" s="54">
        <f t="shared" ref="AI255:AI261" ca="1" si="383">OFFSET(AB255,0,-1)</f>
        <v>37621</v>
      </c>
      <c r="AJ255" s="45" t="s">
        <v>9</v>
      </c>
    </row>
    <row r="256" spans="1:36" ht="15.95" hidden="1" customHeight="1" outlineLevel="1" x14ac:dyDescent="0.2">
      <c r="A256" s="63" t="s">
        <v>167</v>
      </c>
      <c r="B256" s="54">
        <v>0</v>
      </c>
      <c r="C256" s="54">
        <v>0</v>
      </c>
      <c r="D256" s="54">
        <v>0</v>
      </c>
      <c r="E256" s="54">
        <v>0</v>
      </c>
      <c r="F256" s="54">
        <v>0</v>
      </c>
      <c r="G256" s="54">
        <v>0</v>
      </c>
      <c r="H256" s="54">
        <v>0</v>
      </c>
      <c r="I256" s="54">
        <v>0</v>
      </c>
      <c r="J256" s="54">
        <v>0</v>
      </c>
      <c r="K256" s="54">
        <v>0</v>
      </c>
      <c r="L256" s="54">
        <v>0</v>
      </c>
      <c r="M256" s="54">
        <v>0</v>
      </c>
      <c r="N256" s="54">
        <v>0</v>
      </c>
      <c r="O256" s="54">
        <v>0</v>
      </c>
      <c r="P256" s="54">
        <v>0</v>
      </c>
      <c r="Q256" s="54">
        <v>0</v>
      </c>
      <c r="R256" s="54">
        <v>0</v>
      </c>
      <c r="S256" s="54">
        <v>0</v>
      </c>
      <c r="T256" s="54">
        <v>0</v>
      </c>
      <c r="U256" s="54">
        <v>0</v>
      </c>
      <c r="V256" s="54">
        <v>0</v>
      </c>
      <c r="W256" s="54">
        <v>0</v>
      </c>
      <c r="X256" s="54">
        <v>0</v>
      </c>
      <c r="Y256" s="54">
        <v>0</v>
      </c>
      <c r="Z256" s="54">
        <v>0</v>
      </c>
      <c r="AA256" s="54">
        <v>0</v>
      </c>
      <c r="AC256" s="54">
        <f t="shared" si="377"/>
        <v>0</v>
      </c>
      <c r="AD256" s="54">
        <f t="shared" si="378"/>
        <v>0</v>
      </c>
      <c r="AE256" s="54">
        <f t="shared" si="379"/>
        <v>0</v>
      </c>
      <c r="AF256" s="54">
        <f t="shared" si="380"/>
        <v>0</v>
      </c>
      <c r="AG256" s="54">
        <f t="shared" si="381"/>
        <v>0</v>
      </c>
      <c r="AH256" s="54">
        <f t="shared" ca="1" si="382"/>
        <v>0</v>
      </c>
      <c r="AI256" s="54">
        <f t="shared" ca="1" si="383"/>
        <v>0</v>
      </c>
      <c r="AJ256" s="45" t="s">
        <v>9</v>
      </c>
    </row>
    <row r="257" spans="1:36" ht="15.95" hidden="1" customHeight="1" outlineLevel="1" x14ac:dyDescent="0.2">
      <c r="A257" s="63" t="s">
        <v>145</v>
      </c>
      <c r="B257" s="54">
        <v>0</v>
      </c>
      <c r="C257" s="54">
        <v>0</v>
      </c>
      <c r="D257" s="54">
        <v>0</v>
      </c>
      <c r="E257" s="54">
        <v>0</v>
      </c>
      <c r="F257" s="54">
        <v>0</v>
      </c>
      <c r="G257" s="54">
        <v>0</v>
      </c>
      <c r="H257" s="54">
        <v>0</v>
      </c>
      <c r="I257" s="54">
        <v>0</v>
      </c>
      <c r="J257" s="54">
        <v>0</v>
      </c>
      <c r="K257" s="54">
        <v>0</v>
      </c>
      <c r="L257" s="54">
        <v>0</v>
      </c>
      <c r="M257" s="54">
        <v>0</v>
      </c>
      <c r="N257" s="54">
        <v>0</v>
      </c>
      <c r="O257" s="54">
        <v>0</v>
      </c>
      <c r="P257" s="54">
        <v>0</v>
      </c>
      <c r="Q257" s="54">
        <v>0</v>
      </c>
      <c r="R257" s="54">
        <v>0</v>
      </c>
      <c r="S257" s="54">
        <v>0</v>
      </c>
      <c r="T257" s="54">
        <v>0</v>
      </c>
      <c r="U257" s="54">
        <v>0</v>
      </c>
      <c r="V257" s="54">
        <v>0</v>
      </c>
      <c r="W257" s="54">
        <v>0</v>
      </c>
      <c r="X257" s="54">
        <v>0</v>
      </c>
      <c r="Y257" s="54">
        <v>0</v>
      </c>
      <c r="Z257" s="54">
        <v>0</v>
      </c>
      <c r="AA257" s="54">
        <v>0</v>
      </c>
      <c r="AC257" s="54">
        <f t="shared" si="377"/>
        <v>0</v>
      </c>
      <c r="AD257" s="54">
        <f t="shared" si="378"/>
        <v>0</v>
      </c>
      <c r="AE257" s="54">
        <f t="shared" si="379"/>
        <v>0</v>
      </c>
      <c r="AF257" s="54">
        <f t="shared" si="380"/>
        <v>0</v>
      </c>
      <c r="AG257" s="54">
        <f t="shared" si="381"/>
        <v>0</v>
      </c>
      <c r="AH257" s="54">
        <f t="shared" ca="1" si="382"/>
        <v>0</v>
      </c>
      <c r="AI257" s="54">
        <f t="shared" ca="1" si="383"/>
        <v>0</v>
      </c>
      <c r="AJ257" s="45" t="s">
        <v>9</v>
      </c>
    </row>
    <row r="258" spans="1:36" ht="15.95" hidden="1" customHeight="1" outlineLevel="1" x14ac:dyDescent="0.2">
      <c r="A258" s="63" t="s">
        <v>168</v>
      </c>
      <c r="B258" s="54">
        <v>0</v>
      </c>
      <c r="C258" s="54">
        <v>0</v>
      </c>
      <c r="D258" s="54">
        <v>0</v>
      </c>
      <c r="E258" s="54">
        <v>0</v>
      </c>
      <c r="F258" s="54">
        <v>0</v>
      </c>
      <c r="G258" s="54">
        <v>0</v>
      </c>
      <c r="H258" s="54">
        <v>0</v>
      </c>
      <c r="I258" s="54">
        <v>0</v>
      </c>
      <c r="J258" s="54">
        <v>0</v>
      </c>
      <c r="K258" s="54">
        <v>0</v>
      </c>
      <c r="L258" s="54">
        <v>0</v>
      </c>
      <c r="M258" s="54">
        <v>0</v>
      </c>
      <c r="N258" s="54">
        <v>0</v>
      </c>
      <c r="O258" s="54">
        <v>0</v>
      </c>
      <c r="P258" s="54">
        <v>0</v>
      </c>
      <c r="Q258" s="54">
        <v>0</v>
      </c>
      <c r="R258" s="54">
        <v>0</v>
      </c>
      <c r="S258" s="54">
        <v>0</v>
      </c>
      <c r="T258" s="54">
        <v>0</v>
      </c>
      <c r="U258" s="54">
        <v>0</v>
      </c>
      <c r="V258" s="54">
        <v>0</v>
      </c>
      <c r="W258" s="54">
        <v>0</v>
      </c>
      <c r="X258" s="54">
        <v>0</v>
      </c>
      <c r="Y258" s="54">
        <v>0</v>
      </c>
      <c r="Z258" s="54">
        <v>0</v>
      </c>
      <c r="AA258" s="54">
        <v>0</v>
      </c>
      <c r="AC258" s="54">
        <f t="shared" si="377"/>
        <v>0</v>
      </c>
      <c r="AD258" s="54">
        <f t="shared" si="378"/>
        <v>0</v>
      </c>
      <c r="AE258" s="54">
        <f t="shared" si="379"/>
        <v>0</v>
      </c>
      <c r="AF258" s="54">
        <f t="shared" si="380"/>
        <v>0</v>
      </c>
      <c r="AG258" s="54">
        <f t="shared" si="381"/>
        <v>0</v>
      </c>
      <c r="AH258" s="54">
        <f t="shared" ca="1" si="382"/>
        <v>0</v>
      </c>
      <c r="AI258" s="54">
        <f t="shared" ca="1" si="383"/>
        <v>0</v>
      </c>
      <c r="AJ258" s="45" t="s">
        <v>9</v>
      </c>
    </row>
    <row r="259" spans="1:36" ht="15.95" hidden="1" customHeight="1" outlineLevel="1" x14ac:dyDescent="0.2">
      <c r="A259" s="63" t="s">
        <v>169</v>
      </c>
      <c r="B259" s="54">
        <v>3815</v>
      </c>
      <c r="C259" s="54">
        <v>3815</v>
      </c>
      <c r="D259" s="54">
        <v>3815</v>
      </c>
      <c r="E259" s="54">
        <v>107227</v>
      </c>
      <c r="F259" s="54">
        <v>107227</v>
      </c>
      <c r="G259" s="54">
        <v>107227</v>
      </c>
      <c r="H259" s="54">
        <v>97227</v>
      </c>
      <c r="I259" s="54">
        <v>174434</v>
      </c>
      <c r="J259" s="54">
        <v>147434</v>
      </c>
      <c r="K259" s="54">
        <v>147434</v>
      </c>
      <c r="L259" s="54">
        <v>147434</v>
      </c>
      <c r="M259" s="54">
        <v>177280</v>
      </c>
      <c r="N259" s="54">
        <v>177310</v>
      </c>
      <c r="O259" s="54">
        <v>154071</v>
      </c>
      <c r="P259" s="54">
        <v>140071</v>
      </c>
      <c r="Q259" s="54">
        <v>171948</v>
      </c>
      <c r="R259" s="54">
        <v>171948</v>
      </c>
      <c r="S259" s="54">
        <v>149614</v>
      </c>
      <c r="T259" s="54">
        <v>139239</v>
      </c>
      <c r="U259" s="54">
        <v>175121</v>
      </c>
      <c r="V259" s="54">
        <v>175121</v>
      </c>
      <c r="W259" s="54">
        <v>174616</v>
      </c>
      <c r="X259" s="54">
        <v>174616</v>
      </c>
      <c r="Y259" s="54">
        <v>210648</v>
      </c>
      <c r="Z259" s="54">
        <v>210648</v>
      </c>
      <c r="AA259" s="54">
        <v>210648</v>
      </c>
      <c r="AC259" s="54">
        <f t="shared" si="377"/>
        <v>107227</v>
      </c>
      <c r="AD259" s="54">
        <f t="shared" si="378"/>
        <v>174434</v>
      </c>
      <c r="AE259" s="54">
        <f t="shared" si="379"/>
        <v>177280</v>
      </c>
      <c r="AF259" s="54">
        <f t="shared" si="380"/>
        <v>171948</v>
      </c>
      <c r="AG259" s="54">
        <f t="shared" si="381"/>
        <v>175121</v>
      </c>
      <c r="AH259" s="54">
        <f t="shared" ca="1" si="382"/>
        <v>210648</v>
      </c>
      <c r="AI259" s="54">
        <f t="shared" ca="1" si="383"/>
        <v>210648</v>
      </c>
      <c r="AJ259" s="45" t="s">
        <v>9</v>
      </c>
    </row>
    <row r="260" spans="1:36" ht="15.95" hidden="1" customHeight="1" outlineLevel="1" x14ac:dyDescent="0.2">
      <c r="A260" s="63" t="s">
        <v>170</v>
      </c>
      <c r="B260" s="54">
        <v>13674</v>
      </c>
      <c r="C260" s="54">
        <v>34806</v>
      </c>
      <c r="D260" s="54">
        <v>85933</v>
      </c>
      <c r="E260" s="54">
        <v>0</v>
      </c>
      <c r="F260" s="54">
        <v>34602</v>
      </c>
      <c r="G260" s="54">
        <v>41663</v>
      </c>
      <c r="H260" s="54">
        <v>53565</v>
      </c>
      <c r="I260" s="54">
        <v>0</v>
      </c>
      <c r="J260" s="54">
        <v>12355</v>
      </c>
      <c r="K260" s="54">
        <v>24682</v>
      </c>
      <c r="L260" s="54">
        <v>34949</v>
      </c>
      <c r="M260" s="54">
        <v>0</v>
      </c>
      <c r="N260" s="54">
        <v>12062</v>
      </c>
      <c r="O260" s="54">
        <v>31557</v>
      </c>
      <c r="P260" s="54">
        <v>33990</v>
      </c>
      <c r="Q260" s="54">
        <v>0</v>
      </c>
      <c r="R260" s="54">
        <v>12496</v>
      </c>
      <c r="S260" s="54">
        <v>27166</v>
      </c>
      <c r="T260" s="54">
        <v>38311</v>
      </c>
      <c r="U260" s="54">
        <v>0</v>
      </c>
      <c r="V260" s="54">
        <v>13693</v>
      </c>
      <c r="W260" s="54">
        <v>27034</v>
      </c>
      <c r="X260" s="54">
        <v>36166</v>
      </c>
      <c r="Y260" s="54">
        <v>0</v>
      </c>
      <c r="Z260" s="54">
        <v>15011</v>
      </c>
      <c r="AA260" s="54">
        <v>30822</v>
      </c>
      <c r="AC260" s="54">
        <f t="shared" si="377"/>
        <v>0</v>
      </c>
      <c r="AD260" s="54">
        <f t="shared" si="378"/>
        <v>0</v>
      </c>
      <c r="AE260" s="54">
        <f t="shared" si="379"/>
        <v>0</v>
      </c>
      <c r="AF260" s="54">
        <f t="shared" si="380"/>
        <v>0</v>
      </c>
      <c r="AG260" s="54">
        <f t="shared" si="381"/>
        <v>0</v>
      </c>
      <c r="AH260" s="54">
        <f t="shared" ca="1" si="382"/>
        <v>0</v>
      </c>
      <c r="AI260" s="54">
        <f t="shared" ca="1" si="383"/>
        <v>30822</v>
      </c>
      <c r="AJ260" s="45" t="s">
        <v>9</v>
      </c>
    </row>
    <row r="261" spans="1:36" ht="15.95" hidden="1" customHeight="1" outlineLevel="1" x14ac:dyDescent="0.2">
      <c r="A261" s="63" t="s">
        <v>171</v>
      </c>
      <c r="B261" s="54">
        <v>0</v>
      </c>
      <c r="C261" s="54">
        <v>0</v>
      </c>
      <c r="D261" s="54">
        <v>0</v>
      </c>
      <c r="E261" s="54">
        <v>0</v>
      </c>
      <c r="F261" s="54">
        <v>0</v>
      </c>
      <c r="G261" s="54">
        <v>0</v>
      </c>
      <c r="H261" s="54">
        <v>0</v>
      </c>
      <c r="I261" s="54">
        <v>0</v>
      </c>
      <c r="J261" s="54">
        <v>0</v>
      </c>
      <c r="K261" s="54">
        <v>0</v>
      </c>
      <c r="L261" s="54">
        <v>0</v>
      </c>
      <c r="M261" s="54">
        <v>0</v>
      </c>
      <c r="N261" s="54">
        <v>0</v>
      </c>
      <c r="O261" s="54">
        <v>0</v>
      </c>
      <c r="P261" s="54">
        <v>0</v>
      </c>
      <c r="Q261" s="54">
        <v>0</v>
      </c>
      <c r="R261" s="54">
        <v>0</v>
      </c>
      <c r="S261" s="54">
        <v>0</v>
      </c>
      <c r="T261" s="54">
        <v>0</v>
      </c>
      <c r="U261" s="54">
        <v>0</v>
      </c>
      <c r="V261" s="54">
        <v>0</v>
      </c>
      <c r="W261" s="54">
        <v>0</v>
      </c>
      <c r="X261" s="54">
        <v>0</v>
      </c>
      <c r="Y261" s="54">
        <v>0</v>
      </c>
      <c r="Z261" s="54">
        <v>0</v>
      </c>
      <c r="AA261" s="54">
        <v>0</v>
      </c>
      <c r="AC261" s="54">
        <f t="shared" si="377"/>
        <v>0</v>
      </c>
      <c r="AD261" s="54">
        <f t="shared" si="378"/>
        <v>0</v>
      </c>
      <c r="AE261" s="54">
        <f t="shared" si="379"/>
        <v>0</v>
      </c>
      <c r="AF261" s="54">
        <f t="shared" si="380"/>
        <v>0</v>
      </c>
      <c r="AG261" s="54">
        <f t="shared" si="381"/>
        <v>0</v>
      </c>
      <c r="AH261" s="54">
        <f t="shared" ca="1" si="382"/>
        <v>0</v>
      </c>
      <c r="AI261" s="54">
        <f t="shared" ca="1" si="383"/>
        <v>0</v>
      </c>
      <c r="AJ261" s="45" t="s">
        <v>9</v>
      </c>
    </row>
    <row r="262" spans="1:36" ht="15.95" customHeight="1" collapsed="1" x14ac:dyDescent="0.2">
      <c r="P262" s="219">
        <f t="shared" ref="P262:U262" si="384">P190-P222</f>
        <v>0</v>
      </c>
      <c r="Q262" s="219">
        <f t="shared" si="384"/>
        <v>0</v>
      </c>
      <c r="R262" s="219">
        <f t="shared" si="384"/>
        <v>0</v>
      </c>
      <c r="S262" s="219">
        <f t="shared" si="384"/>
        <v>0</v>
      </c>
      <c r="T262" s="219">
        <f t="shared" si="384"/>
        <v>0</v>
      </c>
      <c r="U262" s="219">
        <f t="shared" si="384"/>
        <v>0</v>
      </c>
      <c r="V262" s="219">
        <f t="shared" ref="V262:W262" si="385">V190-V222</f>
        <v>0</v>
      </c>
      <c r="W262" s="219">
        <f t="shared" si="385"/>
        <v>0</v>
      </c>
      <c r="X262" s="219">
        <f t="shared" ref="X262:Y262" si="386">X190-X222</f>
        <v>0</v>
      </c>
      <c r="Y262" s="219">
        <f t="shared" si="386"/>
        <v>0</v>
      </c>
      <c r="Z262" s="219">
        <f t="shared" ref="Z262" si="387">Z190-Z222</f>
        <v>0</v>
      </c>
      <c r="AA262" s="219">
        <f t="shared" ref="AA262" si="388">AA190-AA222</f>
        <v>0</v>
      </c>
      <c r="AJ262" s="45" t="s">
        <v>9</v>
      </c>
    </row>
    <row r="263" spans="1:36" ht="15.95" customHeight="1" x14ac:dyDescent="0.2">
      <c r="A263" s="162" t="s">
        <v>187</v>
      </c>
      <c r="AJ263" s="45" t="s">
        <v>9</v>
      </c>
    </row>
    <row r="264" spans="1:36" ht="15.95" customHeight="1" x14ac:dyDescent="0.2">
      <c r="AJ264" s="45"/>
    </row>
    <row r="265" spans="1:36" ht="15.95" customHeight="1" x14ac:dyDescent="0.2">
      <c r="AJ265" s="45"/>
    </row>
    <row r="266" spans="1:36" ht="15.95" customHeight="1" x14ac:dyDescent="0.2">
      <c r="AJ266" s="45"/>
    </row>
    <row r="267" spans="1:36" ht="15.95" customHeight="1" x14ac:dyDescent="0.2">
      <c r="AJ267" s="45"/>
    </row>
    <row r="268" spans="1:36" ht="15.95" customHeight="1" x14ac:dyDescent="0.2">
      <c r="AJ268" s="45"/>
    </row>
  </sheetData>
  <phoneticPr fontId="4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CF1BD-F8E9-4E50-BC12-FDA53B91A0A3}">
  <sheetPr>
    <tabColor theme="4" tint="0.79998168889431442"/>
    <outlinePr summaryBelow="0" summaryRight="0"/>
  </sheetPr>
  <dimension ref="A1:AO268"/>
  <sheetViews>
    <sheetView showGridLines="0" zoomScale="80" zoomScaleNormal="80" workbookViewId="0">
      <pane xSplit="1" ySplit="5" topLeftCell="B6" activePane="bottomRight" state="frozen"/>
      <selection activeCell="AD19" sqref="AD19"/>
      <selection pane="topRight" activeCell="AD19" sqref="AD19"/>
      <selection pane="bottomLeft" activeCell="AD19" sqref="AD19"/>
      <selection pane="bottomRight"/>
    </sheetView>
  </sheetViews>
  <sheetFormatPr defaultRowHeight="15.95" customHeight="1" outlineLevelRow="1" x14ac:dyDescent="0.2"/>
  <cols>
    <col min="1" max="1" width="64.7109375" style="20" customWidth="1"/>
    <col min="2" max="27" width="14.7109375" style="34" customWidth="1"/>
    <col min="28" max="28" width="9.140625" style="20"/>
    <col min="29" max="35" width="14.7109375" style="34" customWidth="1"/>
    <col min="36" max="36" width="2.7109375" style="20" customWidth="1"/>
    <col min="37" max="37" width="9.140625" style="20"/>
    <col min="38" max="39" width="10.5703125" style="20" bestFit="1" customWidth="1"/>
    <col min="40" max="16384" width="9.140625" style="20"/>
  </cols>
  <sheetData>
    <row r="1" spans="1:37" s="2" customFormat="1" ht="21.95" customHeight="1" x14ac:dyDescent="0.2">
      <c r="A1" s="36" t="s">
        <v>190</v>
      </c>
      <c r="B1" s="37"/>
      <c r="C1" s="37"/>
      <c r="D1" s="37"/>
      <c r="E1" s="37"/>
      <c r="F1" s="37"/>
      <c r="G1" s="82"/>
      <c r="H1" s="82"/>
      <c r="I1" s="82"/>
      <c r="J1" s="82"/>
      <c r="K1" s="82"/>
      <c r="L1" s="82"/>
      <c r="M1" s="82"/>
      <c r="N1" s="82"/>
      <c r="O1" s="82"/>
      <c r="P1" s="82"/>
      <c r="Q1" s="82"/>
      <c r="R1" s="37"/>
      <c r="S1" s="37"/>
      <c r="T1" s="37"/>
      <c r="U1" s="37"/>
      <c r="V1" s="37"/>
      <c r="W1" s="37"/>
      <c r="X1" s="37"/>
      <c r="Y1" s="37"/>
      <c r="Z1" s="37"/>
      <c r="AA1" s="37"/>
      <c r="AC1" s="37"/>
      <c r="AD1" s="37"/>
      <c r="AE1" s="37"/>
      <c r="AF1" s="37"/>
      <c r="AG1" s="37"/>
      <c r="AH1" s="37"/>
      <c r="AI1" s="37"/>
      <c r="AJ1" s="38" t="s">
        <v>9</v>
      </c>
    </row>
    <row r="2" spans="1:37" s="2" customFormat="1" ht="21.95" customHeight="1" thickBot="1" x14ac:dyDescent="0.25">
      <c r="A2" s="69" t="s">
        <v>56</v>
      </c>
      <c r="B2" s="67"/>
      <c r="C2" s="67"/>
      <c r="D2" s="67"/>
      <c r="E2" s="67"/>
      <c r="F2" s="67"/>
      <c r="G2" s="84"/>
      <c r="H2" s="84"/>
      <c r="I2" s="84"/>
      <c r="J2" s="84"/>
      <c r="K2" s="84"/>
      <c r="L2" s="84"/>
      <c r="M2" s="84"/>
      <c r="N2" s="84"/>
      <c r="O2" s="84"/>
      <c r="P2" s="84"/>
      <c r="Q2" s="84"/>
      <c r="R2" s="67"/>
      <c r="S2" s="67"/>
      <c r="T2" s="67"/>
      <c r="U2" s="67"/>
      <c r="V2" s="67"/>
      <c r="W2" s="67"/>
      <c r="X2" s="67"/>
      <c r="Y2" s="67"/>
      <c r="Z2" s="67"/>
      <c r="AA2" s="67"/>
      <c r="AB2" s="68"/>
      <c r="AC2" s="67"/>
      <c r="AD2" s="67"/>
      <c r="AE2" s="67"/>
      <c r="AF2" s="67"/>
      <c r="AG2" s="67"/>
      <c r="AH2" s="67"/>
      <c r="AI2" s="67"/>
      <c r="AJ2" s="38" t="s">
        <v>9</v>
      </c>
    </row>
    <row r="3" spans="1:37" ht="21.95" customHeight="1" thickTop="1" x14ac:dyDescent="0.2">
      <c r="A3" s="65" t="s">
        <v>57</v>
      </c>
      <c r="B3" s="85" t="s">
        <v>189</v>
      </c>
      <c r="C3" s="85" t="s">
        <v>189</v>
      </c>
      <c r="D3" s="85" t="s">
        <v>189</v>
      </c>
      <c r="E3" s="85" t="s">
        <v>189</v>
      </c>
      <c r="F3" s="85" t="s">
        <v>189</v>
      </c>
      <c r="G3" s="85" t="s">
        <v>189</v>
      </c>
      <c r="H3" s="82" t="s">
        <v>191</v>
      </c>
      <c r="I3" s="82" t="s">
        <v>39</v>
      </c>
      <c r="J3" s="82" t="s">
        <v>39</v>
      </c>
      <c r="K3" s="82" t="s">
        <v>39</v>
      </c>
      <c r="L3" s="82" t="s">
        <v>39</v>
      </c>
      <c r="M3" s="82" t="s">
        <v>39</v>
      </c>
      <c r="N3" s="82" t="s">
        <v>39</v>
      </c>
      <c r="O3" s="82" t="s">
        <v>39</v>
      </c>
      <c r="P3" s="82" t="s">
        <v>39</v>
      </c>
      <c r="Q3" s="82" t="s">
        <v>39</v>
      </c>
      <c r="R3" s="82" t="s">
        <v>39</v>
      </c>
      <c r="S3" s="82" t="s">
        <v>39</v>
      </c>
      <c r="T3" s="82" t="s">
        <v>39</v>
      </c>
      <c r="U3" s="82" t="s">
        <v>39</v>
      </c>
      <c r="V3" s="82" t="s">
        <v>39</v>
      </c>
      <c r="W3" s="82" t="s">
        <v>39</v>
      </c>
      <c r="X3" s="82" t="s">
        <v>39</v>
      </c>
      <c r="Y3" s="82" t="s">
        <v>39</v>
      </c>
      <c r="Z3" s="82" t="s">
        <v>39</v>
      </c>
      <c r="AA3" s="82" t="s">
        <v>39</v>
      </c>
      <c r="AC3" s="82"/>
      <c r="AD3" s="82"/>
      <c r="AE3" s="82"/>
      <c r="AF3" s="82"/>
      <c r="AG3" s="82"/>
      <c r="AH3" s="82"/>
      <c r="AI3" s="82"/>
      <c r="AJ3" s="45" t="s">
        <v>9</v>
      </c>
    </row>
    <row r="4" spans="1:37" ht="21.95" customHeight="1" thickBot="1" x14ac:dyDescent="0.25">
      <c r="A4" s="66" t="s">
        <v>58</v>
      </c>
      <c r="B4" s="83">
        <v>0.5</v>
      </c>
      <c r="C4" s="83">
        <v>0.5</v>
      </c>
      <c r="D4" s="83">
        <v>0.5</v>
      </c>
      <c r="E4" s="83">
        <v>0.49</v>
      </c>
      <c r="F4" s="83">
        <v>0.49</v>
      </c>
      <c r="G4" s="83">
        <v>0.49</v>
      </c>
      <c r="H4" s="83">
        <v>0.49</v>
      </c>
      <c r="I4" s="83">
        <v>0.49</v>
      </c>
      <c r="J4" s="83">
        <v>0.49</v>
      </c>
      <c r="K4" s="83">
        <v>0.49</v>
      </c>
      <c r="L4" s="83">
        <v>0.49</v>
      </c>
      <c r="M4" s="83">
        <v>0.49</v>
      </c>
      <c r="N4" s="83">
        <v>0.49</v>
      </c>
      <c r="O4" s="83">
        <v>0.49</v>
      </c>
      <c r="P4" s="83">
        <v>0.49</v>
      </c>
      <c r="Q4" s="83">
        <v>0.49</v>
      </c>
      <c r="R4" s="83">
        <v>0.49</v>
      </c>
      <c r="S4" s="83">
        <v>0.35</v>
      </c>
      <c r="T4" s="83">
        <v>0.35</v>
      </c>
      <c r="U4" s="83">
        <v>0.35</v>
      </c>
      <c r="V4" s="83">
        <v>0.35</v>
      </c>
      <c r="W4" s="83">
        <v>0.35</v>
      </c>
      <c r="X4" s="83">
        <v>0.35</v>
      </c>
      <c r="Y4" s="83">
        <v>0.35</v>
      </c>
      <c r="Z4" s="83">
        <v>0.35</v>
      </c>
      <c r="AA4" s="83">
        <v>0.35</v>
      </c>
      <c r="AC4" s="84"/>
      <c r="AD4" s="84"/>
      <c r="AE4" s="84"/>
      <c r="AF4" s="84"/>
      <c r="AG4" s="84"/>
      <c r="AH4" s="84"/>
      <c r="AI4" s="84"/>
      <c r="AJ4" s="45" t="s">
        <v>9</v>
      </c>
    </row>
    <row r="5" spans="1:37" s="2" customFormat="1" ht="21.95" customHeight="1" thickTop="1" x14ac:dyDescent="0.2">
      <c r="A5" s="36" t="s">
        <v>59</v>
      </c>
      <c r="B5" s="37" t="s">
        <v>60</v>
      </c>
      <c r="C5" s="37" t="s">
        <v>61</v>
      </c>
      <c r="D5" s="37" t="s">
        <v>62</v>
      </c>
      <c r="E5" s="37" t="s">
        <v>63</v>
      </c>
      <c r="F5" s="37" t="s">
        <v>64</v>
      </c>
      <c r="G5" s="37" t="s">
        <v>65</v>
      </c>
      <c r="H5" s="37" t="s">
        <v>66</v>
      </c>
      <c r="I5" s="37" t="s">
        <v>67</v>
      </c>
      <c r="J5" s="37" t="s">
        <v>68</v>
      </c>
      <c r="K5" s="37" t="s">
        <v>69</v>
      </c>
      <c r="L5" s="37" t="s">
        <v>285</v>
      </c>
      <c r="M5" s="37" t="s">
        <v>287</v>
      </c>
      <c r="N5" s="37" t="s">
        <v>291</v>
      </c>
      <c r="O5" s="37" t="s">
        <v>292</v>
      </c>
      <c r="P5" s="37" t="s">
        <v>303</v>
      </c>
      <c r="Q5" s="37" t="s">
        <v>305</v>
      </c>
      <c r="R5" s="37" t="s">
        <v>306</v>
      </c>
      <c r="S5" s="37" t="s">
        <v>308</v>
      </c>
      <c r="T5" s="37" t="s">
        <v>311</v>
      </c>
      <c r="U5" s="37" t="s">
        <v>312</v>
      </c>
      <c r="V5" s="37" t="s">
        <v>313</v>
      </c>
      <c r="W5" s="37" t="s">
        <v>314</v>
      </c>
      <c r="X5" s="37" t="s">
        <v>316</v>
      </c>
      <c r="Y5" s="37" t="s">
        <v>317</v>
      </c>
      <c r="Z5" s="37" t="s">
        <v>318</v>
      </c>
      <c r="AA5" s="37" t="s">
        <v>320</v>
      </c>
      <c r="AC5" s="121">
        <v>2019</v>
      </c>
      <c r="AD5" s="121">
        <v>2020</v>
      </c>
      <c r="AE5" s="121">
        <v>2021</v>
      </c>
      <c r="AF5" s="121">
        <v>2022</v>
      </c>
      <c r="AG5" s="121">
        <v>2023</v>
      </c>
      <c r="AH5" s="121">
        <v>2024</v>
      </c>
      <c r="AI5" s="121">
        <v>2025</v>
      </c>
      <c r="AJ5" s="38" t="s">
        <v>9</v>
      </c>
    </row>
    <row r="6" spans="1:37" s="42" customFormat="1" ht="18" customHeight="1" x14ac:dyDescent="0.2">
      <c r="A6" s="39" t="s">
        <v>70</v>
      </c>
      <c r="B6" s="40"/>
      <c r="C6" s="40"/>
      <c r="D6" s="40"/>
      <c r="E6" s="40"/>
      <c r="F6" s="40"/>
      <c r="G6" s="40"/>
      <c r="H6" s="40"/>
      <c r="I6" s="40"/>
      <c r="J6" s="40"/>
      <c r="K6" s="40"/>
      <c r="L6" s="40"/>
      <c r="M6" s="40"/>
      <c r="N6" s="40"/>
      <c r="O6" s="40"/>
      <c r="P6" s="40"/>
      <c r="Q6" s="40"/>
      <c r="R6" s="143"/>
      <c r="S6" s="143"/>
      <c r="T6" s="143"/>
      <c r="U6" s="143"/>
      <c r="V6" s="143"/>
      <c r="W6" s="143"/>
      <c r="X6" s="143"/>
      <c r="Y6" s="143"/>
      <c r="Z6" s="143"/>
      <c r="AA6" s="143"/>
      <c r="AC6" s="40"/>
      <c r="AD6" s="40"/>
      <c r="AE6" s="40"/>
      <c r="AF6" s="40"/>
      <c r="AG6" s="40"/>
      <c r="AH6" s="40"/>
      <c r="AI6" s="40"/>
      <c r="AJ6" s="41" t="s">
        <v>9</v>
      </c>
    </row>
    <row r="7" spans="1:37" ht="18" customHeight="1" x14ac:dyDescent="0.2">
      <c r="A7" s="43" t="s">
        <v>71</v>
      </c>
      <c r="B7" s="44"/>
      <c r="C7" s="44"/>
      <c r="D7" s="44"/>
      <c r="E7" s="44"/>
      <c r="F7" s="44"/>
      <c r="G7" s="44"/>
      <c r="H7" s="44"/>
      <c r="I7" s="44"/>
      <c r="J7" s="44"/>
      <c r="K7" s="44"/>
      <c r="L7" s="44"/>
      <c r="M7" s="44"/>
      <c r="N7" s="44"/>
      <c r="O7" s="44"/>
      <c r="P7" s="44"/>
      <c r="Q7" s="44"/>
      <c r="R7" s="142"/>
      <c r="S7" s="142"/>
      <c r="T7" s="142"/>
      <c r="U7" s="142"/>
      <c r="V7" s="142"/>
      <c r="W7" s="142"/>
      <c r="X7" s="142"/>
      <c r="Y7" s="142"/>
      <c r="Z7" s="142"/>
      <c r="AA7" s="142"/>
      <c r="AC7" s="44"/>
      <c r="AD7" s="44"/>
      <c r="AE7" s="44"/>
      <c r="AF7" s="44"/>
      <c r="AG7" s="44"/>
      <c r="AH7" s="44"/>
      <c r="AI7" s="44"/>
      <c r="AJ7" s="45" t="s">
        <v>9</v>
      </c>
    </row>
    <row r="8" spans="1:37" s="48" customFormat="1" ht="18" customHeight="1" x14ac:dyDescent="0.2">
      <c r="A8" s="46" t="s">
        <v>72</v>
      </c>
      <c r="B8" s="47">
        <f t="shared" ref="B8:H8" si="0">B40</f>
        <v>0</v>
      </c>
      <c r="C8" s="47">
        <f t="shared" si="0"/>
        <v>0</v>
      </c>
      <c r="D8" s="47">
        <f t="shared" si="0"/>
        <v>0</v>
      </c>
      <c r="E8" s="47">
        <f t="shared" si="0"/>
        <v>0</v>
      </c>
      <c r="F8" s="47">
        <f t="shared" si="0"/>
        <v>0</v>
      </c>
      <c r="G8" s="47">
        <f t="shared" si="0"/>
        <v>0</v>
      </c>
      <c r="H8" s="47">
        <f t="shared" si="0"/>
        <v>10564</v>
      </c>
      <c r="I8" s="47">
        <f t="shared" ref="I8:J8" si="1">I40</f>
        <v>31896</v>
      </c>
      <c r="J8" s="47">
        <f t="shared" si="1"/>
        <v>35263</v>
      </c>
      <c r="K8" s="47">
        <f t="shared" ref="K8:L8" si="2">K40</f>
        <v>35266</v>
      </c>
      <c r="L8" s="47">
        <f t="shared" si="2"/>
        <v>38119</v>
      </c>
      <c r="M8" s="47">
        <f t="shared" ref="M8:N8" si="3">M40</f>
        <v>38064</v>
      </c>
      <c r="N8" s="47">
        <f t="shared" si="3"/>
        <v>38053</v>
      </c>
      <c r="O8" s="47">
        <f t="shared" ref="O8:P8" si="4">O40</f>
        <v>39420</v>
      </c>
      <c r="P8" s="47">
        <f t="shared" si="4"/>
        <v>42439</v>
      </c>
      <c r="Q8" s="47">
        <f t="shared" ref="Q8:R8" si="5">Q40</f>
        <v>42448</v>
      </c>
      <c r="R8" s="47">
        <f t="shared" si="5"/>
        <v>42453</v>
      </c>
      <c r="S8" s="47">
        <f t="shared" ref="S8:T8" si="6">S40</f>
        <v>42460</v>
      </c>
      <c r="T8" s="47">
        <f t="shared" si="6"/>
        <v>43922</v>
      </c>
      <c r="U8" s="47">
        <f t="shared" ref="U8" si="7">U40</f>
        <v>43913</v>
      </c>
      <c r="V8" s="47">
        <f t="shared" ref="V8:AA8" si="8">V40</f>
        <v>43921</v>
      </c>
      <c r="W8" s="47">
        <f t="shared" si="8"/>
        <v>43921</v>
      </c>
      <c r="X8" s="47">
        <f t="shared" si="8"/>
        <v>45543</v>
      </c>
      <c r="Y8" s="47">
        <f t="shared" si="8"/>
        <v>45639</v>
      </c>
      <c r="Z8" s="47">
        <f t="shared" si="8"/>
        <v>45640</v>
      </c>
      <c r="AA8" s="47">
        <f t="shared" si="8"/>
        <v>45608</v>
      </c>
      <c r="AC8" s="47">
        <f t="shared" ref="AC8:AH8" si="9">AC40</f>
        <v>0</v>
      </c>
      <c r="AD8" s="47">
        <f t="shared" si="9"/>
        <v>42460</v>
      </c>
      <c r="AE8" s="47">
        <f t="shared" si="9"/>
        <v>146712</v>
      </c>
      <c r="AF8" s="47">
        <f t="shared" si="9"/>
        <v>162360</v>
      </c>
      <c r="AG8" s="47">
        <f t="shared" si="9"/>
        <v>172748</v>
      </c>
      <c r="AH8" s="47">
        <f t="shared" si="9"/>
        <v>179024</v>
      </c>
      <c r="AI8" s="47">
        <f t="shared" ref="AI8" si="10">AI40</f>
        <v>91248</v>
      </c>
      <c r="AJ8" s="33" t="s">
        <v>9</v>
      </c>
    </row>
    <row r="9" spans="1:37" s="48" customFormat="1" ht="18" customHeight="1" x14ac:dyDescent="0.2">
      <c r="A9" s="46" t="s">
        <v>73</v>
      </c>
      <c r="B9" s="47">
        <f t="shared" ref="B9:H9" si="11">SUM(B40:B41,B46)-SUM(B45,B48)</f>
        <v>0</v>
      </c>
      <c r="C9" s="47">
        <f t="shared" si="11"/>
        <v>-23</v>
      </c>
      <c r="D9" s="47">
        <f t="shared" si="11"/>
        <v>-17</v>
      </c>
      <c r="E9" s="47">
        <f t="shared" si="11"/>
        <v>-22</v>
      </c>
      <c r="F9" s="47">
        <f t="shared" si="11"/>
        <v>-7</v>
      </c>
      <c r="G9" s="47">
        <f t="shared" si="11"/>
        <v>-79</v>
      </c>
      <c r="H9" s="47">
        <f t="shared" si="11"/>
        <v>9899</v>
      </c>
      <c r="I9" s="47">
        <f t="shared" ref="I9:J9" si="12">SUM(I40:I41,I46)-SUM(I45,I48)</f>
        <v>31088</v>
      </c>
      <c r="J9" s="47">
        <f t="shared" si="12"/>
        <v>31411</v>
      </c>
      <c r="K9" s="47">
        <f t="shared" ref="K9:L9" si="13">SUM(K40:K41,K46)-SUM(K45,K48)</f>
        <v>31624</v>
      </c>
      <c r="L9" s="47">
        <f t="shared" si="13"/>
        <v>35304</v>
      </c>
      <c r="M9" s="47">
        <f t="shared" ref="M9:N9" si="14">SUM(M40:M41,M46)-SUM(M45,M48)</f>
        <v>34415</v>
      </c>
      <c r="N9" s="47">
        <f t="shared" si="14"/>
        <v>35404</v>
      </c>
      <c r="O9" s="47">
        <f t="shared" ref="O9:P9" si="15">SUM(O40:O41,O46)-SUM(O45,O48)</f>
        <v>36771</v>
      </c>
      <c r="P9" s="47">
        <f t="shared" si="15"/>
        <v>38910</v>
      </c>
      <c r="Q9" s="47">
        <f t="shared" ref="Q9" si="16">SUM(Q40:Q41,Q46)-SUM(Q45,Q48)</f>
        <v>38070</v>
      </c>
      <c r="R9" s="47">
        <f t="shared" ref="R9:W9" si="17">SUM(R40:R41,R46)-SUM(R45,R48)</f>
        <v>38839</v>
      </c>
      <c r="S9" s="47">
        <f t="shared" si="17"/>
        <v>38978</v>
      </c>
      <c r="T9" s="47">
        <f t="shared" si="17"/>
        <v>40299</v>
      </c>
      <c r="U9" s="47">
        <f t="shared" si="17"/>
        <v>40328</v>
      </c>
      <c r="V9" s="47">
        <f t="shared" si="17"/>
        <v>40638</v>
      </c>
      <c r="W9" s="47">
        <f t="shared" si="17"/>
        <v>40569</v>
      </c>
      <c r="X9" s="47">
        <f t="shared" ref="X9:Y9" si="18">SUM(X40:X41,X46)-SUM(X45,X48)</f>
        <v>42002</v>
      </c>
      <c r="Y9" s="47">
        <f t="shared" si="18"/>
        <v>42053</v>
      </c>
      <c r="Z9" s="47">
        <f t="shared" ref="Z9:AA9" si="19">SUM(Z40:Z41,Z46)-SUM(Z45,Z48)</f>
        <v>41887</v>
      </c>
      <c r="AA9" s="47">
        <f t="shared" si="19"/>
        <v>42602</v>
      </c>
      <c r="AC9" s="47">
        <f t="shared" ref="AC9:AH9" si="20">SUM(AC40:AC41,AC46)-SUM(AC45,AC48)</f>
        <v>-62</v>
      </c>
      <c r="AD9" s="47">
        <f t="shared" si="20"/>
        <v>40901</v>
      </c>
      <c r="AE9" s="47">
        <f t="shared" si="20"/>
        <v>132754</v>
      </c>
      <c r="AF9" s="47">
        <f t="shared" si="20"/>
        <v>149155</v>
      </c>
      <c r="AG9" s="47">
        <f t="shared" si="20"/>
        <v>158444</v>
      </c>
      <c r="AH9" s="47">
        <f t="shared" si="20"/>
        <v>165262</v>
      </c>
      <c r="AI9" s="47">
        <f t="shared" ref="AI9" si="21">SUM(AI40:AI41,AI46)-SUM(AI45,AI48)</f>
        <v>84489</v>
      </c>
      <c r="AJ9" s="33" t="s">
        <v>9</v>
      </c>
    </row>
    <row r="10" spans="1:37" s="52" customFormat="1" ht="18" customHeight="1" x14ac:dyDescent="0.2">
      <c r="A10" s="49" t="s">
        <v>74</v>
      </c>
      <c r="B10" s="50" t="str">
        <f t="shared" ref="B10:H10" si="22">IFERROR(B9/B$8,"n/a")</f>
        <v>n/a</v>
      </c>
      <c r="C10" s="50" t="str">
        <f t="shared" si="22"/>
        <v>n/a</v>
      </c>
      <c r="D10" s="50" t="str">
        <f t="shared" si="22"/>
        <v>n/a</v>
      </c>
      <c r="E10" s="50" t="str">
        <f t="shared" si="22"/>
        <v>n/a</v>
      </c>
      <c r="F10" s="50" t="str">
        <f t="shared" si="22"/>
        <v>n/a</v>
      </c>
      <c r="G10" s="50" t="str">
        <f t="shared" si="22"/>
        <v>n/a</v>
      </c>
      <c r="H10" s="50">
        <f t="shared" si="22"/>
        <v>0.93705035971223016</v>
      </c>
      <c r="I10" s="50">
        <f t="shared" ref="I10:J10" si="23">IFERROR(I9/I$8,"n/a")</f>
        <v>0.97466766992726361</v>
      </c>
      <c r="J10" s="50">
        <f t="shared" si="23"/>
        <v>0.89076368998667155</v>
      </c>
      <c r="K10" s="50">
        <f t="shared" ref="K10:L10" si="24">IFERROR(K9/K$8,"n/a")</f>
        <v>0.89672772642204956</v>
      </c>
      <c r="L10" s="50">
        <f t="shared" si="24"/>
        <v>0.92615231249508123</v>
      </c>
      <c r="M10" s="50">
        <f t="shared" ref="M10:N10" si="25">IFERROR(M9/M$8,"n/a")</f>
        <v>0.90413514081546864</v>
      </c>
      <c r="N10" s="50">
        <f t="shared" si="25"/>
        <v>0.93038656610516912</v>
      </c>
      <c r="O10" s="50">
        <f t="shared" ref="O10:P10" si="26">IFERROR(O9/O$8,"n/a")</f>
        <v>0.93280060882800608</v>
      </c>
      <c r="P10" s="50">
        <f t="shared" si="26"/>
        <v>0.91684535450882443</v>
      </c>
      <c r="Q10" s="50">
        <f t="shared" ref="Q10:R10" si="27">IFERROR(Q9/Q$8,"n/a")</f>
        <v>0.89686204297022243</v>
      </c>
      <c r="R10" s="50">
        <f t="shared" si="27"/>
        <v>0.91487056273997125</v>
      </c>
      <c r="S10" s="50">
        <f t="shared" ref="S10:T10" si="28">IFERROR(S9/S$8,"n/a")</f>
        <v>0.91799340555817244</v>
      </c>
      <c r="T10" s="50">
        <f t="shared" si="28"/>
        <v>0.91751286371294571</v>
      </c>
      <c r="U10" s="50">
        <f t="shared" ref="U10" si="29">IFERROR(U9/U$8,"n/a")</f>
        <v>0.91836130530822313</v>
      </c>
      <c r="V10" s="50">
        <f t="shared" ref="V10:AA10" si="30">IFERROR(V9/V$8,"n/a")</f>
        <v>0.92525215728239341</v>
      </c>
      <c r="W10" s="50">
        <f t="shared" si="30"/>
        <v>0.92368115480066482</v>
      </c>
      <c r="X10" s="50">
        <f t="shared" si="30"/>
        <v>0.92224930285664097</v>
      </c>
      <c r="Y10" s="50">
        <f t="shared" si="30"/>
        <v>0.92142684984333578</v>
      </c>
      <c r="Z10" s="50">
        <f t="shared" si="30"/>
        <v>0.91776950043821215</v>
      </c>
      <c r="AA10" s="50">
        <f t="shared" si="30"/>
        <v>0.9340905104367655</v>
      </c>
      <c r="AC10" s="50" t="str">
        <f t="shared" ref="AC10:AH10" si="31">IFERROR(AC9/AC$8,"n/a")</f>
        <v>n/a</v>
      </c>
      <c r="AD10" s="50">
        <f t="shared" si="31"/>
        <v>0.96328308996702783</v>
      </c>
      <c r="AE10" s="50">
        <f t="shared" si="31"/>
        <v>0.90486122471236163</v>
      </c>
      <c r="AF10" s="50">
        <f t="shared" si="31"/>
        <v>0.91866839122936683</v>
      </c>
      <c r="AG10" s="50">
        <f t="shared" si="31"/>
        <v>0.91719730474448324</v>
      </c>
      <c r="AH10" s="50">
        <f t="shared" si="31"/>
        <v>0.92312762534632231</v>
      </c>
      <c r="AI10" s="50">
        <f t="shared" ref="AI10" si="32">IFERROR(AI9/AI$8,"n/a")</f>
        <v>0.92592714360862705</v>
      </c>
      <c r="AJ10" s="51" t="s">
        <v>9</v>
      </c>
    </row>
    <row r="11" spans="1:37" ht="18" customHeight="1" x14ac:dyDescent="0.2">
      <c r="A11" s="53" t="s">
        <v>75</v>
      </c>
      <c r="B11" s="54">
        <v>0</v>
      </c>
      <c r="C11" s="54">
        <v>0</v>
      </c>
      <c r="D11" s="54">
        <v>0</v>
      </c>
      <c r="E11" s="54">
        <v>0</v>
      </c>
      <c r="F11" s="54">
        <v>0</v>
      </c>
      <c r="G11" s="54">
        <v>0</v>
      </c>
      <c r="H11" s="54">
        <v>0</v>
      </c>
      <c r="I11" s="54">
        <v>0</v>
      </c>
      <c r="J11" s="54">
        <v>0</v>
      </c>
      <c r="K11" s="54">
        <v>0</v>
      </c>
      <c r="L11" s="54">
        <v>0</v>
      </c>
      <c r="M11" s="54">
        <v>0</v>
      </c>
      <c r="N11" s="54">
        <v>0</v>
      </c>
      <c r="O11" s="54">
        <v>0</v>
      </c>
      <c r="P11" s="54">
        <v>0</v>
      </c>
      <c r="Q11" s="54">
        <v>0</v>
      </c>
      <c r="R11" s="54">
        <v>0</v>
      </c>
      <c r="S11" s="54">
        <v>0</v>
      </c>
      <c r="T11" s="54">
        <v>0</v>
      </c>
      <c r="U11" s="54">
        <v>0</v>
      </c>
      <c r="V11" s="54">
        <v>0</v>
      </c>
      <c r="W11" s="54">
        <v>0</v>
      </c>
      <c r="X11" s="54">
        <v>0</v>
      </c>
      <c r="Y11" s="54">
        <v>0</v>
      </c>
      <c r="Z11" s="54">
        <v>0</v>
      </c>
      <c r="AA11" s="54">
        <v>0</v>
      </c>
      <c r="AC11" s="54">
        <f>SUM(B11:E11)</f>
        <v>0</v>
      </c>
      <c r="AD11" s="54">
        <f>SUM(F11:I11)</f>
        <v>0</v>
      </c>
      <c r="AE11" s="54">
        <f>SUM(J11:M11)</f>
        <v>0</v>
      </c>
      <c r="AF11" s="54">
        <f>SUM(N11:Q11)</f>
        <v>0</v>
      </c>
      <c r="AG11" s="54">
        <f>SUM(R11:U11)</f>
        <v>0</v>
      </c>
      <c r="AH11" s="54">
        <f>SUM(V11:AB11)</f>
        <v>0</v>
      </c>
      <c r="AI11" s="54">
        <f>SUM(W11:AC11)</f>
        <v>0</v>
      </c>
      <c r="AJ11" s="45" t="s">
        <v>9</v>
      </c>
      <c r="AK11" s="21"/>
    </row>
    <row r="12" spans="1:37" s="48" customFormat="1" ht="18" customHeight="1" x14ac:dyDescent="0.2">
      <c r="A12" s="46" t="s">
        <v>76</v>
      </c>
      <c r="B12" s="47">
        <f t="shared" ref="B12:H12" si="33">B9-B11</f>
        <v>0</v>
      </c>
      <c r="C12" s="47">
        <f t="shared" si="33"/>
        <v>-23</v>
      </c>
      <c r="D12" s="47">
        <f t="shared" si="33"/>
        <v>-17</v>
      </c>
      <c r="E12" s="47">
        <f t="shared" si="33"/>
        <v>-22</v>
      </c>
      <c r="F12" s="47">
        <f t="shared" si="33"/>
        <v>-7</v>
      </c>
      <c r="G12" s="47">
        <f t="shared" si="33"/>
        <v>-79</v>
      </c>
      <c r="H12" s="47">
        <f t="shared" si="33"/>
        <v>9899</v>
      </c>
      <c r="I12" s="47">
        <f t="shared" ref="I12:J12" si="34">I9-I11</f>
        <v>31088</v>
      </c>
      <c r="J12" s="47">
        <f t="shared" si="34"/>
        <v>31411</v>
      </c>
      <c r="K12" s="47">
        <f t="shared" ref="K12:L12" si="35">K9-K11</f>
        <v>31624</v>
      </c>
      <c r="L12" s="47">
        <f t="shared" si="35"/>
        <v>35304</v>
      </c>
      <c r="M12" s="47">
        <f t="shared" ref="M12:N12" si="36">M9-M11</f>
        <v>34415</v>
      </c>
      <c r="N12" s="47">
        <f t="shared" si="36"/>
        <v>35404</v>
      </c>
      <c r="O12" s="47">
        <f t="shared" ref="O12:P12" si="37">O9-O11</f>
        <v>36771</v>
      </c>
      <c r="P12" s="47">
        <f t="shared" si="37"/>
        <v>38910</v>
      </c>
      <c r="Q12" s="47">
        <f t="shared" ref="Q12:R12" si="38">Q9-Q11</f>
        <v>38070</v>
      </c>
      <c r="R12" s="47">
        <f t="shared" si="38"/>
        <v>38839</v>
      </c>
      <c r="S12" s="47">
        <f t="shared" ref="S12:T12" si="39">S9-S11</f>
        <v>38978</v>
      </c>
      <c r="T12" s="47">
        <f t="shared" si="39"/>
        <v>40299</v>
      </c>
      <c r="U12" s="47">
        <f t="shared" ref="U12" si="40">U9-U11</f>
        <v>40328</v>
      </c>
      <c r="V12" s="47">
        <f t="shared" ref="V12:AA12" si="41">V9-V11</f>
        <v>40638</v>
      </c>
      <c r="W12" s="47">
        <f t="shared" si="41"/>
        <v>40569</v>
      </c>
      <c r="X12" s="47">
        <f t="shared" si="41"/>
        <v>42002</v>
      </c>
      <c r="Y12" s="47">
        <f t="shared" si="41"/>
        <v>42053</v>
      </c>
      <c r="Z12" s="47">
        <f t="shared" si="41"/>
        <v>41887</v>
      </c>
      <c r="AA12" s="47">
        <f t="shared" si="41"/>
        <v>42602</v>
      </c>
      <c r="AC12" s="47">
        <f t="shared" ref="AC12:AH12" si="42">AC9-AC11</f>
        <v>-62</v>
      </c>
      <c r="AD12" s="47">
        <f t="shared" si="42"/>
        <v>40901</v>
      </c>
      <c r="AE12" s="47">
        <f t="shared" si="42"/>
        <v>132754</v>
      </c>
      <c r="AF12" s="47">
        <f t="shared" si="42"/>
        <v>149155</v>
      </c>
      <c r="AG12" s="47">
        <f t="shared" si="42"/>
        <v>158444</v>
      </c>
      <c r="AH12" s="47">
        <f t="shared" si="42"/>
        <v>165262</v>
      </c>
      <c r="AI12" s="47">
        <f t="shared" ref="AI12" si="43">AI9-AI11</f>
        <v>84489</v>
      </c>
      <c r="AJ12" s="33" t="s">
        <v>9</v>
      </c>
    </row>
    <row r="13" spans="1:37" s="52" customFormat="1" ht="18" customHeight="1" x14ac:dyDescent="0.2">
      <c r="A13" s="49" t="s">
        <v>77</v>
      </c>
      <c r="B13" s="50" t="str">
        <f t="shared" ref="B13:H13" si="44">IFERROR(B12/B$8,"n/a")</f>
        <v>n/a</v>
      </c>
      <c r="C13" s="50" t="str">
        <f t="shared" si="44"/>
        <v>n/a</v>
      </c>
      <c r="D13" s="50" t="str">
        <f t="shared" si="44"/>
        <v>n/a</v>
      </c>
      <c r="E13" s="50" t="str">
        <f t="shared" si="44"/>
        <v>n/a</v>
      </c>
      <c r="F13" s="50" t="str">
        <f t="shared" si="44"/>
        <v>n/a</v>
      </c>
      <c r="G13" s="50" t="str">
        <f t="shared" si="44"/>
        <v>n/a</v>
      </c>
      <c r="H13" s="50">
        <f t="shared" si="44"/>
        <v>0.93705035971223016</v>
      </c>
      <c r="I13" s="50">
        <f t="shared" ref="I13:J13" si="45">IFERROR(I12/I$8,"n/a")</f>
        <v>0.97466766992726361</v>
      </c>
      <c r="J13" s="50">
        <f t="shared" si="45"/>
        <v>0.89076368998667155</v>
      </c>
      <c r="K13" s="50">
        <f t="shared" ref="K13:L13" si="46">IFERROR(K12/K$8,"n/a")</f>
        <v>0.89672772642204956</v>
      </c>
      <c r="L13" s="50">
        <f t="shared" si="46"/>
        <v>0.92615231249508123</v>
      </c>
      <c r="M13" s="50">
        <f t="shared" ref="M13:N13" si="47">IFERROR(M12/M$8,"n/a")</f>
        <v>0.90413514081546864</v>
      </c>
      <c r="N13" s="50">
        <f t="shared" si="47"/>
        <v>0.93038656610516912</v>
      </c>
      <c r="O13" s="50">
        <f t="shared" ref="O13:P13" si="48">IFERROR(O12/O$8,"n/a")</f>
        <v>0.93280060882800608</v>
      </c>
      <c r="P13" s="50">
        <f t="shared" si="48"/>
        <v>0.91684535450882443</v>
      </c>
      <c r="Q13" s="50">
        <f t="shared" ref="Q13" si="49">IFERROR(Q12/Q$8,"n/a")</f>
        <v>0.89686204297022243</v>
      </c>
      <c r="R13" s="50">
        <f t="shared" ref="R13:W13" si="50">IFERROR(R12/R$8,"n/a")</f>
        <v>0.91487056273997125</v>
      </c>
      <c r="S13" s="50">
        <f t="shared" si="50"/>
        <v>0.91799340555817244</v>
      </c>
      <c r="T13" s="50">
        <f t="shared" si="50"/>
        <v>0.91751286371294571</v>
      </c>
      <c r="U13" s="50">
        <f t="shared" si="50"/>
        <v>0.91836130530822313</v>
      </c>
      <c r="V13" s="50">
        <f t="shared" si="50"/>
        <v>0.92525215728239341</v>
      </c>
      <c r="W13" s="50">
        <f t="shared" si="50"/>
        <v>0.92368115480066482</v>
      </c>
      <c r="X13" s="50">
        <f t="shared" ref="X13:Y13" si="51">IFERROR(X12/X$8,"n/a")</f>
        <v>0.92224930285664097</v>
      </c>
      <c r="Y13" s="50">
        <f t="shared" si="51"/>
        <v>0.92142684984333578</v>
      </c>
      <c r="Z13" s="50">
        <f t="shared" ref="Z13:AA13" si="52">IFERROR(Z12/Z$8,"n/a")</f>
        <v>0.91776950043821215</v>
      </c>
      <c r="AA13" s="50">
        <f t="shared" si="52"/>
        <v>0.9340905104367655</v>
      </c>
      <c r="AC13" s="50" t="str">
        <f t="shared" ref="AC13:AH13" si="53">IFERROR(AC12/AC$8,"n/a")</f>
        <v>n/a</v>
      </c>
      <c r="AD13" s="50">
        <f t="shared" si="53"/>
        <v>0.96328308996702783</v>
      </c>
      <c r="AE13" s="50">
        <f t="shared" si="53"/>
        <v>0.90486122471236163</v>
      </c>
      <c r="AF13" s="50">
        <f t="shared" si="53"/>
        <v>0.91866839122936683</v>
      </c>
      <c r="AG13" s="50">
        <f t="shared" si="53"/>
        <v>0.91719730474448324</v>
      </c>
      <c r="AH13" s="50">
        <f t="shared" si="53"/>
        <v>0.92312762534632231</v>
      </c>
      <c r="AI13" s="50">
        <f t="shared" ref="AI13" si="54">IFERROR(AI12/AI$8,"n/a")</f>
        <v>0.92592714360862705</v>
      </c>
      <c r="AJ13" s="51" t="s">
        <v>9</v>
      </c>
    </row>
    <row r="14" spans="1:37" s="48" customFormat="1" ht="18" customHeight="1" x14ac:dyDescent="0.2">
      <c r="A14" s="46" t="s">
        <v>78</v>
      </c>
      <c r="B14" s="47">
        <f t="shared" ref="B14:H14" si="55">B67</f>
        <v>0</v>
      </c>
      <c r="C14" s="47">
        <f t="shared" si="55"/>
        <v>-23</v>
      </c>
      <c r="D14" s="47">
        <f t="shared" si="55"/>
        <v>-17</v>
      </c>
      <c r="E14" s="47">
        <f t="shared" si="55"/>
        <v>-22</v>
      </c>
      <c r="F14" s="47">
        <f t="shared" si="55"/>
        <v>-7</v>
      </c>
      <c r="G14" s="47">
        <f t="shared" si="55"/>
        <v>-79</v>
      </c>
      <c r="H14" s="47">
        <f t="shared" si="55"/>
        <v>5296</v>
      </c>
      <c r="I14" s="47">
        <f t="shared" ref="I14:J14" si="56">I67</f>
        <v>-4368</v>
      </c>
      <c r="J14" s="47">
        <f t="shared" si="56"/>
        <v>-10172</v>
      </c>
      <c r="K14" s="47">
        <f t="shared" ref="K14:L14" si="57">K67</f>
        <v>-2495</v>
      </c>
      <c r="L14" s="47">
        <f t="shared" si="57"/>
        <v>-7226</v>
      </c>
      <c r="M14" s="47">
        <f t="shared" ref="M14:N14" si="58">M67</f>
        <v>-11473</v>
      </c>
      <c r="N14" s="47">
        <f t="shared" si="58"/>
        <v>-7657</v>
      </c>
      <c r="O14" s="47">
        <f t="shared" ref="O14:P14" si="59">O67</f>
        <v>-8851</v>
      </c>
      <c r="P14" s="47">
        <f t="shared" si="59"/>
        <v>24711</v>
      </c>
      <c r="Q14" s="47">
        <f t="shared" ref="Q14:R14" si="60">Q67</f>
        <v>7794</v>
      </c>
      <c r="R14" s="47">
        <f t="shared" si="60"/>
        <v>-2652</v>
      </c>
      <c r="S14" s="47">
        <f t="shared" ref="S14:T14" si="61">S67</f>
        <v>8194</v>
      </c>
      <c r="T14" s="47">
        <f t="shared" si="61"/>
        <v>14177</v>
      </c>
      <c r="U14" s="47">
        <f t="shared" ref="U14" si="62">U67</f>
        <v>11522</v>
      </c>
      <c r="V14" s="47">
        <f t="shared" ref="V14:AA14" si="63">V67</f>
        <v>4661</v>
      </c>
      <c r="W14" s="47">
        <f t="shared" si="63"/>
        <v>10268</v>
      </c>
      <c r="X14" s="47">
        <f t="shared" si="63"/>
        <v>14450</v>
      </c>
      <c r="Y14" s="47">
        <f t="shared" si="63"/>
        <v>8929</v>
      </c>
      <c r="Z14" s="47">
        <f t="shared" si="63"/>
        <v>5588</v>
      </c>
      <c r="AA14" s="47">
        <f t="shared" si="63"/>
        <v>10838</v>
      </c>
      <c r="AC14" s="47">
        <f t="shared" ref="AC14:AH14" si="64">AC67</f>
        <v>-62</v>
      </c>
      <c r="AD14" s="47">
        <f t="shared" si="64"/>
        <v>842</v>
      </c>
      <c r="AE14" s="47">
        <f t="shared" si="64"/>
        <v>-31366</v>
      </c>
      <c r="AF14" s="47">
        <f t="shared" si="64"/>
        <v>15997</v>
      </c>
      <c r="AG14" s="47">
        <f t="shared" si="64"/>
        <v>31241</v>
      </c>
      <c r="AH14" s="47">
        <f t="shared" si="64"/>
        <v>38308</v>
      </c>
      <c r="AI14" s="47">
        <f t="shared" ref="AI14" si="65">AI67</f>
        <v>16426</v>
      </c>
      <c r="AJ14" s="33" t="s">
        <v>9</v>
      </c>
    </row>
    <row r="15" spans="1:37" ht="18" customHeight="1" x14ac:dyDescent="0.2">
      <c r="A15" s="43" t="s">
        <v>79</v>
      </c>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C15" s="44"/>
      <c r="AD15" s="44"/>
      <c r="AE15" s="44"/>
      <c r="AF15" s="44"/>
      <c r="AG15" s="44"/>
      <c r="AH15" s="44"/>
      <c r="AI15" s="44"/>
      <c r="AJ15" s="45" t="s">
        <v>9</v>
      </c>
    </row>
    <row r="16" spans="1:37" s="48" customFormat="1" ht="18" customHeight="1" x14ac:dyDescent="0.2">
      <c r="A16" s="46" t="s">
        <v>80</v>
      </c>
      <c r="B16" s="47">
        <f t="shared" ref="B16:H16" si="66">SUM(B101:B102,B114:B115)</f>
        <v>708834</v>
      </c>
      <c r="C16" s="47">
        <f t="shared" si="66"/>
        <v>727501</v>
      </c>
      <c r="D16" s="47">
        <f t="shared" si="66"/>
        <v>716313</v>
      </c>
      <c r="E16" s="47">
        <f t="shared" si="66"/>
        <v>734836</v>
      </c>
      <c r="F16" s="47">
        <f t="shared" si="66"/>
        <v>733585</v>
      </c>
      <c r="G16" s="47">
        <f t="shared" si="66"/>
        <v>739598</v>
      </c>
      <c r="H16" s="47">
        <f t="shared" si="66"/>
        <v>738390</v>
      </c>
      <c r="I16" s="47">
        <f t="shared" ref="I16:J16" si="67">SUM(I101:I102,I114:I115)</f>
        <v>770372</v>
      </c>
      <c r="J16" s="47">
        <f t="shared" si="67"/>
        <v>779390</v>
      </c>
      <c r="K16" s="47">
        <f t="shared" ref="K16:L16" si="68">SUM(K101:K102,K114:K115)</f>
        <v>804843</v>
      </c>
      <c r="L16" s="47">
        <f t="shared" si="68"/>
        <v>817572</v>
      </c>
      <c r="M16" s="47">
        <f t="shared" ref="M16:N16" si="69">SUM(M101:M102,M114:M115)</f>
        <v>855073</v>
      </c>
      <c r="N16" s="47">
        <f t="shared" si="69"/>
        <v>866822</v>
      </c>
      <c r="O16" s="47">
        <f t="shared" ref="O16:P16" si="70">SUM(O101:O102,O114:O115)</f>
        <v>904321</v>
      </c>
      <c r="P16" s="47">
        <f t="shared" si="70"/>
        <v>885732</v>
      </c>
      <c r="Q16" s="47">
        <f t="shared" ref="Q16:R16" si="71">SUM(Q101:Q102,Q114:Q115)</f>
        <v>907928</v>
      </c>
      <c r="R16" s="47">
        <f t="shared" si="71"/>
        <v>916308</v>
      </c>
      <c r="S16" s="47">
        <f t="shared" ref="S16:T16" si="72">SUM(S101:S102,S114:S115)</f>
        <v>938993</v>
      </c>
      <c r="T16" s="47">
        <f t="shared" si="72"/>
        <v>932538</v>
      </c>
      <c r="U16" s="47">
        <f t="shared" ref="U16" si="73">SUM(U101:U102,U114:U115)</f>
        <v>953339</v>
      </c>
      <c r="V16" s="47">
        <f t="shared" ref="V16:AA16" si="74">SUM(V101:V102,V114:V115)</f>
        <v>920309</v>
      </c>
      <c r="W16" s="47">
        <f t="shared" si="74"/>
        <v>942716</v>
      </c>
      <c r="X16" s="47">
        <f t="shared" si="74"/>
        <v>898078</v>
      </c>
      <c r="Y16" s="47">
        <f t="shared" si="74"/>
        <v>923773</v>
      </c>
      <c r="Z16" s="47">
        <f t="shared" si="74"/>
        <v>878830</v>
      </c>
      <c r="AA16" s="47">
        <f t="shared" si="74"/>
        <v>900259</v>
      </c>
      <c r="AC16" s="47">
        <f t="shared" ref="AC16:AH16" si="75">SUM(AC101:AC102,AC114:AC115)</f>
        <v>734836</v>
      </c>
      <c r="AD16" s="47">
        <f t="shared" si="75"/>
        <v>770372</v>
      </c>
      <c r="AE16" s="47">
        <f t="shared" si="75"/>
        <v>855073</v>
      </c>
      <c r="AF16" s="47">
        <f t="shared" si="75"/>
        <v>907928</v>
      </c>
      <c r="AG16" s="47">
        <f t="shared" si="75"/>
        <v>953339</v>
      </c>
      <c r="AH16" s="47">
        <f t="shared" ca="1" si="75"/>
        <v>923773</v>
      </c>
      <c r="AI16" s="47">
        <f t="shared" ref="AI16" ca="1" si="76">SUM(AI101:AI102,AI114:AI115)</f>
        <v>900259</v>
      </c>
      <c r="AJ16" s="33" t="s">
        <v>9</v>
      </c>
    </row>
    <row r="17" spans="1:36" s="48" customFormat="1" ht="18" customHeight="1" x14ac:dyDescent="0.2">
      <c r="A17" s="46" t="s">
        <v>81</v>
      </c>
      <c r="B17" s="47">
        <f t="shared" ref="B17:H17" si="77">SUM(B101:B102,B114:B115)-SUM(B72:B74,B88)</f>
        <v>22102</v>
      </c>
      <c r="C17" s="47">
        <f t="shared" si="77"/>
        <v>127914</v>
      </c>
      <c r="D17" s="47">
        <f t="shared" si="77"/>
        <v>224536</v>
      </c>
      <c r="E17" s="47">
        <f t="shared" si="77"/>
        <v>399292</v>
      </c>
      <c r="F17" s="47">
        <f t="shared" si="77"/>
        <v>511903</v>
      </c>
      <c r="G17" s="47">
        <f t="shared" si="77"/>
        <v>601235</v>
      </c>
      <c r="H17" s="47">
        <f t="shared" si="77"/>
        <v>676514</v>
      </c>
      <c r="I17" s="47">
        <f t="shared" ref="I17:J17" si="78">SUM(I101:I102,I114:I115)-SUM(I72:I74,I88)</f>
        <v>698238</v>
      </c>
      <c r="J17" s="47">
        <f t="shared" si="78"/>
        <v>724422</v>
      </c>
      <c r="K17" s="47">
        <f t="shared" ref="K17:L17" si="79">SUM(K101:K102,K114:K115)-SUM(K72:K74,K88)</f>
        <v>763141</v>
      </c>
      <c r="L17" s="47">
        <f t="shared" si="79"/>
        <v>769977</v>
      </c>
      <c r="M17" s="47">
        <f t="shared" ref="M17:N17" si="80">SUM(M101:M102,M114:M115)-SUM(M72:M74,M88)</f>
        <v>800312</v>
      </c>
      <c r="N17" s="47">
        <f t="shared" si="80"/>
        <v>830571</v>
      </c>
      <c r="O17" s="47">
        <f t="shared" ref="O17:P17" si="81">SUM(O101:O102,O114:O115)-SUM(O72:O74,O88)</f>
        <v>868668</v>
      </c>
      <c r="P17" s="47">
        <f t="shared" si="81"/>
        <v>837615</v>
      </c>
      <c r="Q17" s="47">
        <f t="shared" ref="Q17:R17" si="82">SUM(Q101:Q102,Q114:Q115)-SUM(Q72:Q74,Q88)</f>
        <v>888214</v>
      </c>
      <c r="R17" s="47">
        <f t="shared" si="82"/>
        <v>888205</v>
      </c>
      <c r="S17" s="47">
        <f t="shared" ref="S17:T17" si="83">SUM(S101:S102,S114:S115)-SUM(S72:S74,S88)</f>
        <v>873934</v>
      </c>
      <c r="T17" s="47">
        <f t="shared" si="83"/>
        <v>880390</v>
      </c>
      <c r="U17" s="47">
        <f t="shared" ref="U17" si="84">SUM(U101:U102,U114:U115)-SUM(U72:U74,U88)</f>
        <v>864352</v>
      </c>
      <c r="V17" s="47">
        <f t="shared" ref="V17:AA17" si="85">SUM(V101:V102,V114:V115)-SUM(V72:V74,V88)</f>
        <v>855071</v>
      </c>
      <c r="W17" s="47">
        <f t="shared" si="85"/>
        <v>839638</v>
      </c>
      <c r="X17" s="47">
        <f t="shared" si="85"/>
        <v>820874</v>
      </c>
      <c r="Y17" s="47">
        <f t="shared" si="85"/>
        <v>811861</v>
      </c>
      <c r="Z17" s="47">
        <f t="shared" si="85"/>
        <v>802082</v>
      </c>
      <c r="AA17" s="47">
        <f t="shared" si="85"/>
        <v>781259</v>
      </c>
      <c r="AC17" s="47">
        <f t="shared" ref="AC17:AH17" si="86">SUM(AC101:AC102,AC114:AC115)-SUM(AC72:AC74,AC88)</f>
        <v>399292</v>
      </c>
      <c r="AD17" s="47">
        <f t="shared" si="86"/>
        <v>698238</v>
      </c>
      <c r="AE17" s="47">
        <f t="shared" si="86"/>
        <v>800312</v>
      </c>
      <c r="AF17" s="47">
        <f t="shared" si="86"/>
        <v>888214</v>
      </c>
      <c r="AG17" s="47">
        <f t="shared" si="86"/>
        <v>864352</v>
      </c>
      <c r="AH17" s="47">
        <f t="shared" ca="1" si="86"/>
        <v>811861</v>
      </c>
      <c r="AI17" s="47">
        <f t="shared" ref="AI17" ca="1" si="87">SUM(AI101:AI102,AI114:AI115)-SUM(AI72:AI74,AI88)</f>
        <v>781259</v>
      </c>
      <c r="AJ17" s="33" t="s">
        <v>9</v>
      </c>
    </row>
    <row r="18" spans="1:36" ht="18" customHeight="1" x14ac:dyDescent="0.2">
      <c r="A18" s="43" t="s">
        <v>82</v>
      </c>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C18" s="44"/>
      <c r="AD18" s="44"/>
      <c r="AE18" s="44"/>
      <c r="AF18" s="44"/>
      <c r="AG18" s="44"/>
      <c r="AH18" s="44"/>
      <c r="AI18" s="44"/>
      <c r="AJ18" s="45" t="s">
        <v>9</v>
      </c>
    </row>
    <row r="19" spans="1:36" s="48" customFormat="1" ht="18" customHeight="1" x14ac:dyDescent="0.2">
      <c r="A19" s="46" t="s">
        <v>83</v>
      </c>
      <c r="B19" s="47">
        <v>0</v>
      </c>
      <c r="C19" s="47">
        <v>0</v>
      </c>
      <c r="D19" s="47">
        <v>0</v>
      </c>
      <c r="E19" s="47">
        <v>0</v>
      </c>
      <c r="F19" s="47">
        <v>0</v>
      </c>
      <c r="G19" s="47">
        <v>0</v>
      </c>
      <c r="H19" s="47">
        <v>0</v>
      </c>
      <c r="I19" s="47">
        <v>0</v>
      </c>
      <c r="J19" s="47">
        <v>26695</v>
      </c>
      <c r="K19" s="47">
        <v>37686.177000000003</v>
      </c>
      <c r="L19" s="47">
        <v>0</v>
      </c>
      <c r="M19" s="47">
        <v>15250.76137</v>
      </c>
      <c r="N19" s="47">
        <v>30000</v>
      </c>
      <c r="O19" s="47">
        <v>41000</v>
      </c>
      <c r="P19" s="47">
        <v>0</v>
      </c>
      <c r="Q19" s="47">
        <v>57001.056750000003</v>
      </c>
      <c r="R19" s="47">
        <v>0</v>
      </c>
      <c r="S19" s="47">
        <v>0</v>
      </c>
      <c r="T19" s="47">
        <v>17582.475920000001</v>
      </c>
      <c r="U19" s="47">
        <v>0</v>
      </c>
      <c r="V19" s="47">
        <v>0</v>
      </c>
      <c r="W19" s="47">
        <v>0</v>
      </c>
      <c r="X19" s="47">
        <v>0</v>
      </c>
      <c r="Y19" s="192">
        <v>2500</v>
      </c>
      <c r="Z19" s="192">
        <v>0</v>
      </c>
      <c r="AA19" s="192">
        <v>0</v>
      </c>
      <c r="AC19" s="47">
        <f>SUM(B19:E19)</f>
        <v>0</v>
      </c>
      <c r="AD19" s="47">
        <f>SUM(F19:I19)</f>
        <v>0</v>
      </c>
      <c r="AE19" s="47">
        <f>SUM(J19:M19)</f>
        <v>79631.938370000003</v>
      </c>
      <c r="AF19" s="47">
        <f>SUM(N19:Q19)</f>
        <v>128001.05675</v>
      </c>
      <c r="AG19" s="56">
        <f>SUM(R19:U19)</f>
        <v>17582.475920000001</v>
      </c>
      <c r="AH19" s="56">
        <f>SUM(V19:Y19)</f>
        <v>2500</v>
      </c>
      <c r="AI19" s="56">
        <f>SUM(Z19)</f>
        <v>0</v>
      </c>
      <c r="AJ19" s="33" t="s">
        <v>9</v>
      </c>
    </row>
    <row r="20" spans="1:36" ht="15.95" customHeight="1" x14ac:dyDescent="0.2">
      <c r="J20" s="198"/>
      <c r="K20" s="198"/>
      <c r="L20" s="198"/>
      <c r="M20" s="198"/>
      <c r="N20" s="198"/>
      <c r="O20" s="198"/>
      <c r="P20" s="198"/>
      <c r="Q20" s="198"/>
      <c r="R20" s="198"/>
      <c r="S20" s="198"/>
      <c r="T20" s="198"/>
      <c r="U20" s="198"/>
      <c r="V20" s="198"/>
      <c r="W20" s="198"/>
      <c r="X20" s="198"/>
      <c r="Y20" s="198"/>
      <c r="Z20" s="198"/>
      <c r="AA20" s="198"/>
      <c r="AF20" s="198"/>
      <c r="AG20" s="198"/>
      <c r="AH20" s="198"/>
      <c r="AI20" s="198"/>
      <c r="AJ20" s="45" t="s">
        <v>9</v>
      </c>
    </row>
    <row r="21" spans="1:36" s="42" customFormat="1" ht="15.95" customHeight="1" collapsed="1" x14ac:dyDescent="0.2">
      <c r="A21" s="39" t="s">
        <v>84</v>
      </c>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C21" s="40"/>
      <c r="AD21" s="40"/>
      <c r="AE21" s="40"/>
      <c r="AF21" s="40"/>
      <c r="AG21" s="40"/>
      <c r="AH21" s="40"/>
      <c r="AI21" s="40"/>
      <c r="AJ21" s="41" t="s">
        <v>9</v>
      </c>
    </row>
    <row r="22" spans="1:36" ht="15.95" hidden="1" customHeight="1" outlineLevel="1" x14ac:dyDescent="0.2">
      <c r="A22" s="55" t="s">
        <v>85</v>
      </c>
      <c r="B22" s="56">
        <v>0</v>
      </c>
      <c r="C22" s="56">
        <v>0</v>
      </c>
      <c r="D22" s="56">
        <v>0</v>
      </c>
      <c r="E22" s="56">
        <v>0</v>
      </c>
      <c r="F22" s="56">
        <v>0</v>
      </c>
      <c r="G22" s="56">
        <v>0</v>
      </c>
      <c r="H22" s="56">
        <v>11762</v>
      </c>
      <c r="I22" s="56">
        <f t="shared" ref="I22:N22" si="88">SUM(I23:I28)</f>
        <v>35517</v>
      </c>
      <c r="J22" s="56">
        <f t="shared" si="88"/>
        <v>39422</v>
      </c>
      <c r="K22" s="56">
        <f t="shared" si="88"/>
        <v>39422</v>
      </c>
      <c r="L22" s="56">
        <f t="shared" si="88"/>
        <v>42613</v>
      </c>
      <c r="M22" s="56">
        <f t="shared" si="88"/>
        <v>42552</v>
      </c>
      <c r="N22" s="56">
        <f t="shared" si="88"/>
        <v>42538</v>
      </c>
      <c r="O22" s="56">
        <f t="shared" ref="O22:T22" si="89">SUM(O23:O28)</f>
        <v>44067</v>
      </c>
      <c r="P22" s="56">
        <f t="shared" si="89"/>
        <v>47450</v>
      </c>
      <c r="Q22" s="56">
        <f t="shared" si="89"/>
        <v>47449</v>
      </c>
      <c r="R22" s="56">
        <f t="shared" si="89"/>
        <v>47450</v>
      </c>
      <c r="S22" s="56">
        <f t="shared" si="89"/>
        <v>47477</v>
      </c>
      <c r="T22" s="56">
        <f t="shared" si="89"/>
        <v>49098</v>
      </c>
      <c r="U22" s="56">
        <f t="shared" ref="U22:V22" si="90">SUM(U23:U28)</f>
        <v>49089</v>
      </c>
      <c r="V22" s="56">
        <f t="shared" si="90"/>
        <v>49098</v>
      </c>
      <c r="W22" s="56">
        <f t="shared" ref="W22:X22" si="91">SUM(W23:W28)</f>
        <v>49098</v>
      </c>
      <c r="X22" s="56">
        <f t="shared" si="91"/>
        <v>50910</v>
      </c>
      <c r="Y22" s="56">
        <f t="shared" ref="Y22:Z22" si="92">SUM(Y23:Y28)</f>
        <v>51021</v>
      </c>
      <c r="Z22" s="56">
        <f t="shared" si="92"/>
        <v>51021</v>
      </c>
      <c r="AA22" s="56">
        <f t="shared" ref="AA22" si="93">SUM(AA23:AA28)</f>
        <v>50982</v>
      </c>
      <c r="AB22" s="275"/>
      <c r="AC22" s="56">
        <f t="shared" ref="AC22:AC67" si="94">SUM(B22:E22)</f>
        <v>0</v>
      </c>
      <c r="AD22" s="56">
        <f t="shared" ref="AD22:AD67" si="95">SUM(F22:I22)</f>
        <v>47279</v>
      </c>
      <c r="AE22" s="56">
        <f t="shared" ref="AE22:AE67" si="96">SUM(J22:M22)</f>
        <v>164009</v>
      </c>
      <c r="AF22" s="56">
        <f>SUM(N22:Q22)</f>
        <v>181504</v>
      </c>
      <c r="AG22" s="56">
        <f t="shared" ref="AG22:AG67" si="97">SUM(R22:U22)</f>
        <v>193114</v>
      </c>
      <c r="AH22" s="56">
        <f>SUM(V22:Y22)</f>
        <v>200127</v>
      </c>
      <c r="AI22" s="56">
        <f>SUM(Z22:AB22)</f>
        <v>102003</v>
      </c>
      <c r="AJ22" s="45" t="s">
        <v>9</v>
      </c>
    </row>
    <row r="23" spans="1:36" ht="15.95" hidden="1" customHeight="1" outlineLevel="1" x14ac:dyDescent="0.2">
      <c r="A23" s="57" t="s">
        <v>86</v>
      </c>
      <c r="B23" s="58">
        <v>0</v>
      </c>
      <c r="C23" s="58">
        <v>0</v>
      </c>
      <c r="D23" s="58">
        <v>0</v>
      </c>
      <c r="E23" s="58">
        <v>0</v>
      </c>
      <c r="F23" s="58">
        <v>0</v>
      </c>
      <c r="G23" s="58">
        <v>0</v>
      </c>
      <c r="H23" s="58">
        <v>11762</v>
      </c>
      <c r="I23" s="58">
        <v>35517</v>
      </c>
      <c r="J23" s="58">
        <v>39422</v>
      </c>
      <c r="K23" s="58">
        <v>39422</v>
      </c>
      <c r="L23" s="58">
        <v>42613</v>
      </c>
      <c r="M23" s="58">
        <v>42552</v>
      </c>
      <c r="N23" s="58">
        <v>42538</v>
      </c>
      <c r="O23" s="58">
        <v>44067</v>
      </c>
      <c r="P23" s="58">
        <v>47450</v>
      </c>
      <c r="Q23" s="58">
        <v>47449</v>
      </c>
      <c r="R23" s="58">
        <v>47450</v>
      </c>
      <c r="S23" s="58">
        <v>47477</v>
      </c>
      <c r="T23" s="58">
        <v>49098</v>
      </c>
      <c r="U23" s="58">
        <v>49089</v>
      </c>
      <c r="V23" s="58">
        <v>49098</v>
      </c>
      <c r="W23" s="58">
        <v>49098</v>
      </c>
      <c r="X23" s="58">
        <v>50910</v>
      </c>
      <c r="Y23" s="58">
        <v>51021</v>
      </c>
      <c r="Z23" s="58">
        <v>51021</v>
      </c>
      <c r="AA23" s="58">
        <v>50982</v>
      </c>
      <c r="AC23" s="58">
        <f t="shared" si="94"/>
        <v>0</v>
      </c>
      <c r="AD23" s="58">
        <f t="shared" si="95"/>
        <v>47279</v>
      </c>
      <c r="AE23" s="58">
        <f t="shared" si="96"/>
        <v>164009</v>
      </c>
      <c r="AF23" s="58">
        <f t="shared" ref="AF23:AF67" si="98">SUM(N23:Q23)</f>
        <v>181504</v>
      </c>
      <c r="AG23" s="58">
        <f t="shared" si="97"/>
        <v>193114</v>
      </c>
      <c r="AH23" s="58">
        <f t="shared" ref="AH23:AH67" si="99">SUM(V23:Y23)</f>
        <v>200127</v>
      </c>
      <c r="AI23" s="58">
        <f t="shared" ref="AI23:AI67" si="100">SUM(Z23:AB23)</f>
        <v>102003</v>
      </c>
      <c r="AJ23" s="45" t="s">
        <v>9</v>
      </c>
    </row>
    <row r="24" spans="1:36" ht="15.95" hidden="1" customHeight="1" outlineLevel="1" x14ac:dyDescent="0.2">
      <c r="A24" s="57" t="s">
        <v>87</v>
      </c>
      <c r="B24" s="58">
        <v>0</v>
      </c>
      <c r="C24" s="58">
        <v>0</v>
      </c>
      <c r="D24" s="58">
        <v>0</v>
      </c>
      <c r="E24" s="58">
        <v>0</v>
      </c>
      <c r="F24" s="58">
        <v>0</v>
      </c>
      <c r="G24" s="58">
        <v>0</v>
      </c>
      <c r="H24" s="58">
        <v>0</v>
      </c>
      <c r="I24" s="58">
        <v>0</v>
      </c>
      <c r="J24" s="58">
        <v>0</v>
      </c>
      <c r="K24" s="58">
        <v>0</v>
      </c>
      <c r="L24" s="58">
        <v>0</v>
      </c>
      <c r="M24" s="58">
        <v>0</v>
      </c>
      <c r="N24" s="58">
        <v>0</v>
      </c>
      <c r="O24" s="58">
        <v>0</v>
      </c>
      <c r="P24" s="58">
        <v>0</v>
      </c>
      <c r="Q24" s="58">
        <v>0</v>
      </c>
      <c r="R24" s="58">
        <v>0</v>
      </c>
      <c r="S24" s="58">
        <v>0</v>
      </c>
      <c r="T24" s="58">
        <v>0</v>
      </c>
      <c r="U24" s="58">
        <v>0</v>
      </c>
      <c r="V24" s="58">
        <v>0</v>
      </c>
      <c r="W24" s="58">
        <v>0</v>
      </c>
      <c r="X24" s="58">
        <v>0</v>
      </c>
      <c r="Y24" s="58">
        <v>0</v>
      </c>
      <c r="Z24" s="58">
        <v>0</v>
      </c>
      <c r="AA24" s="58">
        <v>0</v>
      </c>
      <c r="AC24" s="58">
        <f t="shared" si="94"/>
        <v>0</v>
      </c>
      <c r="AD24" s="58">
        <f t="shared" si="95"/>
        <v>0</v>
      </c>
      <c r="AE24" s="58">
        <f t="shared" si="96"/>
        <v>0</v>
      </c>
      <c r="AF24" s="58">
        <f t="shared" si="98"/>
        <v>0</v>
      </c>
      <c r="AG24" s="58">
        <f t="shared" si="97"/>
        <v>0</v>
      </c>
      <c r="AH24" s="58">
        <f t="shared" si="99"/>
        <v>0</v>
      </c>
      <c r="AI24" s="58">
        <f t="shared" si="100"/>
        <v>0</v>
      </c>
      <c r="AJ24" s="45" t="s">
        <v>9</v>
      </c>
    </row>
    <row r="25" spans="1:36" ht="15.95" hidden="1" customHeight="1" outlineLevel="1" x14ac:dyDescent="0.2">
      <c r="A25" s="57" t="s">
        <v>88</v>
      </c>
      <c r="B25" s="58">
        <v>0</v>
      </c>
      <c r="C25" s="58">
        <v>0</v>
      </c>
      <c r="D25" s="58">
        <v>0</v>
      </c>
      <c r="E25" s="58">
        <v>0</v>
      </c>
      <c r="F25" s="58">
        <v>0</v>
      </c>
      <c r="G25" s="58">
        <v>0</v>
      </c>
      <c r="H25" s="58">
        <v>0</v>
      </c>
      <c r="I25" s="58">
        <v>0</v>
      </c>
      <c r="J25" s="58">
        <v>0</v>
      </c>
      <c r="K25" s="58">
        <v>0</v>
      </c>
      <c r="L25" s="58">
        <v>0</v>
      </c>
      <c r="M25" s="58">
        <v>0</v>
      </c>
      <c r="N25" s="58">
        <v>0</v>
      </c>
      <c r="O25" s="58">
        <v>0</v>
      </c>
      <c r="P25" s="58">
        <v>0</v>
      </c>
      <c r="Q25" s="58">
        <v>0</v>
      </c>
      <c r="R25" s="58">
        <v>0</v>
      </c>
      <c r="S25" s="58">
        <v>0</v>
      </c>
      <c r="T25" s="58">
        <v>0</v>
      </c>
      <c r="U25" s="58">
        <v>0</v>
      </c>
      <c r="V25" s="58">
        <v>0</v>
      </c>
      <c r="W25" s="58">
        <v>0</v>
      </c>
      <c r="X25" s="58">
        <v>0</v>
      </c>
      <c r="Y25" s="58">
        <v>0</v>
      </c>
      <c r="Z25" s="58">
        <v>0</v>
      </c>
      <c r="AA25" s="58">
        <v>0</v>
      </c>
      <c r="AC25" s="58">
        <f t="shared" si="94"/>
        <v>0</v>
      </c>
      <c r="AD25" s="58">
        <f t="shared" si="95"/>
        <v>0</v>
      </c>
      <c r="AE25" s="58">
        <f t="shared" si="96"/>
        <v>0</v>
      </c>
      <c r="AF25" s="58">
        <f t="shared" si="98"/>
        <v>0</v>
      </c>
      <c r="AG25" s="58">
        <f t="shared" si="97"/>
        <v>0</v>
      </c>
      <c r="AH25" s="58">
        <f t="shared" si="99"/>
        <v>0</v>
      </c>
      <c r="AI25" s="58">
        <f t="shared" si="100"/>
        <v>0</v>
      </c>
      <c r="AJ25" s="45" t="s">
        <v>9</v>
      </c>
    </row>
    <row r="26" spans="1:36" ht="15.95" hidden="1" customHeight="1" outlineLevel="1" x14ac:dyDescent="0.2">
      <c r="A26" s="57" t="s">
        <v>89</v>
      </c>
      <c r="B26" s="58">
        <v>0</v>
      </c>
      <c r="C26" s="58">
        <v>0</v>
      </c>
      <c r="D26" s="58">
        <v>0</v>
      </c>
      <c r="E26" s="58">
        <v>0</v>
      </c>
      <c r="F26" s="58">
        <v>0</v>
      </c>
      <c r="G26" s="58">
        <v>0</v>
      </c>
      <c r="H26" s="58">
        <v>0</v>
      </c>
      <c r="I26" s="58">
        <v>0</v>
      </c>
      <c r="J26" s="58">
        <v>0</v>
      </c>
      <c r="K26" s="58">
        <v>0</v>
      </c>
      <c r="L26" s="58">
        <v>0</v>
      </c>
      <c r="M26" s="58">
        <v>0</v>
      </c>
      <c r="N26" s="58">
        <v>0</v>
      </c>
      <c r="O26" s="58">
        <v>0</v>
      </c>
      <c r="P26" s="58">
        <v>0</v>
      </c>
      <c r="Q26" s="58">
        <v>0</v>
      </c>
      <c r="R26" s="58">
        <v>0</v>
      </c>
      <c r="S26" s="58">
        <v>0</v>
      </c>
      <c r="T26" s="58">
        <v>0</v>
      </c>
      <c r="U26" s="58">
        <v>0</v>
      </c>
      <c r="V26" s="58">
        <v>0</v>
      </c>
      <c r="W26" s="58">
        <v>0</v>
      </c>
      <c r="X26" s="58">
        <v>0</v>
      </c>
      <c r="Y26" s="58">
        <v>0</v>
      </c>
      <c r="Z26" s="58">
        <v>0</v>
      </c>
      <c r="AA26" s="58">
        <v>0</v>
      </c>
      <c r="AC26" s="58">
        <f t="shared" si="94"/>
        <v>0</v>
      </c>
      <c r="AD26" s="58">
        <f t="shared" si="95"/>
        <v>0</v>
      </c>
      <c r="AE26" s="58">
        <f t="shared" si="96"/>
        <v>0</v>
      </c>
      <c r="AF26" s="58">
        <f t="shared" si="98"/>
        <v>0</v>
      </c>
      <c r="AG26" s="58">
        <f t="shared" si="97"/>
        <v>0</v>
      </c>
      <c r="AH26" s="58">
        <f t="shared" si="99"/>
        <v>0</v>
      </c>
      <c r="AI26" s="58">
        <f t="shared" si="100"/>
        <v>0</v>
      </c>
      <c r="AJ26" s="45" t="s">
        <v>9</v>
      </c>
    </row>
    <row r="27" spans="1:36" ht="15.95" hidden="1" customHeight="1" outlineLevel="1" x14ac:dyDescent="0.2">
      <c r="A27" s="57" t="s">
        <v>90</v>
      </c>
      <c r="B27" s="58">
        <v>0</v>
      </c>
      <c r="C27" s="58">
        <v>0</v>
      </c>
      <c r="D27" s="58">
        <v>0</v>
      </c>
      <c r="E27" s="58">
        <v>0</v>
      </c>
      <c r="F27" s="58">
        <v>0</v>
      </c>
      <c r="G27" s="58">
        <v>0</v>
      </c>
      <c r="H27" s="58">
        <v>0</v>
      </c>
      <c r="I27" s="58">
        <v>0</v>
      </c>
      <c r="J27" s="58">
        <v>0</v>
      </c>
      <c r="K27" s="58">
        <v>0</v>
      </c>
      <c r="L27" s="58">
        <v>0</v>
      </c>
      <c r="M27" s="58">
        <v>0</v>
      </c>
      <c r="N27" s="58">
        <v>0</v>
      </c>
      <c r="O27" s="58">
        <v>0</v>
      </c>
      <c r="P27" s="58">
        <v>0</v>
      </c>
      <c r="Q27" s="58">
        <v>0</v>
      </c>
      <c r="R27" s="58">
        <v>0</v>
      </c>
      <c r="S27" s="58">
        <v>0</v>
      </c>
      <c r="T27" s="58">
        <v>0</v>
      </c>
      <c r="U27" s="58">
        <v>0</v>
      </c>
      <c r="V27" s="58">
        <v>0</v>
      </c>
      <c r="W27" s="58">
        <v>0</v>
      </c>
      <c r="X27" s="58">
        <v>0</v>
      </c>
      <c r="Y27" s="58">
        <v>0</v>
      </c>
      <c r="Z27" s="58">
        <v>0</v>
      </c>
      <c r="AA27" s="58">
        <v>0</v>
      </c>
      <c r="AC27" s="58">
        <f t="shared" si="94"/>
        <v>0</v>
      </c>
      <c r="AD27" s="58">
        <f t="shared" si="95"/>
        <v>0</v>
      </c>
      <c r="AE27" s="58">
        <f t="shared" si="96"/>
        <v>0</v>
      </c>
      <c r="AF27" s="58">
        <f t="shared" si="98"/>
        <v>0</v>
      </c>
      <c r="AG27" s="58">
        <f t="shared" si="97"/>
        <v>0</v>
      </c>
      <c r="AH27" s="58">
        <f t="shared" si="99"/>
        <v>0</v>
      </c>
      <c r="AI27" s="58">
        <f t="shared" si="100"/>
        <v>0</v>
      </c>
      <c r="AJ27" s="45" t="s">
        <v>9</v>
      </c>
    </row>
    <row r="28" spans="1:36" ht="15.95" hidden="1" customHeight="1" outlineLevel="1" x14ac:dyDescent="0.2">
      <c r="A28" s="57" t="s">
        <v>91</v>
      </c>
      <c r="B28" s="58">
        <v>0</v>
      </c>
      <c r="C28" s="58">
        <v>0</v>
      </c>
      <c r="D28" s="58">
        <v>0</v>
      </c>
      <c r="E28" s="58">
        <v>0</v>
      </c>
      <c r="F28" s="58">
        <v>0</v>
      </c>
      <c r="G28" s="58">
        <v>0</v>
      </c>
      <c r="H28" s="58">
        <v>0</v>
      </c>
      <c r="I28" s="58">
        <v>0</v>
      </c>
      <c r="J28" s="58">
        <v>0</v>
      </c>
      <c r="K28" s="58">
        <v>0</v>
      </c>
      <c r="L28" s="58">
        <v>0</v>
      </c>
      <c r="M28" s="58">
        <v>0</v>
      </c>
      <c r="N28" s="58">
        <v>0</v>
      </c>
      <c r="O28" s="58">
        <v>0</v>
      </c>
      <c r="P28" s="58">
        <v>0</v>
      </c>
      <c r="Q28" s="58">
        <v>0</v>
      </c>
      <c r="R28" s="58">
        <v>0</v>
      </c>
      <c r="S28" s="58">
        <v>0</v>
      </c>
      <c r="T28" s="58">
        <v>0</v>
      </c>
      <c r="U28" s="58">
        <v>0</v>
      </c>
      <c r="V28" s="58">
        <v>0</v>
      </c>
      <c r="W28" s="58">
        <v>0</v>
      </c>
      <c r="X28" s="58">
        <v>0</v>
      </c>
      <c r="Y28" s="58">
        <v>0</v>
      </c>
      <c r="Z28" s="58">
        <v>0</v>
      </c>
      <c r="AA28" s="58">
        <v>0</v>
      </c>
      <c r="AC28" s="58">
        <f t="shared" si="94"/>
        <v>0</v>
      </c>
      <c r="AD28" s="58">
        <f t="shared" si="95"/>
        <v>0</v>
      </c>
      <c r="AE28" s="58">
        <f t="shared" si="96"/>
        <v>0</v>
      </c>
      <c r="AF28" s="58">
        <f t="shared" si="98"/>
        <v>0</v>
      </c>
      <c r="AG28" s="58">
        <f t="shared" si="97"/>
        <v>0</v>
      </c>
      <c r="AH28" s="58">
        <f t="shared" si="99"/>
        <v>0</v>
      </c>
      <c r="AI28" s="58">
        <f t="shared" si="100"/>
        <v>0</v>
      </c>
      <c r="AJ28" s="45" t="s">
        <v>9</v>
      </c>
    </row>
    <row r="29" spans="1:36" ht="15.95" hidden="1" customHeight="1" outlineLevel="1" x14ac:dyDescent="0.2">
      <c r="A29" s="55" t="s">
        <v>92</v>
      </c>
      <c r="B29" s="56">
        <v>0</v>
      </c>
      <c r="C29" s="56">
        <v>0</v>
      </c>
      <c r="D29" s="56">
        <v>0</v>
      </c>
      <c r="E29" s="56">
        <v>0</v>
      </c>
      <c r="F29" s="56">
        <v>0</v>
      </c>
      <c r="G29" s="56">
        <v>0</v>
      </c>
      <c r="H29" s="56">
        <v>-1198</v>
      </c>
      <c r="I29" s="56">
        <f t="shared" ref="I29:N29" si="101">SUM(I30:I39)</f>
        <v>-3621</v>
      </c>
      <c r="J29" s="56">
        <f t="shared" si="101"/>
        <v>-4159</v>
      </c>
      <c r="K29" s="56">
        <f t="shared" si="101"/>
        <v>-4156</v>
      </c>
      <c r="L29" s="56">
        <f t="shared" si="101"/>
        <v>-4494</v>
      </c>
      <c r="M29" s="56">
        <f t="shared" si="101"/>
        <v>-4488</v>
      </c>
      <c r="N29" s="56">
        <f t="shared" si="101"/>
        <v>-4485</v>
      </c>
      <c r="O29" s="56">
        <f t="shared" ref="O29:T29" si="102">SUM(O30:O39)</f>
        <v>-4647</v>
      </c>
      <c r="P29" s="56">
        <f t="shared" si="102"/>
        <v>-5011</v>
      </c>
      <c r="Q29" s="56">
        <f t="shared" si="102"/>
        <v>-5001</v>
      </c>
      <c r="R29" s="56">
        <f t="shared" si="102"/>
        <v>-4997</v>
      </c>
      <c r="S29" s="56">
        <f t="shared" si="102"/>
        <v>-5017</v>
      </c>
      <c r="T29" s="56">
        <f t="shared" si="102"/>
        <v>-5176</v>
      </c>
      <c r="U29" s="56">
        <f t="shared" ref="U29:V29" si="103">SUM(U30:U39)</f>
        <v>-5176</v>
      </c>
      <c r="V29" s="56">
        <f t="shared" si="103"/>
        <v>-5177</v>
      </c>
      <c r="W29" s="56">
        <f t="shared" ref="W29:X29" si="104">SUM(W30:W39)</f>
        <v>-5177</v>
      </c>
      <c r="X29" s="56">
        <f t="shared" si="104"/>
        <v>-5367</v>
      </c>
      <c r="Y29" s="56">
        <f t="shared" ref="Y29:Z29" si="105">SUM(Y30:Y39)</f>
        <v>-5382</v>
      </c>
      <c r="Z29" s="56">
        <f t="shared" si="105"/>
        <v>-5381</v>
      </c>
      <c r="AA29" s="56">
        <f t="shared" ref="AA29" si="106">SUM(AA30:AA39)</f>
        <v>-5374</v>
      </c>
      <c r="AC29" s="56">
        <f t="shared" si="94"/>
        <v>0</v>
      </c>
      <c r="AD29" s="56">
        <f t="shared" si="95"/>
        <v>-4819</v>
      </c>
      <c r="AE29" s="56">
        <f t="shared" si="96"/>
        <v>-17297</v>
      </c>
      <c r="AF29" s="56">
        <f t="shared" si="98"/>
        <v>-19144</v>
      </c>
      <c r="AG29" s="56">
        <f t="shared" si="97"/>
        <v>-20366</v>
      </c>
      <c r="AH29" s="56">
        <f t="shared" si="99"/>
        <v>-21103</v>
      </c>
      <c r="AI29" s="56">
        <f t="shared" si="100"/>
        <v>-10755</v>
      </c>
      <c r="AJ29" s="56"/>
    </row>
    <row r="30" spans="1:36" ht="15.95" hidden="1" customHeight="1" outlineLevel="1" x14ac:dyDescent="0.2">
      <c r="A30" s="57" t="s">
        <v>93</v>
      </c>
      <c r="B30" s="58">
        <v>0</v>
      </c>
      <c r="C30" s="58">
        <v>0</v>
      </c>
      <c r="D30" s="58">
        <v>0</v>
      </c>
      <c r="E30" s="58">
        <v>0</v>
      </c>
      <c r="F30" s="58">
        <v>0</v>
      </c>
      <c r="G30" s="58">
        <v>0</v>
      </c>
      <c r="H30" s="58">
        <v>-194</v>
      </c>
      <c r="I30" s="58">
        <v>-586</v>
      </c>
      <c r="J30" s="58">
        <v>-650</v>
      </c>
      <c r="K30" s="58">
        <v>-651</v>
      </c>
      <c r="L30" s="58">
        <v>-703</v>
      </c>
      <c r="M30" s="58">
        <v>-702</v>
      </c>
      <c r="N30" s="58">
        <v>-702</v>
      </c>
      <c r="O30" s="58">
        <v>-727</v>
      </c>
      <c r="P30" s="58">
        <v>-784</v>
      </c>
      <c r="Q30" s="58">
        <v>-783</v>
      </c>
      <c r="R30" s="58">
        <v>-783</v>
      </c>
      <c r="S30" s="58">
        <v>-784</v>
      </c>
      <c r="T30" s="58">
        <v>-810</v>
      </c>
      <c r="U30" s="58">
        <v>-810</v>
      </c>
      <c r="V30" s="58">
        <v>-810</v>
      </c>
      <c r="W30" s="58">
        <v>-810</v>
      </c>
      <c r="X30" s="58">
        <v>-840</v>
      </c>
      <c r="Y30" s="58">
        <v>-842</v>
      </c>
      <c r="Z30" s="58">
        <v>-842</v>
      </c>
      <c r="AA30" s="58">
        <v>-841</v>
      </c>
      <c r="AC30" s="58">
        <f t="shared" si="94"/>
        <v>0</v>
      </c>
      <c r="AD30" s="58">
        <f t="shared" si="95"/>
        <v>-780</v>
      </c>
      <c r="AE30" s="58">
        <f t="shared" si="96"/>
        <v>-2706</v>
      </c>
      <c r="AF30" s="58">
        <f t="shared" si="98"/>
        <v>-2996</v>
      </c>
      <c r="AG30" s="58">
        <f t="shared" si="97"/>
        <v>-3187</v>
      </c>
      <c r="AH30" s="58">
        <f t="shared" si="99"/>
        <v>-3302</v>
      </c>
      <c r="AI30" s="58">
        <f t="shared" si="100"/>
        <v>-1683</v>
      </c>
      <c r="AJ30" s="45" t="s">
        <v>9</v>
      </c>
    </row>
    <row r="31" spans="1:36" ht="15.95" hidden="1" customHeight="1" outlineLevel="1" x14ac:dyDescent="0.2">
      <c r="A31" s="57" t="s">
        <v>94</v>
      </c>
      <c r="B31" s="58">
        <v>0</v>
      </c>
      <c r="C31" s="58">
        <v>0</v>
      </c>
      <c r="D31" s="58">
        <v>0</v>
      </c>
      <c r="E31" s="58">
        <v>0</v>
      </c>
      <c r="F31" s="58">
        <v>0</v>
      </c>
      <c r="G31" s="58">
        <v>0</v>
      </c>
      <c r="H31" s="58">
        <v>-894</v>
      </c>
      <c r="I31" s="58">
        <v>-2699</v>
      </c>
      <c r="J31" s="58">
        <v>-2996</v>
      </c>
      <c r="K31" s="58">
        <v>-2996</v>
      </c>
      <c r="L31" s="58">
        <v>-3239</v>
      </c>
      <c r="M31" s="58">
        <v>-3234</v>
      </c>
      <c r="N31" s="58">
        <v>-3233</v>
      </c>
      <c r="O31" s="58">
        <v>-3349</v>
      </c>
      <c r="P31" s="58">
        <v>-3612</v>
      </c>
      <c r="Q31" s="58">
        <v>-3607</v>
      </c>
      <c r="R31" s="58">
        <v>-3606</v>
      </c>
      <c r="S31" s="58">
        <v>-3611</v>
      </c>
      <c r="T31" s="58">
        <v>-3732</v>
      </c>
      <c r="U31" s="58">
        <v>-3730</v>
      </c>
      <c r="V31" s="58">
        <v>-3731</v>
      </c>
      <c r="W31" s="58">
        <v>-3732</v>
      </c>
      <c r="X31" s="58">
        <v>-3869</v>
      </c>
      <c r="Y31" s="58">
        <v>-3878</v>
      </c>
      <c r="Z31" s="58">
        <v>-3878</v>
      </c>
      <c r="AA31" s="58">
        <v>-3874</v>
      </c>
      <c r="AC31" s="58">
        <f t="shared" si="94"/>
        <v>0</v>
      </c>
      <c r="AD31" s="58">
        <f t="shared" si="95"/>
        <v>-3593</v>
      </c>
      <c r="AE31" s="58">
        <f t="shared" si="96"/>
        <v>-12465</v>
      </c>
      <c r="AF31" s="58">
        <f t="shared" si="98"/>
        <v>-13801</v>
      </c>
      <c r="AG31" s="58">
        <f t="shared" si="97"/>
        <v>-14679</v>
      </c>
      <c r="AH31" s="58">
        <f t="shared" si="99"/>
        <v>-15210</v>
      </c>
      <c r="AI31" s="58">
        <f t="shared" si="100"/>
        <v>-7752</v>
      </c>
      <c r="AJ31" s="45" t="s">
        <v>9</v>
      </c>
    </row>
    <row r="32" spans="1:36" ht="15.95" hidden="1" customHeight="1" outlineLevel="1" x14ac:dyDescent="0.2">
      <c r="A32" s="57" t="s">
        <v>95</v>
      </c>
      <c r="B32" s="58">
        <v>0</v>
      </c>
      <c r="C32" s="58">
        <v>0</v>
      </c>
      <c r="D32" s="58">
        <v>0</v>
      </c>
      <c r="E32" s="58">
        <v>0</v>
      </c>
      <c r="F32" s="58">
        <v>0</v>
      </c>
      <c r="G32" s="58">
        <v>0</v>
      </c>
      <c r="H32" s="58">
        <v>0</v>
      </c>
      <c r="I32" s="58">
        <v>0</v>
      </c>
      <c r="J32" s="58">
        <v>0</v>
      </c>
      <c r="K32" s="58">
        <v>0</v>
      </c>
      <c r="L32" s="58">
        <v>0</v>
      </c>
      <c r="M32" s="58">
        <v>0</v>
      </c>
      <c r="N32" s="58">
        <v>0</v>
      </c>
      <c r="O32" s="58">
        <v>0</v>
      </c>
      <c r="P32" s="58">
        <v>0</v>
      </c>
      <c r="Q32" s="58">
        <v>0</v>
      </c>
      <c r="R32" s="58">
        <v>0</v>
      </c>
      <c r="S32" s="58">
        <v>0</v>
      </c>
      <c r="T32" s="58">
        <v>0</v>
      </c>
      <c r="U32" s="58">
        <v>0</v>
      </c>
      <c r="V32" s="58">
        <v>0</v>
      </c>
      <c r="W32" s="58">
        <v>0</v>
      </c>
      <c r="X32" s="58">
        <v>0</v>
      </c>
      <c r="Y32" s="58">
        <v>0</v>
      </c>
      <c r="Z32" s="58">
        <v>0</v>
      </c>
      <c r="AA32" s="58">
        <v>0</v>
      </c>
      <c r="AC32" s="58">
        <f t="shared" si="94"/>
        <v>0</v>
      </c>
      <c r="AD32" s="58">
        <f t="shared" si="95"/>
        <v>0</v>
      </c>
      <c r="AE32" s="58">
        <f t="shared" si="96"/>
        <v>0</v>
      </c>
      <c r="AF32" s="58">
        <f t="shared" si="98"/>
        <v>0</v>
      </c>
      <c r="AG32" s="58">
        <f t="shared" si="97"/>
        <v>0</v>
      </c>
      <c r="AH32" s="58">
        <f t="shared" si="99"/>
        <v>0</v>
      </c>
      <c r="AI32" s="58">
        <f t="shared" si="100"/>
        <v>0</v>
      </c>
      <c r="AJ32" s="45" t="s">
        <v>9</v>
      </c>
    </row>
    <row r="33" spans="1:36" ht="15.95" hidden="1" customHeight="1" outlineLevel="1" x14ac:dyDescent="0.2">
      <c r="A33" s="57" t="s">
        <v>96</v>
      </c>
      <c r="B33" s="58">
        <v>0</v>
      </c>
      <c r="C33" s="58">
        <v>0</v>
      </c>
      <c r="D33" s="58">
        <v>0</v>
      </c>
      <c r="E33" s="58">
        <v>0</v>
      </c>
      <c r="F33" s="58">
        <v>0</v>
      </c>
      <c r="G33" s="58">
        <v>0</v>
      </c>
      <c r="H33" s="58">
        <v>0</v>
      </c>
      <c r="I33" s="58">
        <v>0</v>
      </c>
      <c r="J33" s="58">
        <v>0</v>
      </c>
      <c r="K33" s="58">
        <v>0</v>
      </c>
      <c r="L33" s="58">
        <v>0</v>
      </c>
      <c r="M33" s="58">
        <v>0</v>
      </c>
      <c r="N33" s="58">
        <v>0</v>
      </c>
      <c r="O33" s="58">
        <v>0</v>
      </c>
      <c r="P33" s="58">
        <v>0</v>
      </c>
      <c r="Q33" s="58">
        <v>0</v>
      </c>
      <c r="R33" s="58">
        <v>0</v>
      </c>
      <c r="S33" s="58">
        <v>0</v>
      </c>
      <c r="T33" s="58">
        <v>0</v>
      </c>
      <c r="U33" s="58">
        <v>0</v>
      </c>
      <c r="V33" s="58">
        <v>0</v>
      </c>
      <c r="W33" s="58">
        <v>0</v>
      </c>
      <c r="X33" s="58">
        <v>0</v>
      </c>
      <c r="Y33" s="58">
        <v>0</v>
      </c>
      <c r="Z33" s="58">
        <v>0</v>
      </c>
      <c r="AA33" s="58">
        <v>0</v>
      </c>
      <c r="AC33" s="58">
        <f t="shared" si="94"/>
        <v>0</v>
      </c>
      <c r="AD33" s="58">
        <f t="shared" si="95"/>
        <v>0</v>
      </c>
      <c r="AE33" s="58">
        <f t="shared" si="96"/>
        <v>0</v>
      </c>
      <c r="AF33" s="58">
        <f t="shared" si="98"/>
        <v>0</v>
      </c>
      <c r="AG33" s="58">
        <f t="shared" si="97"/>
        <v>0</v>
      </c>
      <c r="AH33" s="58">
        <f t="shared" si="99"/>
        <v>0</v>
      </c>
      <c r="AI33" s="58">
        <f t="shared" si="100"/>
        <v>0</v>
      </c>
      <c r="AJ33" s="45" t="s">
        <v>9</v>
      </c>
    </row>
    <row r="34" spans="1:36" ht="15.95" hidden="1" customHeight="1" outlineLevel="1" x14ac:dyDescent="0.2">
      <c r="A34" s="57" t="s">
        <v>97</v>
      </c>
      <c r="B34" s="58">
        <v>0</v>
      </c>
      <c r="C34" s="58">
        <v>0</v>
      </c>
      <c r="D34" s="58">
        <v>0</v>
      </c>
      <c r="E34" s="58">
        <v>0</v>
      </c>
      <c r="F34" s="58">
        <v>0</v>
      </c>
      <c r="G34" s="58">
        <v>0</v>
      </c>
      <c r="H34" s="58">
        <v>0</v>
      </c>
      <c r="I34" s="58">
        <v>0</v>
      </c>
      <c r="J34" s="58">
        <v>0</v>
      </c>
      <c r="K34" s="58">
        <v>0</v>
      </c>
      <c r="L34" s="58">
        <v>0</v>
      </c>
      <c r="M34" s="58">
        <v>0</v>
      </c>
      <c r="N34" s="58">
        <v>0</v>
      </c>
      <c r="O34" s="58">
        <v>0</v>
      </c>
      <c r="P34" s="58">
        <v>0</v>
      </c>
      <c r="Q34" s="58">
        <v>0</v>
      </c>
      <c r="R34" s="58">
        <v>0</v>
      </c>
      <c r="S34" s="58">
        <v>0</v>
      </c>
      <c r="T34" s="58">
        <v>0</v>
      </c>
      <c r="U34" s="58">
        <v>0</v>
      </c>
      <c r="V34" s="58">
        <v>0</v>
      </c>
      <c r="W34" s="58">
        <v>0</v>
      </c>
      <c r="X34" s="58">
        <v>0</v>
      </c>
      <c r="Y34" s="58">
        <v>0</v>
      </c>
      <c r="Z34" s="58">
        <v>0</v>
      </c>
      <c r="AA34" s="58">
        <v>0</v>
      </c>
      <c r="AC34" s="58">
        <f t="shared" si="94"/>
        <v>0</v>
      </c>
      <c r="AD34" s="58">
        <f t="shared" si="95"/>
        <v>0</v>
      </c>
      <c r="AE34" s="58">
        <f t="shared" si="96"/>
        <v>0</v>
      </c>
      <c r="AF34" s="58">
        <f t="shared" si="98"/>
        <v>0</v>
      </c>
      <c r="AG34" s="58">
        <f t="shared" si="97"/>
        <v>0</v>
      </c>
      <c r="AH34" s="58">
        <f t="shared" si="99"/>
        <v>0</v>
      </c>
      <c r="AI34" s="58">
        <f t="shared" si="100"/>
        <v>0</v>
      </c>
      <c r="AJ34" s="45" t="s">
        <v>9</v>
      </c>
    </row>
    <row r="35" spans="1:36" ht="15.95" hidden="1" customHeight="1" outlineLevel="1" x14ac:dyDescent="0.2">
      <c r="A35" s="57" t="s">
        <v>98</v>
      </c>
      <c r="B35" s="58">
        <v>0</v>
      </c>
      <c r="C35" s="58">
        <v>0</v>
      </c>
      <c r="D35" s="58">
        <v>0</v>
      </c>
      <c r="E35" s="58">
        <v>0</v>
      </c>
      <c r="F35" s="58">
        <v>0</v>
      </c>
      <c r="G35" s="58">
        <v>0</v>
      </c>
      <c r="H35" s="58">
        <v>0</v>
      </c>
      <c r="I35" s="58">
        <v>0</v>
      </c>
      <c r="J35" s="58">
        <v>0</v>
      </c>
      <c r="K35" s="58">
        <v>0</v>
      </c>
      <c r="L35" s="58">
        <v>0</v>
      </c>
      <c r="M35" s="58">
        <v>0</v>
      </c>
      <c r="N35" s="58">
        <v>0</v>
      </c>
      <c r="O35" s="58">
        <v>0</v>
      </c>
      <c r="P35" s="58">
        <v>0</v>
      </c>
      <c r="Q35" s="58">
        <v>0</v>
      </c>
      <c r="R35" s="58">
        <v>0</v>
      </c>
      <c r="S35" s="58">
        <v>0</v>
      </c>
      <c r="T35" s="58">
        <v>0</v>
      </c>
      <c r="U35" s="58">
        <v>0</v>
      </c>
      <c r="V35" s="58">
        <v>0</v>
      </c>
      <c r="W35" s="58">
        <v>0</v>
      </c>
      <c r="X35" s="58">
        <v>0</v>
      </c>
      <c r="Y35" s="58">
        <v>0</v>
      </c>
      <c r="Z35" s="58">
        <v>0</v>
      </c>
      <c r="AA35" s="58">
        <v>0</v>
      </c>
      <c r="AC35" s="58">
        <f t="shared" si="94"/>
        <v>0</v>
      </c>
      <c r="AD35" s="58">
        <f t="shared" si="95"/>
        <v>0</v>
      </c>
      <c r="AE35" s="58">
        <f t="shared" si="96"/>
        <v>0</v>
      </c>
      <c r="AF35" s="58">
        <f t="shared" si="98"/>
        <v>0</v>
      </c>
      <c r="AG35" s="58">
        <f t="shared" si="97"/>
        <v>0</v>
      </c>
      <c r="AH35" s="58">
        <f t="shared" si="99"/>
        <v>0</v>
      </c>
      <c r="AI35" s="58">
        <f t="shared" si="100"/>
        <v>0</v>
      </c>
      <c r="AJ35" s="45" t="s">
        <v>9</v>
      </c>
    </row>
    <row r="36" spans="1:36" ht="15.95" hidden="1" customHeight="1" outlineLevel="1" x14ac:dyDescent="0.2">
      <c r="A36" s="57" t="s">
        <v>99</v>
      </c>
      <c r="B36" s="58">
        <v>0</v>
      </c>
      <c r="C36" s="58">
        <v>0</v>
      </c>
      <c r="D36" s="58">
        <v>0</v>
      </c>
      <c r="E36" s="58">
        <v>0</v>
      </c>
      <c r="F36" s="58">
        <v>0</v>
      </c>
      <c r="G36" s="58">
        <v>0</v>
      </c>
      <c r="H36" s="58">
        <v>0</v>
      </c>
      <c r="I36" s="58">
        <v>0</v>
      </c>
      <c r="J36" s="58">
        <v>-142</v>
      </c>
      <c r="K36" s="58">
        <v>-141</v>
      </c>
      <c r="L36" s="58">
        <v>-152</v>
      </c>
      <c r="M36" s="58">
        <v>-153</v>
      </c>
      <c r="N36" s="58">
        <v>-152</v>
      </c>
      <c r="O36" s="58">
        <v>-158</v>
      </c>
      <c r="P36" s="58">
        <v>-170</v>
      </c>
      <c r="Q36" s="58">
        <v>-169</v>
      </c>
      <c r="R36" s="58">
        <v>-168</v>
      </c>
      <c r="S36" s="58">
        <v>-172</v>
      </c>
      <c r="T36" s="58">
        <v>-175</v>
      </c>
      <c r="U36" s="58">
        <v>-176</v>
      </c>
      <c r="V36" s="58">
        <v>-176</v>
      </c>
      <c r="W36" s="58">
        <v>-175</v>
      </c>
      <c r="X36" s="58">
        <v>-182</v>
      </c>
      <c r="Y36" s="58">
        <v>-183</v>
      </c>
      <c r="Z36" s="58">
        <v>-183</v>
      </c>
      <c r="AA36" s="58">
        <v>-182</v>
      </c>
      <c r="AC36" s="58">
        <f t="shared" si="94"/>
        <v>0</v>
      </c>
      <c r="AD36" s="58">
        <f t="shared" si="95"/>
        <v>0</v>
      </c>
      <c r="AE36" s="58">
        <f t="shared" si="96"/>
        <v>-588</v>
      </c>
      <c r="AF36" s="58">
        <f t="shared" si="98"/>
        <v>-649</v>
      </c>
      <c r="AG36" s="58">
        <f t="shared" si="97"/>
        <v>-691</v>
      </c>
      <c r="AH36" s="58">
        <f t="shared" si="99"/>
        <v>-716</v>
      </c>
      <c r="AI36" s="58">
        <f t="shared" si="100"/>
        <v>-365</v>
      </c>
      <c r="AJ36" s="45" t="s">
        <v>9</v>
      </c>
    </row>
    <row r="37" spans="1:36" ht="15.95" hidden="1" customHeight="1" outlineLevel="1" x14ac:dyDescent="0.2">
      <c r="A37" s="57" t="s">
        <v>100</v>
      </c>
      <c r="B37" s="58">
        <v>0</v>
      </c>
      <c r="C37" s="58">
        <v>0</v>
      </c>
      <c r="D37" s="58">
        <v>0</v>
      </c>
      <c r="E37" s="58">
        <v>0</v>
      </c>
      <c r="F37" s="58">
        <v>0</v>
      </c>
      <c r="G37" s="58">
        <v>0</v>
      </c>
      <c r="H37" s="58">
        <v>-42</v>
      </c>
      <c r="I37" s="58">
        <v>-129</v>
      </c>
      <c r="J37" s="58">
        <v>-142</v>
      </c>
      <c r="K37" s="58">
        <v>-141</v>
      </c>
      <c r="L37" s="58">
        <v>-152</v>
      </c>
      <c r="M37" s="58">
        <v>-153</v>
      </c>
      <c r="N37" s="58">
        <v>-152</v>
      </c>
      <c r="O37" s="58">
        <v>-158</v>
      </c>
      <c r="P37" s="58">
        <v>-170</v>
      </c>
      <c r="Q37" s="58">
        <v>-169</v>
      </c>
      <c r="R37" s="58">
        <v>-168</v>
      </c>
      <c r="S37" s="58">
        <v>-172</v>
      </c>
      <c r="T37" s="58">
        <v>-175</v>
      </c>
      <c r="U37" s="58">
        <v>-176</v>
      </c>
      <c r="V37" s="58">
        <v>-176</v>
      </c>
      <c r="W37" s="58">
        <v>-175</v>
      </c>
      <c r="X37" s="58">
        <v>-182</v>
      </c>
      <c r="Y37" s="58">
        <v>-183</v>
      </c>
      <c r="Z37" s="58">
        <v>-183</v>
      </c>
      <c r="AA37" s="58">
        <v>-182</v>
      </c>
      <c r="AC37" s="58">
        <f t="shared" si="94"/>
        <v>0</v>
      </c>
      <c r="AD37" s="58">
        <f t="shared" si="95"/>
        <v>-171</v>
      </c>
      <c r="AE37" s="58">
        <f t="shared" si="96"/>
        <v>-588</v>
      </c>
      <c r="AF37" s="58">
        <f t="shared" si="98"/>
        <v>-649</v>
      </c>
      <c r="AG37" s="58">
        <f t="shared" si="97"/>
        <v>-691</v>
      </c>
      <c r="AH37" s="58">
        <f t="shared" si="99"/>
        <v>-716</v>
      </c>
      <c r="AI37" s="58">
        <f t="shared" si="100"/>
        <v>-365</v>
      </c>
      <c r="AJ37" s="45" t="s">
        <v>9</v>
      </c>
    </row>
    <row r="38" spans="1:36" ht="15.95" hidden="1" customHeight="1" outlineLevel="1" x14ac:dyDescent="0.2">
      <c r="A38" s="57" t="s">
        <v>101</v>
      </c>
      <c r="B38" s="58">
        <v>0</v>
      </c>
      <c r="C38" s="58">
        <v>0</v>
      </c>
      <c r="D38" s="58">
        <v>0</v>
      </c>
      <c r="E38" s="58">
        <v>0</v>
      </c>
      <c r="F38" s="58">
        <v>0</v>
      </c>
      <c r="G38" s="58">
        <v>0</v>
      </c>
      <c r="H38" s="58">
        <v>-21</v>
      </c>
      <c r="I38" s="58">
        <v>-64</v>
      </c>
      <c r="J38" s="58">
        <v>-71</v>
      </c>
      <c r="K38" s="58">
        <v>-70</v>
      </c>
      <c r="L38" s="58">
        <v>-77</v>
      </c>
      <c r="M38" s="58">
        <v>-76</v>
      </c>
      <c r="N38" s="58">
        <v>-76</v>
      </c>
      <c r="O38" s="58">
        <v>-79</v>
      </c>
      <c r="P38" s="58">
        <v>-85</v>
      </c>
      <c r="Q38" s="58">
        <v>-84</v>
      </c>
      <c r="R38" s="58">
        <v>-84</v>
      </c>
      <c r="S38" s="58">
        <v>-86</v>
      </c>
      <c r="T38" s="58">
        <v>-88</v>
      </c>
      <c r="U38" s="58">
        <v>-88</v>
      </c>
      <c r="V38" s="58">
        <v>-88</v>
      </c>
      <c r="W38" s="58">
        <v>-88</v>
      </c>
      <c r="X38" s="58">
        <v>-91</v>
      </c>
      <c r="Y38" s="58">
        <v>-91</v>
      </c>
      <c r="Z38" s="58">
        <v>-91</v>
      </c>
      <c r="AA38" s="58">
        <v>-91</v>
      </c>
      <c r="AC38" s="58">
        <f t="shared" si="94"/>
        <v>0</v>
      </c>
      <c r="AD38" s="58">
        <f t="shared" si="95"/>
        <v>-85</v>
      </c>
      <c r="AE38" s="58">
        <f t="shared" si="96"/>
        <v>-294</v>
      </c>
      <c r="AF38" s="58">
        <f t="shared" si="98"/>
        <v>-324</v>
      </c>
      <c r="AG38" s="58">
        <f t="shared" si="97"/>
        <v>-346</v>
      </c>
      <c r="AH38" s="58">
        <f t="shared" si="99"/>
        <v>-358</v>
      </c>
      <c r="AI38" s="58">
        <f t="shared" si="100"/>
        <v>-182</v>
      </c>
      <c r="AJ38" s="45" t="s">
        <v>9</v>
      </c>
    </row>
    <row r="39" spans="1:36" ht="15.95" hidden="1" customHeight="1" outlineLevel="1" x14ac:dyDescent="0.2">
      <c r="A39" s="57" t="s">
        <v>102</v>
      </c>
      <c r="B39" s="58">
        <v>0</v>
      </c>
      <c r="C39" s="58">
        <v>0</v>
      </c>
      <c r="D39" s="58">
        <v>0</v>
      </c>
      <c r="E39" s="58">
        <v>0</v>
      </c>
      <c r="F39" s="58">
        <v>0</v>
      </c>
      <c r="G39" s="58">
        <v>0</v>
      </c>
      <c r="H39" s="58">
        <v>-47</v>
      </c>
      <c r="I39" s="58">
        <v>-143</v>
      </c>
      <c r="J39" s="58">
        <v>-158</v>
      </c>
      <c r="K39" s="58">
        <v>-157</v>
      </c>
      <c r="L39" s="58">
        <v>-171</v>
      </c>
      <c r="M39" s="58">
        <v>-170</v>
      </c>
      <c r="N39" s="58">
        <v>-170</v>
      </c>
      <c r="O39" s="58">
        <v>-176</v>
      </c>
      <c r="P39" s="58">
        <v>-190</v>
      </c>
      <c r="Q39" s="58">
        <v>-189</v>
      </c>
      <c r="R39" s="58">
        <v>-188</v>
      </c>
      <c r="S39" s="58">
        <v>-192</v>
      </c>
      <c r="T39" s="58">
        <v>-196</v>
      </c>
      <c r="U39" s="58">
        <v>-196</v>
      </c>
      <c r="V39" s="58">
        <v>-196</v>
      </c>
      <c r="W39" s="58">
        <v>-197</v>
      </c>
      <c r="X39" s="58">
        <v>-203</v>
      </c>
      <c r="Y39" s="58">
        <v>-205</v>
      </c>
      <c r="Z39" s="58">
        <v>-204</v>
      </c>
      <c r="AA39" s="58">
        <v>-204</v>
      </c>
      <c r="AC39" s="58">
        <f t="shared" si="94"/>
        <v>0</v>
      </c>
      <c r="AD39" s="58">
        <f t="shared" si="95"/>
        <v>-190</v>
      </c>
      <c r="AE39" s="58">
        <f t="shared" si="96"/>
        <v>-656</v>
      </c>
      <c r="AF39" s="58">
        <f t="shared" si="98"/>
        <v>-725</v>
      </c>
      <c r="AG39" s="58">
        <f t="shared" si="97"/>
        <v>-772</v>
      </c>
      <c r="AH39" s="58">
        <f t="shared" si="99"/>
        <v>-801</v>
      </c>
      <c r="AI39" s="58">
        <f t="shared" si="100"/>
        <v>-408</v>
      </c>
      <c r="AJ39" s="45" t="s">
        <v>9</v>
      </c>
    </row>
    <row r="40" spans="1:36" ht="15.95" hidden="1" customHeight="1" outlineLevel="1" x14ac:dyDescent="0.2">
      <c r="A40" s="55" t="s">
        <v>103</v>
      </c>
      <c r="B40" s="56">
        <f t="shared" ref="B40:G40" si="107">B22+B29</f>
        <v>0</v>
      </c>
      <c r="C40" s="56">
        <f t="shared" si="107"/>
        <v>0</v>
      </c>
      <c r="D40" s="56">
        <f t="shared" si="107"/>
        <v>0</v>
      </c>
      <c r="E40" s="56">
        <f t="shared" si="107"/>
        <v>0</v>
      </c>
      <c r="F40" s="56">
        <f t="shared" si="107"/>
        <v>0</v>
      </c>
      <c r="G40" s="56">
        <f t="shared" si="107"/>
        <v>0</v>
      </c>
      <c r="H40" s="56">
        <f t="shared" ref="H40:M40" si="108">H22+H29</f>
        <v>10564</v>
      </c>
      <c r="I40" s="56">
        <f t="shared" si="108"/>
        <v>31896</v>
      </c>
      <c r="J40" s="56">
        <f t="shared" si="108"/>
        <v>35263</v>
      </c>
      <c r="K40" s="56">
        <f t="shared" si="108"/>
        <v>35266</v>
      </c>
      <c r="L40" s="56">
        <f t="shared" si="108"/>
        <v>38119</v>
      </c>
      <c r="M40" s="56">
        <f t="shared" si="108"/>
        <v>38064</v>
      </c>
      <c r="N40" s="56">
        <f t="shared" ref="N40:O40" si="109">N22+N29</f>
        <v>38053</v>
      </c>
      <c r="O40" s="56">
        <f t="shared" si="109"/>
        <v>39420</v>
      </c>
      <c r="P40" s="56">
        <f t="shared" ref="P40:T40" si="110">P22+P29</f>
        <v>42439</v>
      </c>
      <c r="Q40" s="56">
        <f t="shared" si="110"/>
        <v>42448</v>
      </c>
      <c r="R40" s="56">
        <f t="shared" si="110"/>
        <v>42453</v>
      </c>
      <c r="S40" s="56">
        <f t="shared" si="110"/>
        <v>42460</v>
      </c>
      <c r="T40" s="56">
        <f t="shared" si="110"/>
        <v>43922</v>
      </c>
      <c r="U40" s="56">
        <f t="shared" ref="U40:V40" si="111">U22+U29</f>
        <v>43913</v>
      </c>
      <c r="V40" s="56">
        <f t="shared" si="111"/>
        <v>43921</v>
      </c>
      <c r="W40" s="56">
        <f t="shared" ref="W40:X40" si="112">W22+W29</f>
        <v>43921</v>
      </c>
      <c r="X40" s="56">
        <f t="shared" si="112"/>
        <v>45543</v>
      </c>
      <c r="Y40" s="56">
        <f t="shared" ref="Y40:Z40" si="113">Y22+Y29</f>
        <v>45639</v>
      </c>
      <c r="Z40" s="56">
        <f t="shared" si="113"/>
        <v>45640</v>
      </c>
      <c r="AA40" s="56">
        <f t="shared" ref="AA40" si="114">AA22+AA29</f>
        <v>45608</v>
      </c>
      <c r="AB40" s="275"/>
      <c r="AC40" s="56">
        <f t="shared" si="94"/>
        <v>0</v>
      </c>
      <c r="AD40" s="56">
        <f t="shared" si="95"/>
        <v>42460</v>
      </c>
      <c r="AE40" s="56">
        <f t="shared" si="96"/>
        <v>146712</v>
      </c>
      <c r="AF40" s="56">
        <f t="shared" si="98"/>
        <v>162360</v>
      </c>
      <c r="AG40" s="56">
        <f t="shared" si="97"/>
        <v>172748</v>
      </c>
      <c r="AH40" s="56">
        <f t="shared" si="99"/>
        <v>179024</v>
      </c>
      <c r="AI40" s="56">
        <f t="shared" si="100"/>
        <v>91248</v>
      </c>
      <c r="AJ40" s="33" t="s">
        <v>9</v>
      </c>
    </row>
    <row r="41" spans="1:36" ht="15.95" hidden="1" customHeight="1" outlineLevel="1" x14ac:dyDescent="0.2">
      <c r="A41" s="55" t="s">
        <v>104</v>
      </c>
      <c r="B41" s="56">
        <v>0</v>
      </c>
      <c r="C41" s="56">
        <v>0</v>
      </c>
      <c r="D41" s="56">
        <v>0</v>
      </c>
      <c r="E41" s="56">
        <v>0</v>
      </c>
      <c r="F41" s="56">
        <v>0</v>
      </c>
      <c r="G41" s="56">
        <v>-78</v>
      </c>
      <c r="H41" s="56">
        <v>-333</v>
      </c>
      <c r="I41" s="56">
        <f t="shared" ref="I41:N41" si="115">SUM(I42:I45)</f>
        <v>-4877</v>
      </c>
      <c r="J41" s="56">
        <f t="shared" si="115"/>
        <v>-8530</v>
      </c>
      <c r="K41" s="56">
        <f t="shared" si="115"/>
        <v>-8399</v>
      </c>
      <c r="L41" s="56">
        <f t="shared" si="115"/>
        <v>-7669</v>
      </c>
      <c r="M41" s="56">
        <f t="shared" si="115"/>
        <v>-8465</v>
      </c>
      <c r="N41" s="56">
        <f t="shared" si="115"/>
        <v>-7563</v>
      </c>
      <c r="O41" s="56">
        <f t="shared" ref="O41:T41" si="116">SUM(O42:O45)</f>
        <v>-7553</v>
      </c>
      <c r="P41" s="56">
        <f t="shared" si="116"/>
        <v>-8342</v>
      </c>
      <c r="Q41" s="56">
        <f t="shared" si="116"/>
        <v>-8777</v>
      </c>
      <c r="R41" s="56">
        <f t="shared" si="116"/>
        <v>-8295</v>
      </c>
      <c r="S41" s="56">
        <f t="shared" si="116"/>
        <v>-8546</v>
      </c>
      <c r="T41" s="56">
        <f t="shared" si="116"/>
        <v>-8637</v>
      </c>
      <c r="U41" s="56">
        <f t="shared" ref="U41:V41" si="117">SUM(U42:U45)</f>
        <v>-7934</v>
      </c>
      <c r="V41" s="56">
        <f t="shared" si="117"/>
        <v>-8128</v>
      </c>
      <c r="W41" s="56">
        <f t="shared" ref="W41:X41" si="118">SUM(W42:W45)</f>
        <v>-8301</v>
      </c>
      <c r="X41" s="56">
        <f t="shared" si="118"/>
        <v>-8417</v>
      </c>
      <c r="Y41" s="56">
        <f t="shared" ref="Y41:Z41" si="119">SUM(Y42:Y45)</f>
        <v>-8276</v>
      </c>
      <c r="Z41" s="56">
        <f t="shared" si="119"/>
        <v>-8550</v>
      </c>
      <c r="AA41" s="56">
        <f t="shared" ref="AA41" si="120">SUM(AA42:AA45)</f>
        <v>-8669</v>
      </c>
      <c r="AB41" s="275"/>
      <c r="AC41" s="56">
        <f t="shared" si="94"/>
        <v>0</v>
      </c>
      <c r="AD41" s="56">
        <f t="shared" si="95"/>
        <v>-5288</v>
      </c>
      <c r="AE41" s="56">
        <f t="shared" si="96"/>
        <v>-33063</v>
      </c>
      <c r="AF41" s="56">
        <f t="shared" si="98"/>
        <v>-32235</v>
      </c>
      <c r="AG41" s="56">
        <f t="shared" si="97"/>
        <v>-33412</v>
      </c>
      <c r="AH41" s="56">
        <f t="shared" si="99"/>
        <v>-33122</v>
      </c>
      <c r="AI41" s="56">
        <f t="shared" si="100"/>
        <v>-17219</v>
      </c>
      <c r="AJ41" s="45" t="s">
        <v>9</v>
      </c>
    </row>
    <row r="42" spans="1:36" ht="15.95" hidden="1" customHeight="1" outlineLevel="1" x14ac:dyDescent="0.2">
      <c r="A42" s="57" t="s">
        <v>105</v>
      </c>
      <c r="B42" s="58">
        <v>0</v>
      </c>
      <c r="C42" s="58">
        <v>0</v>
      </c>
      <c r="D42" s="58">
        <v>0</v>
      </c>
      <c r="E42" s="58">
        <v>0</v>
      </c>
      <c r="F42" s="58">
        <v>0</v>
      </c>
      <c r="G42" s="58">
        <v>0</v>
      </c>
      <c r="H42" s="58">
        <v>0</v>
      </c>
      <c r="I42" s="58">
        <v>0</v>
      </c>
      <c r="J42" s="58">
        <v>0</v>
      </c>
      <c r="K42" s="58">
        <v>0</v>
      </c>
      <c r="L42" s="58">
        <v>0</v>
      </c>
      <c r="M42" s="58">
        <v>0</v>
      </c>
      <c r="N42" s="58">
        <v>0</v>
      </c>
      <c r="O42" s="58">
        <v>0</v>
      </c>
      <c r="P42" s="58">
        <v>0</v>
      </c>
      <c r="Q42" s="58">
        <v>0</v>
      </c>
      <c r="R42" s="58">
        <v>0</v>
      </c>
      <c r="S42" s="58">
        <v>0</v>
      </c>
      <c r="T42" s="58">
        <v>0</v>
      </c>
      <c r="U42" s="58">
        <v>0</v>
      </c>
      <c r="V42" s="58">
        <v>0</v>
      </c>
      <c r="W42" s="58">
        <v>0</v>
      </c>
      <c r="X42" s="58">
        <v>0</v>
      </c>
      <c r="Y42" s="58">
        <v>0</v>
      </c>
      <c r="Z42" s="58">
        <v>0</v>
      </c>
      <c r="AA42" s="58">
        <v>0</v>
      </c>
      <c r="AC42" s="58">
        <f t="shared" si="94"/>
        <v>0</v>
      </c>
      <c r="AD42" s="58">
        <f t="shared" si="95"/>
        <v>0</v>
      </c>
      <c r="AE42" s="58">
        <f t="shared" si="96"/>
        <v>0</v>
      </c>
      <c r="AF42" s="58">
        <f t="shared" si="98"/>
        <v>0</v>
      </c>
      <c r="AG42" s="58">
        <f t="shared" si="97"/>
        <v>0</v>
      </c>
      <c r="AH42" s="58">
        <f t="shared" si="99"/>
        <v>0</v>
      </c>
      <c r="AI42" s="58">
        <f t="shared" si="100"/>
        <v>0</v>
      </c>
      <c r="AJ42" s="45" t="s">
        <v>9</v>
      </c>
    </row>
    <row r="43" spans="1:36" ht="15.95" hidden="1" customHeight="1" outlineLevel="1" x14ac:dyDescent="0.2">
      <c r="A43" s="57" t="s">
        <v>106</v>
      </c>
      <c r="B43" s="58">
        <v>0</v>
      </c>
      <c r="C43" s="58">
        <v>0</v>
      </c>
      <c r="D43" s="58">
        <v>0</v>
      </c>
      <c r="E43" s="58">
        <v>0</v>
      </c>
      <c r="F43" s="58">
        <v>0</v>
      </c>
      <c r="G43" s="58">
        <v>-78</v>
      </c>
      <c r="H43" s="58">
        <v>-333</v>
      </c>
      <c r="I43" s="58">
        <v>-729</v>
      </c>
      <c r="J43" s="58">
        <v>-2803</v>
      </c>
      <c r="K43" s="58">
        <v>-2673</v>
      </c>
      <c r="L43" s="58">
        <v>-1942</v>
      </c>
      <c r="M43" s="58">
        <v>-2739</v>
      </c>
      <c r="N43" s="58">
        <v>-1836</v>
      </c>
      <c r="O43" s="58">
        <v>-1826</v>
      </c>
      <c r="P43" s="58">
        <v>-2614</v>
      </c>
      <c r="Q43" s="58">
        <v>-3049</v>
      </c>
      <c r="R43" s="58">
        <v>-2567</v>
      </c>
      <c r="S43" s="58">
        <v>-2817</v>
      </c>
      <c r="T43" s="58">
        <v>-2909</v>
      </c>
      <c r="U43" s="58">
        <v>-2205</v>
      </c>
      <c r="V43" s="58">
        <v>-2398</v>
      </c>
      <c r="W43" s="58">
        <v>-2572</v>
      </c>
      <c r="X43" s="58">
        <v>-2686</v>
      </c>
      <c r="Y43" s="58">
        <v>-2546</v>
      </c>
      <c r="Z43" s="58">
        <v>-2821</v>
      </c>
      <c r="AA43" s="58">
        <v>-2933</v>
      </c>
      <c r="AC43" s="58">
        <f t="shared" si="94"/>
        <v>0</v>
      </c>
      <c r="AD43" s="58">
        <f t="shared" si="95"/>
        <v>-1140</v>
      </c>
      <c r="AE43" s="58">
        <f t="shared" si="96"/>
        <v>-10157</v>
      </c>
      <c r="AF43" s="58">
        <f t="shared" si="98"/>
        <v>-9325</v>
      </c>
      <c r="AG43" s="58">
        <f t="shared" si="97"/>
        <v>-10498</v>
      </c>
      <c r="AH43" s="58">
        <f t="shared" si="99"/>
        <v>-10202</v>
      </c>
      <c r="AI43" s="58">
        <f t="shared" si="100"/>
        <v>-5754</v>
      </c>
      <c r="AJ43" s="45" t="s">
        <v>9</v>
      </c>
    </row>
    <row r="44" spans="1:36" ht="15.95" hidden="1" customHeight="1" outlineLevel="1" x14ac:dyDescent="0.2">
      <c r="A44" s="57" t="s">
        <v>107</v>
      </c>
      <c r="B44" s="58">
        <v>0</v>
      </c>
      <c r="C44" s="58">
        <v>0</v>
      </c>
      <c r="D44" s="58">
        <v>0</v>
      </c>
      <c r="E44" s="58">
        <v>0</v>
      </c>
      <c r="F44" s="58">
        <v>0</v>
      </c>
      <c r="G44" s="58">
        <v>0</v>
      </c>
      <c r="H44" s="58">
        <v>0</v>
      </c>
      <c r="I44" s="58">
        <v>0</v>
      </c>
      <c r="J44" s="58">
        <v>0</v>
      </c>
      <c r="K44" s="58">
        <v>0</v>
      </c>
      <c r="L44" s="58">
        <v>0</v>
      </c>
      <c r="M44" s="58">
        <v>0</v>
      </c>
      <c r="N44" s="58">
        <v>0</v>
      </c>
      <c r="O44" s="58">
        <v>0</v>
      </c>
      <c r="P44" s="58">
        <v>0</v>
      </c>
      <c r="Q44" s="58">
        <v>0</v>
      </c>
      <c r="R44" s="58">
        <v>0</v>
      </c>
      <c r="S44" s="58">
        <v>0</v>
      </c>
      <c r="T44" s="58">
        <v>0</v>
      </c>
      <c r="U44" s="58">
        <v>0</v>
      </c>
      <c r="V44" s="58">
        <v>0</v>
      </c>
      <c r="W44" s="58">
        <v>0</v>
      </c>
      <c r="X44" s="58">
        <v>0</v>
      </c>
      <c r="Y44" s="58">
        <v>0</v>
      </c>
      <c r="Z44" s="58">
        <v>0</v>
      </c>
      <c r="AA44" s="58">
        <v>0</v>
      </c>
      <c r="AC44" s="58">
        <f t="shared" si="94"/>
        <v>0</v>
      </c>
      <c r="AD44" s="58">
        <f t="shared" si="95"/>
        <v>0</v>
      </c>
      <c r="AE44" s="58">
        <f t="shared" si="96"/>
        <v>0</v>
      </c>
      <c r="AF44" s="58">
        <f t="shared" si="98"/>
        <v>0</v>
      </c>
      <c r="AG44" s="58">
        <f t="shared" si="97"/>
        <v>0</v>
      </c>
      <c r="AH44" s="58">
        <f t="shared" si="99"/>
        <v>0</v>
      </c>
      <c r="AI44" s="58">
        <f t="shared" si="100"/>
        <v>0</v>
      </c>
      <c r="AJ44" s="45" t="s">
        <v>9</v>
      </c>
    </row>
    <row r="45" spans="1:36" ht="15.95" hidden="1" customHeight="1" outlineLevel="1" x14ac:dyDescent="0.2">
      <c r="A45" s="57" t="s">
        <v>108</v>
      </c>
      <c r="B45" s="58">
        <v>0</v>
      </c>
      <c r="C45" s="58">
        <v>0</v>
      </c>
      <c r="D45" s="58">
        <v>0</v>
      </c>
      <c r="E45" s="58">
        <v>0</v>
      </c>
      <c r="F45" s="58">
        <v>0</v>
      </c>
      <c r="G45" s="58">
        <v>0</v>
      </c>
      <c r="H45" s="58">
        <v>0</v>
      </c>
      <c r="I45" s="58">
        <v>-4148</v>
      </c>
      <c r="J45" s="58">
        <v>-5727</v>
      </c>
      <c r="K45" s="58">
        <v>-5726</v>
      </c>
      <c r="L45" s="58">
        <v>-5727</v>
      </c>
      <c r="M45" s="58">
        <v>-5726</v>
      </c>
      <c r="N45" s="58">
        <v>-5727</v>
      </c>
      <c r="O45" s="58">
        <v>-5727</v>
      </c>
      <c r="P45" s="58">
        <v>-5728</v>
      </c>
      <c r="Q45" s="58">
        <v>-5728</v>
      </c>
      <c r="R45" s="58">
        <v>-5728</v>
      </c>
      <c r="S45" s="58">
        <v>-5729</v>
      </c>
      <c r="T45" s="58">
        <v>-5728</v>
      </c>
      <c r="U45" s="58">
        <v>-5729</v>
      </c>
      <c r="V45" s="58">
        <v>-5730</v>
      </c>
      <c r="W45" s="58">
        <v>-5729</v>
      </c>
      <c r="X45" s="58">
        <v>-5731</v>
      </c>
      <c r="Y45" s="58">
        <v>-5730</v>
      </c>
      <c r="Z45" s="58">
        <v>-5729</v>
      </c>
      <c r="AA45" s="58">
        <v>-5736</v>
      </c>
      <c r="AC45" s="58">
        <f t="shared" si="94"/>
        <v>0</v>
      </c>
      <c r="AD45" s="58">
        <f t="shared" si="95"/>
        <v>-4148</v>
      </c>
      <c r="AE45" s="58">
        <f t="shared" si="96"/>
        <v>-22906</v>
      </c>
      <c r="AF45" s="58">
        <f t="shared" si="98"/>
        <v>-22910</v>
      </c>
      <c r="AG45" s="58">
        <f t="shared" si="97"/>
        <v>-22914</v>
      </c>
      <c r="AH45" s="58">
        <f t="shared" si="99"/>
        <v>-22920</v>
      </c>
      <c r="AI45" s="58">
        <f t="shared" si="100"/>
        <v>-11465</v>
      </c>
      <c r="AJ45" s="45" t="s">
        <v>9</v>
      </c>
    </row>
    <row r="46" spans="1:36" ht="15.95" hidden="1" customHeight="1" outlineLevel="1" x14ac:dyDescent="0.2">
      <c r="A46" s="55" t="s">
        <v>109</v>
      </c>
      <c r="B46" s="56">
        <v>0</v>
      </c>
      <c r="C46" s="56">
        <v>-23</v>
      </c>
      <c r="D46" s="56">
        <v>-17</v>
      </c>
      <c r="E46" s="56">
        <v>-22</v>
      </c>
      <c r="F46" s="56">
        <v>-7</v>
      </c>
      <c r="G46" s="56">
        <v>-1</v>
      </c>
      <c r="H46" s="56">
        <v>-332</v>
      </c>
      <c r="I46" s="56">
        <f t="shared" ref="I46:N46" si="121">SUM(I47:I52)</f>
        <v>-79</v>
      </c>
      <c r="J46" s="56">
        <f t="shared" si="121"/>
        <v>-1049</v>
      </c>
      <c r="K46" s="56">
        <f t="shared" si="121"/>
        <v>-969</v>
      </c>
      <c r="L46" s="56">
        <f t="shared" si="121"/>
        <v>-873</v>
      </c>
      <c r="M46" s="56">
        <f t="shared" si="121"/>
        <v>-910</v>
      </c>
      <c r="N46" s="56">
        <f t="shared" si="121"/>
        <v>-813</v>
      </c>
      <c r="O46" s="56">
        <f t="shared" ref="O46:T46" si="122">SUM(O47:O52)</f>
        <v>-823</v>
      </c>
      <c r="P46" s="56">
        <f t="shared" si="122"/>
        <v>-915</v>
      </c>
      <c r="Q46" s="56">
        <f t="shared" si="122"/>
        <v>-1329</v>
      </c>
      <c r="R46" s="56">
        <f t="shared" si="122"/>
        <v>-1047</v>
      </c>
      <c r="S46" s="56">
        <f t="shared" si="122"/>
        <v>-665</v>
      </c>
      <c r="T46" s="56">
        <f t="shared" si="122"/>
        <v>-714</v>
      </c>
      <c r="U46" s="56">
        <f t="shared" ref="U46:V46" si="123">SUM(U47:U52)</f>
        <v>-1380</v>
      </c>
      <c r="V46" s="56">
        <f t="shared" si="123"/>
        <v>-885</v>
      </c>
      <c r="W46" s="56">
        <f t="shared" ref="W46:X46" si="124">SUM(W47:W52)</f>
        <v>-780</v>
      </c>
      <c r="X46" s="56">
        <f t="shared" si="124"/>
        <v>-855</v>
      </c>
      <c r="Y46" s="56">
        <f t="shared" ref="Y46:Z46" si="125">SUM(Y47:Y52)</f>
        <v>-1040</v>
      </c>
      <c r="Z46" s="56">
        <f t="shared" si="125"/>
        <v>-932</v>
      </c>
      <c r="AA46" s="56">
        <f t="shared" ref="AA46" si="126">SUM(AA47:AA52)</f>
        <v>-73</v>
      </c>
      <c r="AC46" s="56">
        <f t="shared" si="94"/>
        <v>-62</v>
      </c>
      <c r="AD46" s="58">
        <f t="shared" si="95"/>
        <v>-419</v>
      </c>
      <c r="AE46" s="58">
        <f t="shared" si="96"/>
        <v>-3801</v>
      </c>
      <c r="AF46" s="58">
        <f t="shared" si="98"/>
        <v>-3880</v>
      </c>
      <c r="AG46" s="58">
        <f t="shared" si="97"/>
        <v>-3806</v>
      </c>
      <c r="AH46" s="58">
        <f t="shared" si="99"/>
        <v>-3560</v>
      </c>
      <c r="AI46" s="58">
        <f t="shared" si="100"/>
        <v>-1005</v>
      </c>
      <c r="AJ46" s="45" t="s">
        <v>9</v>
      </c>
    </row>
    <row r="47" spans="1:36" ht="15.95" hidden="1" customHeight="1" outlineLevel="1" x14ac:dyDescent="0.2">
      <c r="A47" s="57" t="s">
        <v>110</v>
      </c>
      <c r="B47" s="58">
        <v>0</v>
      </c>
      <c r="C47" s="58">
        <v>-23</v>
      </c>
      <c r="D47" s="58">
        <v>-17</v>
      </c>
      <c r="E47" s="58">
        <v>-22</v>
      </c>
      <c r="F47" s="58">
        <v>-7</v>
      </c>
      <c r="G47" s="58">
        <v>-1</v>
      </c>
      <c r="H47" s="58">
        <v>-323</v>
      </c>
      <c r="I47" s="58">
        <v>-83</v>
      </c>
      <c r="J47" s="58">
        <v>-799</v>
      </c>
      <c r="K47" s="58">
        <v>-467</v>
      </c>
      <c r="L47" s="58">
        <v>-516</v>
      </c>
      <c r="M47" s="58">
        <v>-360</v>
      </c>
      <c r="N47" s="58">
        <v>-386</v>
      </c>
      <c r="O47" s="58">
        <v>-362</v>
      </c>
      <c r="P47" s="58">
        <v>-456</v>
      </c>
      <c r="Q47" s="58">
        <v>-500</v>
      </c>
      <c r="R47" s="58">
        <v>-381</v>
      </c>
      <c r="S47" s="58">
        <v>-397</v>
      </c>
      <c r="T47" s="58">
        <v>-102</v>
      </c>
      <c r="U47" s="58">
        <v>-696</v>
      </c>
      <c r="V47" s="58">
        <v>-349</v>
      </c>
      <c r="W47" s="58">
        <v>-284</v>
      </c>
      <c r="X47" s="58">
        <v>-390</v>
      </c>
      <c r="Y47" s="58">
        <v>-393</v>
      </c>
      <c r="Z47" s="58">
        <v>-474</v>
      </c>
      <c r="AA47" s="58">
        <v>-414</v>
      </c>
      <c r="AC47" s="58">
        <f t="shared" si="94"/>
        <v>-62</v>
      </c>
      <c r="AD47" s="58">
        <f t="shared" si="95"/>
        <v>-414</v>
      </c>
      <c r="AE47" s="58">
        <f t="shared" si="96"/>
        <v>-2142</v>
      </c>
      <c r="AF47" s="58">
        <f t="shared" si="98"/>
        <v>-1704</v>
      </c>
      <c r="AG47" s="58">
        <f t="shared" si="97"/>
        <v>-1576</v>
      </c>
      <c r="AH47" s="58">
        <f t="shared" si="99"/>
        <v>-1416</v>
      </c>
      <c r="AI47" s="58">
        <f t="shared" si="100"/>
        <v>-888</v>
      </c>
      <c r="AJ47" s="45" t="s">
        <v>9</v>
      </c>
    </row>
    <row r="48" spans="1:36" ht="15.95" hidden="1" customHeight="1" outlineLevel="1" x14ac:dyDescent="0.2">
      <c r="A48" s="57" t="s">
        <v>111</v>
      </c>
      <c r="B48" s="58">
        <v>0</v>
      </c>
      <c r="C48" s="58">
        <v>0</v>
      </c>
      <c r="D48" s="58">
        <v>0</v>
      </c>
      <c r="E48" s="58">
        <v>0</v>
      </c>
      <c r="F48" s="58">
        <v>0</v>
      </c>
      <c r="G48" s="58">
        <v>0</v>
      </c>
      <c r="H48" s="58">
        <v>0</v>
      </c>
      <c r="I48" s="58">
        <v>0</v>
      </c>
      <c r="J48" s="58">
        <v>0</v>
      </c>
      <c r="K48" s="58">
        <v>0</v>
      </c>
      <c r="L48" s="58">
        <v>0</v>
      </c>
      <c r="M48" s="58">
        <v>0</v>
      </c>
      <c r="N48" s="58">
        <v>0</v>
      </c>
      <c r="O48" s="58">
        <v>0</v>
      </c>
      <c r="P48" s="58">
        <v>0</v>
      </c>
      <c r="Q48" s="58">
        <v>0</v>
      </c>
      <c r="R48" s="58">
        <v>0</v>
      </c>
      <c r="S48" s="58">
        <v>0</v>
      </c>
      <c r="T48" s="58">
        <v>0</v>
      </c>
      <c r="U48" s="58">
        <v>0</v>
      </c>
      <c r="V48" s="58">
        <v>0</v>
      </c>
      <c r="W48" s="58">
        <v>0</v>
      </c>
      <c r="X48" s="58">
        <v>0</v>
      </c>
      <c r="Y48" s="58">
        <v>0</v>
      </c>
      <c r="Z48" s="58">
        <v>0</v>
      </c>
      <c r="AA48" s="58">
        <v>0</v>
      </c>
      <c r="AC48" s="58">
        <f t="shared" si="94"/>
        <v>0</v>
      </c>
      <c r="AD48" s="58">
        <f t="shared" si="95"/>
        <v>0</v>
      </c>
      <c r="AE48" s="58">
        <f t="shared" si="96"/>
        <v>0</v>
      </c>
      <c r="AF48" s="58">
        <f t="shared" si="98"/>
        <v>0</v>
      </c>
      <c r="AG48" s="58">
        <f t="shared" si="97"/>
        <v>0</v>
      </c>
      <c r="AH48" s="58">
        <f t="shared" si="99"/>
        <v>0</v>
      </c>
      <c r="AI48" s="58">
        <f t="shared" si="100"/>
        <v>0</v>
      </c>
      <c r="AJ48" s="45" t="s">
        <v>9</v>
      </c>
    </row>
    <row r="49" spans="1:36" ht="15.95" hidden="1" customHeight="1" outlineLevel="1" x14ac:dyDescent="0.2">
      <c r="A49" s="57" t="s">
        <v>112</v>
      </c>
      <c r="B49" s="58">
        <v>0</v>
      </c>
      <c r="C49" s="58">
        <v>0</v>
      </c>
      <c r="D49" s="58">
        <v>0</v>
      </c>
      <c r="E49" s="58">
        <v>0</v>
      </c>
      <c r="F49" s="58">
        <v>0</v>
      </c>
      <c r="G49" s="58">
        <v>0</v>
      </c>
      <c r="H49" s="58">
        <v>-9</v>
      </c>
      <c r="I49" s="58">
        <v>4</v>
      </c>
      <c r="J49" s="58">
        <v>-377</v>
      </c>
      <c r="K49" s="58">
        <v>-502</v>
      </c>
      <c r="L49" s="58">
        <v>-357</v>
      </c>
      <c r="M49" s="58">
        <v>-550</v>
      </c>
      <c r="N49" s="58">
        <v>-500</v>
      </c>
      <c r="O49" s="58">
        <v>-461</v>
      </c>
      <c r="P49" s="58">
        <v>-469</v>
      </c>
      <c r="Q49" s="58">
        <v>-829</v>
      </c>
      <c r="R49" s="58">
        <v>-666</v>
      </c>
      <c r="S49" s="58">
        <v>-304</v>
      </c>
      <c r="T49" s="58">
        <v>-612</v>
      </c>
      <c r="U49" s="58">
        <v>-684</v>
      </c>
      <c r="V49" s="58">
        <v>-536</v>
      </c>
      <c r="W49" s="58">
        <v>-496</v>
      </c>
      <c r="X49" s="58">
        <v>-465</v>
      </c>
      <c r="Y49" s="58">
        <v>-647</v>
      </c>
      <c r="Z49" s="58">
        <v>-458</v>
      </c>
      <c r="AA49" s="58">
        <v>-377</v>
      </c>
      <c r="AC49" s="58">
        <f t="shared" si="94"/>
        <v>0</v>
      </c>
      <c r="AD49" s="58">
        <f t="shared" si="95"/>
        <v>-5</v>
      </c>
      <c r="AE49" s="58">
        <f t="shared" si="96"/>
        <v>-1786</v>
      </c>
      <c r="AF49" s="58">
        <f t="shared" si="98"/>
        <v>-2259</v>
      </c>
      <c r="AG49" s="58">
        <f t="shared" si="97"/>
        <v>-2266</v>
      </c>
      <c r="AH49" s="58">
        <f t="shared" si="99"/>
        <v>-2144</v>
      </c>
      <c r="AI49" s="58">
        <f t="shared" si="100"/>
        <v>-835</v>
      </c>
      <c r="AJ49" s="45" t="s">
        <v>9</v>
      </c>
    </row>
    <row r="50" spans="1:36" ht="15.95" hidden="1" customHeight="1" outlineLevel="1" x14ac:dyDescent="0.2">
      <c r="A50" s="57" t="s">
        <v>113</v>
      </c>
      <c r="B50" s="58">
        <v>0</v>
      </c>
      <c r="C50" s="58">
        <v>0</v>
      </c>
      <c r="D50" s="58">
        <v>0</v>
      </c>
      <c r="E50" s="58">
        <v>0</v>
      </c>
      <c r="F50" s="58">
        <v>0</v>
      </c>
      <c r="G50" s="58">
        <v>0</v>
      </c>
      <c r="H50" s="58">
        <v>0</v>
      </c>
      <c r="I50" s="58">
        <v>0</v>
      </c>
      <c r="J50" s="58">
        <v>0</v>
      </c>
      <c r="K50" s="58">
        <v>0</v>
      </c>
      <c r="L50" s="58">
        <v>0</v>
      </c>
      <c r="M50" s="58">
        <v>0</v>
      </c>
      <c r="N50" s="58">
        <v>0</v>
      </c>
      <c r="O50" s="58">
        <v>0</v>
      </c>
      <c r="P50" s="58">
        <v>0</v>
      </c>
      <c r="Q50" s="58">
        <v>0</v>
      </c>
      <c r="R50" s="58">
        <v>0</v>
      </c>
      <c r="S50" s="58">
        <v>0</v>
      </c>
      <c r="T50" s="58">
        <v>0</v>
      </c>
      <c r="U50" s="58">
        <v>0</v>
      </c>
      <c r="V50" s="58">
        <v>0</v>
      </c>
      <c r="W50" s="58">
        <v>0</v>
      </c>
      <c r="X50" s="58">
        <v>0</v>
      </c>
      <c r="Y50" s="58">
        <v>0</v>
      </c>
      <c r="Z50" s="58">
        <v>0</v>
      </c>
      <c r="AA50" s="58">
        <v>0</v>
      </c>
      <c r="AC50" s="58">
        <f t="shared" si="94"/>
        <v>0</v>
      </c>
      <c r="AD50" s="58">
        <f t="shared" si="95"/>
        <v>0</v>
      </c>
      <c r="AE50" s="58">
        <f t="shared" si="96"/>
        <v>0</v>
      </c>
      <c r="AF50" s="58">
        <f t="shared" si="98"/>
        <v>0</v>
      </c>
      <c r="AG50" s="58">
        <f t="shared" si="97"/>
        <v>0</v>
      </c>
      <c r="AH50" s="58">
        <f t="shared" si="99"/>
        <v>0</v>
      </c>
      <c r="AI50" s="58">
        <f t="shared" si="100"/>
        <v>0</v>
      </c>
      <c r="AJ50" s="45" t="s">
        <v>9</v>
      </c>
    </row>
    <row r="51" spans="1:36" ht="15.95" hidden="1" customHeight="1" outlineLevel="1" x14ac:dyDescent="0.2">
      <c r="A51" s="57" t="s">
        <v>114</v>
      </c>
      <c r="B51" s="58">
        <v>0</v>
      </c>
      <c r="C51" s="58">
        <v>0</v>
      </c>
      <c r="D51" s="58">
        <v>0</v>
      </c>
      <c r="E51" s="58">
        <v>0</v>
      </c>
      <c r="F51" s="58">
        <v>0</v>
      </c>
      <c r="G51" s="58">
        <v>0</v>
      </c>
      <c r="H51" s="58">
        <v>0</v>
      </c>
      <c r="I51" s="58">
        <v>0</v>
      </c>
      <c r="J51" s="58">
        <v>127</v>
      </c>
      <c r="K51" s="58">
        <v>0</v>
      </c>
      <c r="L51" s="58">
        <v>0</v>
      </c>
      <c r="M51" s="58">
        <v>0</v>
      </c>
      <c r="N51" s="58">
        <v>73</v>
      </c>
      <c r="O51" s="58">
        <v>0</v>
      </c>
      <c r="P51" s="58">
        <v>10</v>
      </c>
      <c r="Q51" s="58">
        <v>0</v>
      </c>
      <c r="R51" s="58">
        <v>0</v>
      </c>
      <c r="S51" s="58">
        <v>36</v>
      </c>
      <c r="T51" s="58">
        <v>0</v>
      </c>
      <c r="U51" s="58">
        <v>0</v>
      </c>
      <c r="V51" s="58">
        <v>0</v>
      </c>
      <c r="W51" s="58">
        <v>0</v>
      </c>
      <c r="X51" s="58">
        <v>0</v>
      </c>
      <c r="Y51" s="58">
        <v>0</v>
      </c>
      <c r="Z51" s="58">
        <v>0</v>
      </c>
      <c r="AA51" s="58">
        <v>718</v>
      </c>
      <c r="AC51" s="58">
        <f t="shared" si="94"/>
        <v>0</v>
      </c>
      <c r="AD51" s="58">
        <f t="shared" si="95"/>
        <v>0</v>
      </c>
      <c r="AE51" s="58">
        <f t="shared" si="96"/>
        <v>127</v>
      </c>
      <c r="AF51" s="58">
        <f t="shared" si="98"/>
        <v>83</v>
      </c>
      <c r="AG51" s="58">
        <f t="shared" si="97"/>
        <v>36</v>
      </c>
      <c r="AH51" s="58">
        <f t="shared" si="99"/>
        <v>0</v>
      </c>
      <c r="AI51" s="58">
        <f t="shared" si="100"/>
        <v>718</v>
      </c>
      <c r="AJ51" s="45" t="s">
        <v>9</v>
      </c>
    </row>
    <row r="52" spans="1:36" ht="15.95" hidden="1" customHeight="1" outlineLevel="1" x14ac:dyDescent="0.2">
      <c r="A52" s="57" t="s">
        <v>115</v>
      </c>
      <c r="B52" s="58">
        <v>0</v>
      </c>
      <c r="C52" s="58">
        <v>0</v>
      </c>
      <c r="D52" s="58">
        <v>0</v>
      </c>
      <c r="E52" s="58">
        <v>0</v>
      </c>
      <c r="F52" s="58">
        <v>0</v>
      </c>
      <c r="G52" s="58">
        <v>0</v>
      </c>
      <c r="H52" s="58">
        <v>0</v>
      </c>
      <c r="I52" s="58">
        <v>0</v>
      </c>
      <c r="J52" s="58">
        <v>0</v>
      </c>
      <c r="K52" s="58">
        <v>0</v>
      </c>
      <c r="L52" s="58">
        <v>0</v>
      </c>
      <c r="M52" s="58">
        <v>0</v>
      </c>
      <c r="N52" s="58">
        <v>0</v>
      </c>
      <c r="O52" s="58">
        <v>0</v>
      </c>
      <c r="P52" s="58">
        <v>0</v>
      </c>
      <c r="Q52" s="58">
        <v>0</v>
      </c>
      <c r="R52" s="58">
        <v>0</v>
      </c>
      <c r="S52" s="58">
        <v>0</v>
      </c>
      <c r="T52" s="58">
        <v>0</v>
      </c>
      <c r="U52" s="58">
        <v>0</v>
      </c>
      <c r="V52" s="58">
        <v>0</v>
      </c>
      <c r="W52" s="58">
        <v>0</v>
      </c>
      <c r="X52" s="58">
        <v>0</v>
      </c>
      <c r="Y52" s="58">
        <v>0</v>
      </c>
      <c r="Z52" s="58">
        <v>0</v>
      </c>
      <c r="AA52" s="58">
        <v>0</v>
      </c>
      <c r="AC52" s="58">
        <f t="shared" si="94"/>
        <v>0</v>
      </c>
      <c r="AD52" s="58">
        <f t="shared" si="95"/>
        <v>0</v>
      </c>
      <c r="AE52" s="58">
        <f t="shared" si="96"/>
        <v>0</v>
      </c>
      <c r="AF52" s="58">
        <f t="shared" si="98"/>
        <v>0</v>
      </c>
      <c r="AG52" s="58">
        <f t="shared" si="97"/>
        <v>0</v>
      </c>
      <c r="AH52" s="58">
        <f t="shared" si="99"/>
        <v>0</v>
      </c>
      <c r="AI52" s="58">
        <f t="shared" si="100"/>
        <v>0</v>
      </c>
      <c r="AJ52" s="45" t="s">
        <v>9</v>
      </c>
    </row>
    <row r="53" spans="1:36" ht="15.95" hidden="1" customHeight="1" outlineLevel="1" x14ac:dyDescent="0.2">
      <c r="A53" s="59" t="s">
        <v>116</v>
      </c>
      <c r="B53" s="56">
        <f t="shared" ref="B53:G53" si="127">B40+B41+B46</f>
        <v>0</v>
      </c>
      <c r="C53" s="56">
        <f t="shared" si="127"/>
        <v>-23</v>
      </c>
      <c r="D53" s="56">
        <f t="shared" si="127"/>
        <v>-17</v>
      </c>
      <c r="E53" s="56">
        <f t="shared" si="127"/>
        <v>-22</v>
      </c>
      <c r="F53" s="56">
        <f t="shared" si="127"/>
        <v>-7</v>
      </c>
      <c r="G53" s="56">
        <f t="shared" si="127"/>
        <v>-79</v>
      </c>
      <c r="H53" s="56">
        <f t="shared" ref="H53:M53" si="128">H40+H41+H46</f>
        <v>9899</v>
      </c>
      <c r="I53" s="56">
        <f t="shared" si="128"/>
        <v>26940</v>
      </c>
      <c r="J53" s="56">
        <f t="shared" si="128"/>
        <v>25684</v>
      </c>
      <c r="K53" s="56">
        <f t="shared" si="128"/>
        <v>25898</v>
      </c>
      <c r="L53" s="56">
        <f t="shared" si="128"/>
        <v>29577</v>
      </c>
      <c r="M53" s="56">
        <f t="shared" si="128"/>
        <v>28689</v>
      </c>
      <c r="N53" s="56">
        <f t="shared" ref="N53:O53" si="129">N40+N41+N46</f>
        <v>29677</v>
      </c>
      <c r="O53" s="56">
        <f t="shared" si="129"/>
        <v>31044</v>
      </c>
      <c r="P53" s="56">
        <f t="shared" ref="P53:T53" si="130">P40+P41+P46</f>
        <v>33182</v>
      </c>
      <c r="Q53" s="56">
        <f t="shared" si="130"/>
        <v>32342</v>
      </c>
      <c r="R53" s="56">
        <f t="shared" si="130"/>
        <v>33111</v>
      </c>
      <c r="S53" s="56">
        <f t="shared" si="130"/>
        <v>33249</v>
      </c>
      <c r="T53" s="56">
        <f t="shared" si="130"/>
        <v>34571</v>
      </c>
      <c r="U53" s="56">
        <f t="shared" ref="U53:V53" si="131">U40+U41+U46</f>
        <v>34599</v>
      </c>
      <c r="V53" s="56">
        <f t="shared" si="131"/>
        <v>34908</v>
      </c>
      <c r="W53" s="56">
        <f t="shared" ref="W53:X53" si="132">W40+W41+W46</f>
        <v>34840</v>
      </c>
      <c r="X53" s="56">
        <f t="shared" si="132"/>
        <v>36271</v>
      </c>
      <c r="Y53" s="56">
        <f t="shared" ref="Y53:Z53" si="133">Y40+Y41+Y46</f>
        <v>36323</v>
      </c>
      <c r="Z53" s="56">
        <f t="shared" si="133"/>
        <v>36158</v>
      </c>
      <c r="AA53" s="56">
        <f t="shared" ref="AA53" si="134">AA40+AA41+AA46</f>
        <v>36866</v>
      </c>
      <c r="AB53" s="275"/>
      <c r="AC53" s="56">
        <f t="shared" si="94"/>
        <v>-62</v>
      </c>
      <c r="AD53" s="56">
        <f t="shared" si="95"/>
        <v>36753</v>
      </c>
      <c r="AE53" s="56">
        <f t="shared" si="96"/>
        <v>109848</v>
      </c>
      <c r="AF53" s="56">
        <f t="shared" si="98"/>
        <v>126245</v>
      </c>
      <c r="AG53" s="56">
        <f t="shared" si="97"/>
        <v>135530</v>
      </c>
      <c r="AH53" s="56">
        <f t="shared" si="99"/>
        <v>142342</v>
      </c>
      <c r="AI53" s="56">
        <f t="shared" si="100"/>
        <v>73024</v>
      </c>
      <c r="AJ53" s="45" t="s">
        <v>9</v>
      </c>
    </row>
    <row r="54" spans="1:36" ht="15.95" hidden="1" customHeight="1" outlineLevel="1" x14ac:dyDescent="0.2">
      <c r="A54" s="60" t="s">
        <v>117</v>
      </c>
      <c r="B54" s="56">
        <v>0</v>
      </c>
      <c r="C54" s="56">
        <v>0</v>
      </c>
      <c r="D54" s="56">
        <v>0</v>
      </c>
      <c r="E54" s="56">
        <v>0</v>
      </c>
      <c r="F54" s="56">
        <v>0</v>
      </c>
      <c r="G54" s="56">
        <v>0</v>
      </c>
      <c r="H54" s="56">
        <v>-4658</v>
      </c>
      <c r="I54" s="56">
        <f t="shared" ref="I54:N54" si="135">SUM(I55:I57)</f>
        <v>-31983</v>
      </c>
      <c r="J54" s="56">
        <f t="shared" si="135"/>
        <v>-36202</v>
      </c>
      <c r="K54" s="56">
        <f t="shared" si="135"/>
        <v>-28664</v>
      </c>
      <c r="L54" s="56">
        <f t="shared" si="135"/>
        <v>-37399</v>
      </c>
      <c r="M54" s="56">
        <f t="shared" si="135"/>
        <v>-40993</v>
      </c>
      <c r="N54" s="56">
        <f t="shared" si="135"/>
        <v>-38161</v>
      </c>
      <c r="O54" s="56">
        <f t="shared" ref="O54:T54" si="136">SUM(O55:O57)</f>
        <v>-41117</v>
      </c>
      <c r="P54" s="56">
        <f t="shared" si="136"/>
        <v>-8375</v>
      </c>
      <c r="Q54" s="56">
        <f t="shared" si="136"/>
        <v>-25979</v>
      </c>
      <c r="R54" s="56">
        <f t="shared" si="136"/>
        <v>-36479</v>
      </c>
      <c r="S54" s="56">
        <f t="shared" si="136"/>
        <v>-26460</v>
      </c>
      <c r="T54" s="56">
        <f t="shared" si="136"/>
        <v>-21709</v>
      </c>
      <c r="U54" s="56">
        <f t="shared" ref="U54:V54" si="137">SUM(U55:U57)</f>
        <v>-24726</v>
      </c>
      <c r="V54" s="56">
        <f t="shared" si="137"/>
        <v>-32067</v>
      </c>
      <c r="W54" s="56">
        <f t="shared" ref="W54:X54" si="138">SUM(W55:W57)</f>
        <v>-26169</v>
      </c>
      <c r="X54" s="56">
        <f t="shared" si="138"/>
        <v>-23436</v>
      </c>
      <c r="Y54" s="56">
        <f t="shared" ref="Y54:Z54" si="139">SUM(Y55:Y57)</f>
        <v>-29493</v>
      </c>
      <c r="Z54" s="56">
        <f t="shared" si="139"/>
        <v>-33142</v>
      </c>
      <c r="AA54" s="56">
        <f t="shared" ref="AA54" si="140">SUM(AA55:AA57)</f>
        <v>-28601</v>
      </c>
      <c r="AB54" s="275"/>
      <c r="AC54" s="56">
        <f t="shared" si="94"/>
        <v>0</v>
      </c>
      <c r="AD54" s="58">
        <f t="shared" si="95"/>
        <v>-36641</v>
      </c>
      <c r="AE54" s="58">
        <f t="shared" si="96"/>
        <v>-143258</v>
      </c>
      <c r="AF54" s="58">
        <f t="shared" si="98"/>
        <v>-113632</v>
      </c>
      <c r="AG54" s="56">
        <f t="shared" si="97"/>
        <v>-109374</v>
      </c>
      <c r="AH54" s="56">
        <f t="shared" si="99"/>
        <v>-111165</v>
      </c>
      <c r="AI54" s="56">
        <f t="shared" si="100"/>
        <v>-61743</v>
      </c>
      <c r="AJ54" s="45" t="s">
        <v>9</v>
      </c>
    </row>
    <row r="55" spans="1:36" ht="15.95" hidden="1" customHeight="1" outlineLevel="1" x14ac:dyDescent="0.2">
      <c r="A55" s="57" t="s">
        <v>118</v>
      </c>
      <c r="B55" s="58">
        <v>0</v>
      </c>
      <c r="C55" s="58">
        <v>0</v>
      </c>
      <c r="D55" s="58">
        <v>0</v>
      </c>
      <c r="E55" s="58">
        <v>0</v>
      </c>
      <c r="F55" s="58">
        <v>0</v>
      </c>
      <c r="G55" s="58">
        <v>0</v>
      </c>
      <c r="H55" s="58">
        <v>-4658</v>
      </c>
      <c r="I55" s="58">
        <v>-31982</v>
      </c>
      <c r="J55" s="58">
        <v>-29457</v>
      </c>
      <c r="K55" s="58">
        <v>-25454</v>
      </c>
      <c r="L55" s="58">
        <v>-34089</v>
      </c>
      <c r="M55" s="58">
        <v>-37500</v>
      </c>
      <c r="N55" s="58">
        <v>-34676</v>
      </c>
      <c r="O55" s="58">
        <v>-37499</v>
      </c>
      <c r="P55" s="58">
        <v>-4731</v>
      </c>
      <c r="Q55" s="58">
        <v>-22196</v>
      </c>
      <c r="R55" s="58">
        <v>-32825</v>
      </c>
      <c r="S55" s="58">
        <v>-22685</v>
      </c>
      <c r="T55" s="58">
        <v>-17597</v>
      </c>
      <c r="U55" s="58">
        <v>-20801</v>
      </c>
      <c r="V55" s="58">
        <v>-28302</v>
      </c>
      <c r="W55" s="58">
        <v>-22406</v>
      </c>
      <c r="X55" s="58">
        <v>-19394</v>
      </c>
      <c r="Y55" s="58">
        <v>-25696</v>
      </c>
      <c r="Z55" s="58">
        <v>-29524</v>
      </c>
      <c r="AA55" s="58">
        <v>-21430</v>
      </c>
      <c r="AC55" s="58">
        <f t="shared" si="94"/>
        <v>0</v>
      </c>
      <c r="AD55" s="58">
        <f t="shared" si="95"/>
        <v>-36640</v>
      </c>
      <c r="AE55" s="58">
        <f t="shared" si="96"/>
        <v>-126500</v>
      </c>
      <c r="AF55" s="58">
        <f t="shared" si="98"/>
        <v>-99102</v>
      </c>
      <c r="AG55" s="58">
        <f t="shared" si="97"/>
        <v>-93908</v>
      </c>
      <c r="AH55" s="58">
        <f t="shared" si="99"/>
        <v>-95798</v>
      </c>
      <c r="AI55" s="58">
        <f t="shared" si="100"/>
        <v>-50954</v>
      </c>
      <c r="AJ55" s="45" t="s">
        <v>9</v>
      </c>
    </row>
    <row r="56" spans="1:36" ht="15.95" hidden="1" customHeight="1" outlineLevel="1" x14ac:dyDescent="0.2">
      <c r="A56" s="57" t="s">
        <v>119</v>
      </c>
      <c r="B56" s="58">
        <v>0</v>
      </c>
      <c r="C56" s="58">
        <v>0</v>
      </c>
      <c r="D56" s="58">
        <v>0</v>
      </c>
      <c r="E56" s="58">
        <v>0</v>
      </c>
      <c r="F56" s="58">
        <v>0</v>
      </c>
      <c r="G56" s="58">
        <v>0</v>
      </c>
      <c r="H56" s="58">
        <v>0</v>
      </c>
      <c r="I56" s="58">
        <v>0</v>
      </c>
      <c r="J56" s="58">
        <v>0</v>
      </c>
      <c r="K56" s="58">
        <v>0</v>
      </c>
      <c r="L56" s="58">
        <v>0</v>
      </c>
      <c r="M56" s="58">
        <v>0</v>
      </c>
      <c r="N56" s="58">
        <v>0</v>
      </c>
      <c r="O56" s="58">
        <v>0</v>
      </c>
      <c r="P56" s="58">
        <v>0</v>
      </c>
      <c r="Q56" s="58">
        <v>0</v>
      </c>
      <c r="R56" s="58">
        <v>0</v>
      </c>
      <c r="S56" s="58">
        <v>0</v>
      </c>
      <c r="T56" s="58">
        <v>0</v>
      </c>
      <c r="U56" s="58">
        <v>0</v>
      </c>
      <c r="V56" s="58">
        <v>0</v>
      </c>
      <c r="W56" s="58">
        <v>0</v>
      </c>
      <c r="X56" s="58">
        <v>0</v>
      </c>
      <c r="Y56" s="58">
        <v>0</v>
      </c>
      <c r="Z56" s="58">
        <v>0</v>
      </c>
      <c r="AA56" s="58">
        <v>0</v>
      </c>
      <c r="AC56" s="58">
        <f t="shared" si="94"/>
        <v>0</v>
      </c>
      <c r="AD56" s="58">
        <f t="shared" si="95"/>
        <v>0</v>
      </c>
      <c r="AE56" s="58">
        <f t="shared" si="96"/>
        <v>0</v>
      </c>
      <c r="AF56" s="58">
        <f t="shared" si="98"/>
        <v>0</v>
      </c>
      <c r="AG56" s="58">
        <f t="shared" si="97"/>
        <v>0</v>
      </c>
      <c r="AH56" s="58">
        <f t="shared" si="99"/>
        <v>0</v>
      </c>
      <c r="AI56" s="58">
        <f t="shared" si="100"/>
        <v>0</v>
      </c>
      <c r="AJ56" s="45" t="s">
        <v>9</v>
      </c>
    </row>
    <row r="57" spans="1:36" ht="15.95" hidden="1" customHeight="1" outlineLevel="1" x14ac:dyDescent="0.2">
      <c r="A57" s="57" t="s">
        <v>120</v>
      </c>
      <c r="B57" s="58">
        <v>0</v>
      </c>
      <c r="C57" s="58">
        <v>0</v>
      </c>
      <c r="D57" s="58">
        <v>0</v>
      </c>
      <c r="E57" s="58">
        <v>0</v>
      </c>
      <c r="F57" s="58">
        <v>0</v>
      </c>
      <c r="G57" s="58">
        <v>0</v>
      </c>
      <c r="H57" s="58">
        <v>0</v>
      </c>
      <c r="I57" s="58">
        <v>-1</v>
      </c>
      <c r="J57" s="58">
        <v>-6745</v>
      </c>
      <c r="K57" s="58">
        <v>-3210</v>
      </c>
      <c r="L57" s="58">
        <v>-3310</v>
      </c>
      <c r="M57" s="58">
        <v>-3493</v>
      </c>
      <c r="N57" s="58">
        <v>-3485</v>
      </c>
      <c r="O57" s="58">
        <v>-3618</v>
      </c>
      <c r="P57" s="58">
        <v>-3644</v>
      </c>
      <c r="Q57" s="58">
        <v>-3783</v>
      </c>
      <c r="R57" s="58">
        <v>-3654</v>
      </c>
      <c r="S57" s="58">
        <v>-3775</v>
      </c>
      <c r="T57" s="58">
        <v>-4112</v>
      </c>
      <c r="U57" s="58">
        <v>-3925</v>
      </c>
      <c r="V57" s="58">
        <v>-3765</v>
      </c>
      <c r="W57" s="58">
        <v>-3763</v>
      </c>
      <c r="X57" s="58">
        <v>-4042</v>
      </c>
      <c r="Y57" s="58">
        <v>-3797</v>
      </c>
      <c r="Z57" s="58">
        <v>-3618</v>
      </c>
      <c r="AA57" s="58">
        <v>-7171</v>
      </c>
      <c r="AC57" s="58">
        <f t="shared" si="94"/>
        <v>0</v>
      </c>
      <c r="AD57" s="58">
        <f t="shared" si="95"/>
        <v>-1</v>
      </c>
      <c r="AE57" s="58">
        <f t="shared" si="96"/>
        <v>-16758</v>
      </c>
      <c r="AF57" s="58">
        <f t="shared" si="98"/>
        <v>-14530</v>
      </c>
      <c r="AG57" s="58">
        <f t="shared" si="97"/>
        <v>-15466</v>
      </c>
      <c r="AH57" s="58">
        <f t="shared" si="99"/>
        <v>-15367</v>
      </c>
      <c r="AI57" s="58">
        <f t="shared" si="100"/>
        <v>-10789</v>
      </c>
      <c r="AJ57" s="45" t="s">
        <v>9</v>
      </c>
    </row>
    <row r="58" spans="1:36" ht="15.95" hidden="1" customHeight="1" outlineLevel="1" x14ac:dyDescent="0.2">
      <c r="A58" s="60" t="s">
        <v>121</v>
      </c>
      <c r="B58" s="56">
        <v>0</v>
      </c>
      <c r="C58" s="56">
        <v>0</v>
      </c>
      <c r="D58" s="56">
        <v>0</v>
      </c>
      <c r="E58" s="56">
        <v>0</v>
      </c>
      <c r="F58" s="56">
        <v>0</v>
      </c>
      <c r="G58" s="56">
        <v>0</v>
      </c>
      <c r="H58" s="56">
        <v>55</v>
      </c>
      <c r="I58" s="56">
        <f t="shared" ref="I58:N58" si="141">SUM(I59:I60)</f>
        <v>675</v>
      </c>
      <c r="J58" s="56">
        <f t="shared" si="141"/>
        <v>346</v>
      </c>
      <c r="K58" s="56">
        <f t="shared" si="141"/>
        <v>271</v>
      </c>
      <c r="L58" s="56">
        <f t="shared" si="141"/>
        <v>596</v>
      </c>
      <c r="M58" s="56">
        <f t="shared" si="141"/>
        <v>831</v>
      </c>
      <c r="N58" s="56">
        <f t="shared" si="141"/>
        <v>827</v>
      </c>
      <c r="O58" s="56">
        <f t="shared" ref="O58:T58" si="142">SUM(O59:O60)</f>
        <v>1222</v>
      </c>
      <c r="P58" s="56">
        <f t="shared" si="142"/>
        <v>1372</v>
      </c>
      <c r="Q58" s="56">
        <f t="shared" si="142"/>
        <v>644</v>
      </c>
      <c r="R58" s="56">
        <f t="shared" si="142"/>
        <v>716</v>
      </c>
      <c r="S58" s="56">
        <f t="shared" si="142"/>
        <v>1405</v>
      </c>
      <c r="T58" s="56">
        <f t="shared" si="142"/>
        <v>1541</v>
      </c>
      <c r="U58" s="56">
        <f t="shared" ref="U58:V58" si="143">SUM(U59:U60)</f>
        <v>2079</v>
      </c>
      <c r="V58" s="56">
        <f t="shared" si="143"/>
        <v>1934</v>
      </c>
      <c r="W58" s="56">
        <f t="shared" ref="W58:X58" si="144">SUM(W59:W60)</f>
        <v>2015</v>
      </c>
      <c r="X58" s="56">
        <f t="shared" si="144"/>
        <v>2259</v>
      </c>
      <c r="Y58" s="56">
        <f t="shared" ref="Y58:Z58" si="145">SUM(Y59:Y60)</f>
        <v>2502</v>
      </c>
      <c r="Z58" s="56">
        <f t="shared" si="145"/>
        <v>2750</v>
      </c>
      <c r="AA58" s="56">
        <f t="shared" ref="AA58" si="146">SUM(AA59:AA60)</f>
        <v>3062</v>
      </c>
      <c r="AB58" s="275"/>
      <c r="AC58" s="56">
        <f t="shared" si="94"/>
        <v>0</v>
      </c>
      <c r="AD58" s="56">
        <f t="shared" si="95"/>
        <v>730</v>
      </c>
      <c r="AE58" s="56">
        <f t="shared" si="96"/>
        <v>2044</v>
      </c>
      <c r="AF58" s="56">
        <f t="shared" si="98"/>
        <v>4065</v>
      </c>
      <c r="AG58" s="56">
        <f t="shared" si="97"/>
        <v>5741</v>
      </c>
      <c r="AH58" s="56">
        <f t="shared" si="99"/>
        <v>8710</v>
      </c>
      <c r="AI58" s="56">
        <f t="shared" si="100"/>
        <v>5812</v>
      </c>
      <c r="AJ58" s="45" t="s">
        <v>9</v>
      </c>
    </row>
    <row r="59" spans="1:36" ht="15.95" hidden="1" customHeight="1" outlineLevel="1" x14ac:dyDescent="0.2">
      <c r="A59" s="57" t="s">
        <v>122</v>
      </c>
      <c r="B59" s="58">
        <v>0</v>
      </c>
      <c r="C59" s="58">
        <v>0</v>
      </c>
      <c r="D59" s="58">
        <v>0</v>
      </c>
      <c r="E59" s="58">
        <v>0</v>
      </c>
      <c r="F59" s="58">
        <v>0</v>
      </c>
      <c r="G59" s="58">
        <v>0</v>
      </c>
      <c r="H59" s="58">
        <v>54</v>
      </c>
      <c r="I59" s="58">
        <v>309</v>
      </c>
      <c r="J59" s="58">
        <v>289</v>
      </c>
      <c r="K59" s="58">
        <v>395</v>
      </c>
      <c r="L59" s="58">
        <v>574</v>
      </c>
      <c r="M59" s="58">
        <v>821</v>
      </c>
      <c r="N59" s="58">
        <v>826</v>
      </c>
      <c r="O59" s="58">
        <v>1203</v>
      </c>
      <c r="P59" s="58">
        <v>1263</v>
      </c>
      <c r="Q59" s="58">
        <v>557</v>
      </c>
      <c r="R59" s="58">
        <v>649</v>
      </c>
      <c r="S59" s="58">
        <v>1340</v>
      </c>
      <c r="T59" s="58">
        <v>1513</v>
      </c>
      <c r="U59" s="58">
        <v>1841</v>
      </c>
      <c r="V59" s="58">
        <v>1859</v>
      </c>
      <c r="W59" s="58">
        <v>1969</v>
      </c>
      <c r="X59" s="58">
        <v>2211</v>
      </c>
      <c r="Y59" s="58">
        <v>2327</v>
      </c>
      <c r="Z59" s="58">
        <v>2659</v>
      </c>
      <c r="AA59" s="58">
        <v>2965</v>
      </c>
      <c r="AC59" s="58">
        <f t="shared" si="94"/>
        <v>0</v>
      </c>
      <c r="AD59" s="58">
        <f t="shared" si="95"/>
        <v>363</v>
      </c>
      <c r="AE59" s="58">
        <f t="shared" si="96"/>
        <v>2079</v>
      </c>
      <c r="AF59" s="58">
        <f t="shared" si="98"/>
        <v>3849</v>
      </c>
      <c r="AG59" s="58">
        <f t="shared" si="97"/>
        <v>5343</v>
      </c>
      <c r="AH59" s="58">
        <f t="shared" si="99"/>
        <v>8366</v>
      </c>
      <c r="AI59" s="58">
        <f t="shared" si="100"/>
        <v>5624</v>
      </c>
      <c r="AJ59" s="45" t="s">
        <v>9</v>
      </c>
    </row>
    <row r="60" spans="1:36" ht="15.95" hidden="1" customHeight="1" outlineLevel="1" x14ac:dyDescent="0.2">
      <c r="A60" s="57" t="s">
        <v>120</v>
      </c>
      <c r="B60" s="58">
        <v>0</v>
      </c>
      <c r="C60" s="58">
        <v>0</v>
      </c>
      <c r="D60" s="58">
        <v>0</v>
      </c>
      <c r="E60" s="58">
        <v>0</v>
      </c>
      <c r="F60" s="58">
        <v>0</v>
      </c>
      <c r="G60" s="58">
        <v>0</v>
      </c>
      <c r="H60" s="58">
        <v>1</v>
      </c>
      <c r="I60" s="58">
        <v>366</v>
      </c>
      <c r="J60" s="58">
        <v>57</v>
      </c>
      <c r="K60" s="58">
        <v>-124</v>
      </c>
      <c r="L60" s="58">
        <v>22</v>
      </c>
      <c r="M60" s="58">
        <v>10</v>
      </c>
      <c r="N60" s="58">
        <v>1</v>
      </c>
      <c r="O60" s="58">
        <v>19</v>
      </c>
      <c r="P60" s="58">
        <v>109</v>
      </c>
      <c r="Q60" s="58">
        <v>87</v>
      </c>
      <c r="R60" s="58">
        <v>67</v>
      </c>
      <c r="S60" s="58">
        <v>65</v>
      </c>
      <c r="T60" s="58">
        <v>28</v>
      </c>
      <c r="U60" s="58">
        <v>238</v>
      </c>
      <c r="V60" s="58">
        <v>75</v>
      </c>
      <c r="W60" s="58">
        <v>46</v>
      </c>
      <c r="X60" s="58">
        <v>48</v>
      </c>
      <c r="Y60" s="58">
        <v>175</v>
      </c>
      <c r="Z60" s="58">
        <v>91</v>
      </c>
      <c r="AA60" s="58">
        <v>97</v>
      </c>
      <c r="AC60" s="58">
        <f t="shared" si="94"/>
        <v>0</v>
      </c>
      <c r="AD60" s="58">
        <f t="shared" si="95"/>
        <v>367</v>
      </c>
      <c r="AE60" s="58">
        <f t="shared" si="96"/>
        <v>-35</v>
      </c>
      <c r="AF60" s="58">
        <f t="shared" si="98"/>
        <v>216</v>
      </c>
      <c r="AG60" s="58">
        <f t="shared" si="97"/>
        <v>398</v>
      </c>
      <c r="AH60" s="58">
        <f t="shared" si="99"/>
        <v>344</v>
      </c>
      <c r="AI60" s="58">
        <f t="shared" si="100"/>
        <v>188</v>
      </c>
      <c r="AJ60" s="45" t="s">
        <v>9</v>
      </c>
    </row>
    <row r="61" spans="1:36" ht="15.95" hidden="1" customHeight="1" outlineLevel="1" x14ac:dyDescent="0.2">
      <c r="A61" s="55" t="s">
        <v>123</v>
      </c>
      <c r="B61" s="56">
        <f t="shared" ref="B61:H61" si="147">B53+B54+B58</f>
        <v>0</v>
      </c>
      <c r="C61" s="56">
        <f t="shared" si="147"/>
        <v>-23</v>
      </c>
      <c r="D61" s="56">
        <f t="shared" si="147"/>
        <v>-17</v>
      </c>
      <c r="E61" s="56">
        <f t="shared" si="147"/>
        <v>-22</v>
      </c>
      <c r="F61" s="56">
        <f t="shared" si="147"/>
        <v>-7</v>
      </c>
      <c r="G61" s="56">
        <f t="shared" si="147"/>
        <v>-79</v>
      </c>
      <c r="H61" s="56">
        <f t="shared" si="147"/>
        <v>5296</v>
      </c>
      <c r="I61" s="56">
        <f t="shared" ref="I61:J61" si="148">I53+I54+I58</f>
        <v>-4368</v>
      </c>
      <c r="J61" s="56">
        <f t="shared" si="148"/>
        <v>-10172</v>
      </c>
      <c r="K61" s="56">
        <f t="shared" ref="K61:L61" si="149">K53+K54+K58</f>
        <v>-2495</v>
      </c>
      <c r="L61" s="56">
        <f t="shared" si="149"/>
        <v>-7226</v>
      </c>
      <c r="M61" s="56">
        <f t="shared" ref="M61:N61" si="150">M53+M54+M58</f>
        <v>-11473</v>
      </c>
      <c r="N61" s="56">
        <f t="shared" si="150"/>
        <v>-7657</v>
      </c>
      <c r="O61" s="56">
        <f t="shared" ref="O61:T61" si="151">O53+O54+O58</f>
        <v>-8851</v>
      </c>
      <c r="P61" s="56">
        <f t="shared" si="151"/>
        <v>26179</v>
      </c>
      <c r="Q61" s="56">
        <f t="shared" si="151"/>
        <v>7007</v>
      </c>
      <c r="R61" s="56">
        <f t="shared" si="151"/>
        <v>-2652</v>
      </c>
      <c r="S61" s="56">
        <f t="shared" si="151"/>
        <v>8194</v>
      </c>
      <c r="T61" s="56">
        <f t="shared" si="151"/>
        <v>14403</v>
      </c>
      <c r="U61" s="56">
        <f t="shared" ref="U61:V61" si="152">U53+U54+U58</f>
        <v>11952</v>
      </c>
      <c r="V61" s="56">
        <f t="shared" si="152"/>
        <v>4775</v>
      </c>
      <c r="W61" s="56">
        <f t="shared" ref="W61:X61" si="153">W53+W54+W58</f>
        <v>10686</v>
      </c>
      <c r="X61" s="56">
        <f t="shared" si="153"/>
        <v>15094</v>
      </c>
      <c r="Y61" s="56">
        <f t="shared" ref="Y61:Z61" si="154">Y53+Y54+Y58</f>
        <v>9332</v>
      </c>
      <c r="Z61" s="56">
        <f t="shared" si="154"/>
        <v>5766</v>
      </c>
      <c r="AA61" s="56">
        <f t="shared" ref="AA61" si="155">AA53+AA54+AA58</f>
        <v>11327</v>
      </c>
      <c r="AB61" s="275"/>
      <c r="AC61" s="56">
        <f t="shared" si="94"/>
        <v>-62</v>
      </c>
      <c r="AD61" s="56">
        <f t="shared" si="95"/>
        <v>842</v>
      </c>
      <c r="AE61" s="56">
        <f t="shared" si="96"/>
        <v>-31366</v>
      </c>
      <c r="AF61" s="56">
        <f t="shared" si="98"/>
        <v>16678</v>
      </c>
      <c r="AG61" s="56">
        <f t="shared" si="97"/>
        <v>31897</v>
      </c>
      <c r="AH61" s="56">
        <f t="shared" si="99"/>
        <v>39887</v>
      </c>
      <c r="AI61" s="56">
        <f t="shared" si="100"/>
        <v>17093</v>
      </c>
      <c r="AJ61" s="45" t="s">
        <v>9</v>
      </c>
    </row>
    <row r="62" spans="1:36" ht="15.95" hidden="1" customHeight="1" outlineLevel="1" x14ac:dyDescent="0.2">
      <c r="A62" s="55" t="s">
        <v>124</v>
      </c>
      <c r="B62" s="56">
        <v>0</v>
      </c>
      <c r="C62" s="56">
        <f t="shared" ref="C62:M62" si="156">SUM(C63:C66)</f>
        <v>0</v>
      </c>
      <c r="D62" s="56">
        <f t="shared" si="156"/>
        <v>0</v>
      </c>
      <c r="E62" s="56">
        <f t="shared" si="156"/>
        <v>0</v>
      </c>
      <c r="F62" s="56">
        <f t="shared" si="156"/>
        <v>0</v>
      </c>
      <c r="G62" s="56">
        <f t="shared" si="156"/>
        <v>0</v>
      </c>
      <c r="H62" s="56">
        <f t="shared" si="156"/>
        <v>0</v>
      </c>
      <c r="I62" s="56">
        <f t="shared" si="156"/>
        <v>0</v>
      </c>
      <c r="J62" s="56">
        <f t="shared" si="156"/>
        <v>0</v>
      </c>
      <c r="K62" s="56">
        <f t="shared" si="156"/>
        <v>0</v>
      </c>
      <c r="L62" s="56">
        <f t="shared" si="156"/>
        <v>0</v>
      </c>
      <c r="M62" s="56">
        <f t="shared" si="156"/>
        <v>0</v>
      </c>
      <c r="N62" s="56">
        <f t="shared" ref="N62:O62" si="157">SUM(N63:N66)</f>
        <v>0</v>
      </c>
      <c r="O62" s="56">
        <f t="shared" si="157"/>
        <v>0</v>
      </c>
      <c r="P62" s="56">
        <f t="shared" ref="P62:T62" si="158">SUM(P63:P66)</f>
        <v>-1468</v>
      </c>
      <c r="Q62" s="56">
        <f t="shared" si="158"/>
        <v>787</v>
      </c>
      <c r="R62" s="56">
        <f t="shared" si="158"/>
        <v>0</v>
      </c>
      <c r="S62" s="56">
        <f t="shared" si="158"/>
        <v>0</v>
      </c>
      <c r="T62" s="56">
        <f t="shared" si="158"/>
        <v>-226</v>
      </c>
      <c r="U62" s="56">
        <f t="shared" ref="U62:V62" si="159">SUM(U63:U66)</f>
        <v>-430</v>
      </c>
      <c r="V62" s="56">
        <f t="shared" si="159"/>
        <v>-114</v>
      </c>
      <c r="W62" s="56">
        <f t="shared" ref="W62:X62" si="160">SUM(W63:W66)</f>
        <v>-418</v>
      </c>
      <c r="X62" s="56">
        <f t="shared" si="160"/>
        <v>-644</v>
      </c>
      <c r="Y62" s="56">
        <f t="shared" ref="Y62:Z62" si="161">SUM(Y63:Y66)</f>
        <v>-403</v>
      </c>
      <c r="Z62" s="56">
        <f t="shared" si="161"/>
        <v>-178</v>
      </c>
      <c r="AA62" s="56">
        <f t="shared" ref="AA62" si="162">SUM(AA63:AA66)</f>
        <v>-489</v>
      </c>
      <c r="AB62" s="275"/>
      <c r="AC62" s="56">
        <f t="shared" si="94"/>
        <v>0</v>
      </c>
      <c r="AD62" s="58">
        <f t="shared" si="95"/>
        <v>0</v>
      </c>
      <c r="AE62" s="58">
        <f t="shared" si="96"/>
        <v>0</v>
      </c>
      <c r="AF62" s="58">
        <f t="shared" si="98"/>
        <v>-681</v>
      </c>
      <c r="AG62" s="56">
        <f t="shared" si="97"/>
        <v>-656</v>
      </c>
      <c r="AH62" s="56">
        <f t="shared" si="99"/>
        <v>-1579</v>
      </c>
      <c r="AI62" s="56">
        <f t="shared" si="100"/>
        <v>-667</v>
      </c>
      <c r="AJ62" s="45" t="s">
        <v>9</v>
      </c>
    </row>
    <row r="63" spans="1:36" ht="15.95" hidden="1" customHeight="1" outlineLevel="1" x14ac:dyDescent="0.2">
      <c r="A63" s="57" t="s">
        <v>125</v>
      </c>
      <c r="B63" s="58">
        <v>0</v>
      </c>
      <c r="C63" s="58">
        <v>0</v>
      </c>
      <c r="D63" s="58">
        <v>0</v>
      </c>
      <c r="E63" s="58">
        <v>0</v>
      </c>
      <c r="F63" s="58">
        <v>0</v>
      </c>
      <c r="G63" s="58">
        <v>0</v>
      </c>
      <c r="H63" s="58">
        <v>0</v>
      </c>
      <c r="I63" s="58">
        <v>0</v>
      </c>
      <c r="J63" s="58">
        <v>0</v>
      </c>
      <c r="K63" s="58">
        <v>0</v>
      </c>
      <c r="L63" s="58">
        <v>0</v>
      </c>
      <c r="M63" s="58">
        <v>0</v>
      </c>
      <c r="N63" s="58">
        <v>0</v>
      </c>
      <c r="O63" s="58">
        <v>0</v>
      </c>
      <c r="P63" s="58">
        <v>0</v>
      </c>
      <c r="Q63" s="58">
        <v>0</v>
      </c>
      <c r="R63" s="58">
        <v>0</v>
      </c>
      <c r="S63" s="58">
        <v>0</v>
      </c>
      <c r="T63" s="58">
        <v>0</v>
      </c>
      <c r="U63" s="58">
        <v>0</v>
      </c>
      <c r="V63" s="58">
        <v>0</v>
      </c>
      <c r="W63" s="58">
        <v>0</v>
      </c>
      <c r="X63" s="58">
        <v>0</v>
      </c>
      <c r="Y63" s="58">
        <v>0</v>
      </c>
      <c r="Z63" s="58">
        <v>0</v>
      </c>
      <c r="AA63" s="58">
        <v>0</v>
      </c>
      <c r="AC63" s="58">
        <f t="shared" si="94"/>
        <v>0</v>
      </c>
      <c r="AD63" s="58">
        <f t="shared" si="95"/>
        <v>0</v>
      </c>
      <c r="AE63" s="58">
        <f t="shared" si="96"/>
        <v>0</v>
      </c>
      <c r="AF63" s="58">
        <f t="shared" si="98"/>
        <v>0</v>
      </c>
      <c r="AG63" s="58">
        <f t="shared" si="97"/>
        <v>0</v>
      </c>
      <c r="AH63" s="58">
        <f t="shared" si="99"/>
        <v>0</v>
      </c>
      <c r="AI63" s="58">
        <f t="shared" si="100"/>
        <v>0</v>
      </c>
      <c r="AJ63" s="45" t="s">
        <v>9</v>
      </c>
    </row>
    <row r="64" spans="1:36" ht="15.95" hidden="1" customHeight="1" outlineLevel="1" x14ac:dyDescent="0.2">
      <c r="A64" s="57" t="s">
        <v>126</v>
      </c>
      <c r="B64" s="58">
        <v>0</v>
      </c>
      <c r="C64" s="58">
        <v>0</v>
      </c>
      <c r="D64" s="58">
        <v>0</v>
      </c>
      <c r="E64" s="58">
        <v>0</v>
      </c>
      <c r="F64" s="58">
        <v>0</v>
      </c>
      <c r="G64" s="58">
        <v>0</v>
      </c>
      <c r="H64" s="58">
        <v>0</v>
      </c>
      <c r="I64" s="58">
        <v>0</v>
      </c>
      <c r="J64" s="58">
        <v>0</v>
      </c>
      <c r="K64" s="58">
        <v>0</v>
      </c>
      <c r="L64" s="58">
        <v>0</v>
      </c>
      <c r="M64" s="58">
        <v>0</v>
      </c>
      <c r="N64" s="58">
        <v>0</v>
      </c>
      <c r="O64" s="58">
        <v>0</v>
      </c>
      <c r="P64" s="58">
        <v>-1468</v>
      </c>
      <c r="Q64" s="58">
        <v>787</v>
      </c>
      <c r="R64" s="58">
        <v>0</v>
      </c>
      <c r="S64" s="58">
        <v>0</v>
      </c>
      <c r="T64" s="58">
        <v>-226</v>
      </c>
      <c r="U64" s="58">
        <v>-430</v>
      </c>
      <c r="V64" s="58">
        <v>-114</v>
      </c>
      <c r="W64" s="58">
        <v>-418</v>
      </c>
      <c r="X64" s="58">
        <v>-644</v>
      </c>
      <c r="Y64" s="58">
        <v>-403</v>
      </c>
      <c r="Z64" s="58">
        <v>-178</v>
      </c>
      <c r="AA64" s="58">
        <v>-489</v>
      </c>
      <c r="AC64" s="58">
        <f t="shared" si="94"/>
        <v>0</v>
      </c>
      <c r="AD64" s="58">
        <f t="shared" si="95"/>
        <v>0</v>
      </c>
      <c r="AE64" s="58">
        <f t="shared" si="96"/>
        <v>0</v>
      </c>
      <c r="AF64" s="58">
        <f t="shared" si="98"/>
        <v>-681</v>
      </c>
      <c r="AG64" s="58">
        <f t="shared" si="97"/>
        <v>-656</v>
      </c>
      <c r="AH64" s="58">
        <f t="shared" si="99"/>
        <v>-1579</v>
      </c>
      <c r="AI64" s="58">
        <f t="shared" si="100"/>
        <v>-667</v>
      </c>
      <c r="AJ64" s="45" t="s">
        <v>9</v>
      </c>
    </row>
    <row r="65" spans="1:39" ht="15.95" hidden="1" customHeight="1" outlineLevel="1" x14ac:dyDescent="0.2">
      <c r="A65" s="57" t="s">
        <v>127</v>
      </c>
      <c r="B65" s="58">
        <v>0</v>
      </c>
      <c r="C65" s="58">
        <v>0</v>
      </c>
      <c r="D65" s="58">
        <v>0</v>
      </c>
      <c r="E65" s="58">
        <v>0</v>
      </c>
      <c r="F65" s="58">
        <v>0</v>
      </c>
      <c r="G65" s="58">
        <v>0</v>
      </c>
      <c r="H65" s="58">
        <v>0</v>
      </c>
      <c r="I65" s="58">
        <v>0</v>
      </c>
      <c r="J65" s="58">
        <v>0</v>
      </c>
      <c r="K65" s="58">
        <v>0</v>
      </c>
      <c r="L65" s="58">
        <v>0</v>
      </c>
      <c r="M65" s="58">
        <v>0</v>
      </c>
      <c r="N65" s="58">
        <v>0</v>
      </c>
      <c r="O65" s="58">
        <v>0</v>
      </c>
      <c r="P65" s="58">
        <v>0</v>
      </c>
      <c r="Q65" s="58">
        <v>0</v>
      </c>
      <c r="R65" s="58">
        <v>0</v>
      </c>
      <c r="S65" s="58">
        <v>0</v>
      </c>
      <c r="T65" s="58">
        <v>0</v>
      </c>
      <c r="U65" s="58">
        <v>0</v>
      </c>
      <c r="V65" s="58">
        <v>0</v>
      </c>
      <c r="W65" s="58">
        <v>0</v>
      </c>
      <c r="X65" s="58">
        <v>0</v>
      </c>
      <c r="Y65" s="58">
        <v>0</v>
      </c>
      <c r="Z65" s="58">
        <v>0</v>
      </c>
      <c r="AA65" s="58">
        <v>0</v>
      </c>
      <c r="AC65" s="58">
        <f t="shared" si="94"/>
        <v>0</v>
      </c>
      <c r="AD65" s="58">
        <f t="shared" si="95"/>
        <v>0</v>
      </c>
      <c r="AE65" s="58">
        <f t="shared" si="96"/>
        <v>0</v>
      </c>
      <c r="AF65" s="58">
        <f t="shared" si="98"/>
        <v>0</v>
      </c>
      <c r="AG65" s="58">
        <f t="shared" si="97"/>
        <v>0</v>
      </c>
      <c r="AH65" s="58">
        <f t="shared" si="99"/>
        <v>0</v>
      </c>
      <c r="AI65" s="58">
        <f t="shared" si="100"/>
        <v>0</v>
      </c>
      <c r="AJ65" s="45" t="s">
        <v>9</v>
      </c>
    </row>
    <row r="66" spans="1:39" ht="15.95" hidden="1" customHeight="1" outlineLevel="1" x14ac:dyDescent="0.2">
      <c r="A66" s="57" t="s">
        <v>128</v>
      </c>
      <c r="B66" s="58">
        <v>0</v>
      </c>
      <c r="C66" s="58">
        <v>0</v>
      </c>
      <c r="D66" s="58">
        <v>0</v>
      </c>
      <c r="E66" s="58">
        <v>0</v>
      </c>
      <c r="F66" s="58">
        <v>0</v>
      </c>
      <c r="G66" s="58">
        <v>0</v>
      </c>
      <c r="H66" s="58">
        <v>0</v>
      </c>
      <c r="I66" s="58">
        <v>0</v>
      </c>
      <c r="J66" s="58">
        <v>0</v>
      </c>
      <c r="K66" s="58">
        <v>0</v>
      </c>
      <c r="L66" s="58">
        <v>0</v>
      </c>
      <c r="M66" s="58">
        <v>0</v>
      </c>
      <c r="N66" s="58">
        <v>0</v>
      </c>
      <c r="O66" s="58">
        <v>0</v>
      </c>
      <c r="P66" s="58">
        <v>0</v>
      </c>
      <c r="Q66" s="58">
        <v>0</v>
      </c>
      <c r="R66" s="58">
        <v>0</v>
      </c>
      <c r="S66" s="58">
        <v>0</v>
      </c>
      <c r="T66" s="58">
        <v>0</v>
      </c>
      <c r="U66" s="58">
        <v>0</v>
      </c>
      <c r="V66" s="58">
        <v>0</v>
      </c>
      <c r="W66" s="58">
        <v>0</v>
      </c>
      <c r="X66" s="58">
        <v>0</v>
      </c>
      <c r="Y66" s="58">
        <v>0</v>
      </c>
      <c r="Z66" s="58">
        <v>0</v>
      </c>
      <c r="AA66" s="58">
        <v>0</v>
      </c>
      <c r="AC66" s="58">
        <f t="shared" si="94"/>
        <v>0</v>
      </c>
      <c r="AD66" s="58">
        <f t="shared" si="95"/>
        <v>0</v>
      </c>
      <c r="AE66" s="58">
        <f t="shared" si="96"/>
        <v>0</v>
      </c>
      <c r="AF66" s="58">
        <f t="shared" si="98"/>
        <v>0</v>
      </c>
      <c r="AG66" s="58">
        <f t="shared" si="97"/>
        <v>0</v>
      </c>
      <c r="AH66" s="58">
        <f t="shared" si="99"/>
        <v>0</v>
      </c>
      <c r="AI66" s="58">
        <f t="shared" si="100"/>
        <v>0</v>
      </c>
      <c r="AJ66" s="45" t="s">
        <v>9</v>
      </c>
    </row>
    <row r="67" spans="1:39" ht="15.95" hidden="1" customHeight="1" outlineLevel="1" x14ac:dyDescent="0.2">
      <c r="A67" s="55" t="s">
        <v>78</v>
      </c>
      <c r="B67" s="56">
        <f t="shared" ref="B67:G67" si="163">B61+B62</f>
        <v>0</v>
      </c>
      <c r="C67" s="56">
        <f t="shared" si="163"/>
        <v>-23</v>
      </c>
      <c r="D67" s="56">
        <f t="shared" si="163"/>
        <v>-17</v>
      </c>
      <c r="E67" s="56">
        <f t="shared" si="163"/>
        <v>-22</v>
      </c>
      <c r="F67" s="56">
        <f t="shared" si="163"/>
        <v>-7</v>
      </c>
      <c r="G67" s="56">
        <f t="shared" si="163"/>
        <v>-79</v>
      </c>
      <c r="H67" s="56">
        <f t="shared" ref="H67:M67" si="164">H61+H62</f>
        <v>5296</v>
      </c>
      <c r="I67" s="56">
        <f t="shared" si="164"/>
        <v>-4368</v>
      </c>
      <c r="J67" s="56">
        <f t="shared" si="164"/>
        <v>-10172</v>
      </c>
      <c r="K67" s="56">
        <f t="shared" si="164"/>
        <v>-2495</v>
      </c>
      <c r="L67" s="56">
        <f t="shared" si="164"/>
        <v>-7226</v>
      </c>
      <c r="M67" s="56">
        <f t="shared" si="164"/>
        <v>-11473</v>
      </c>
      <c r="N67" s="56">
        <f t="shared" ref="N67:O67" si="165">N61+N62</f>
        <v>-7657</v>
      </c>
      <c r="O67" s="56">
        <f t="shared" si="165"/>
        <v>-8851</v>
      </c>
      <c r="P67" s="56">
        <f t="shared" ref="P67:T67" si="166">P61+P62</f>
        <v>24711</v>
      </c>
      <c r="Q67" s="56">
        <f t="shared" si="166"/>
        <v>7794</v>
      </c>
      <c r="R67" s="56">
        <f t="shared" si="166"/>
        <v>-2652</v>
      </c>
      <c r="S67" s="56">
        <f t="shared" si="166"/>
        <v>8194</v>
      </c>
      <c r="T67" s="56">
        <f t="shared" si="166"/>
        <v>14177</v>
      </c>
      <c r="U67" s="56">
        <f t="shared" ref="U67:V67" si="167">U61+U62</f>
        <v>11522</v>
      </c>
      <c r="V67" s="56">
        <f t="shared" si="167"/>
        <v>4661</v>
      </c>
      <c r="W67" s="56">
        <f t="shared" ref="W67:X67" si="168">W61+W62</f>
        <v>10268</v>
      </c>
      <c r="X67" s="56">
        <f t="shared" si="168"/>
        <v>14450</v>
      </c>
      <c r="Y67" s="56">
        <f t="shared" ref="Y67:Z67" si="169">Y61+Y62</f>
        <v>8929</v>
      </c>
      <c r="Z67" s="56">
        <f t="shared" si="169"/>
        <v>5588</v>
      </c>
      <c r="AA67" s="56">
        <f t="shared" ref="AA67" si="170">AA61+AA62</f>
        <v>10838</v>
      </c>
      <c r="AB67" s="275"/>
      <c r="AC67" s="56">
        <f t="shared" si="94"/>
        <v>-62</v>
      </c>
      <c r="AD67" s="56">
        <f t="shared" si="95"/>
        <v>842</v>
      </c>
      <c r="AE67" s="56">
        <f t="shared" si="96"/>
        <v>-31366</v>
      </c>
      <c r="AF67" s="56">
        <f t="shared" si="98"/>
        <v>15997</v>
      </c>
      <c r="AG67" s="56">
        <f t="shared" si="97"/>
        <v>31241</v>
      </c>
      <c r="AH67" s="56">
        <f t="shared" si="99"/>
        <v>38308</v>
      </c>
      <c r="AI67" s="56">
        <f t="shared" si="100"/>
        <v>16426</v>
      </c>
      <c r="AJ67" s="45" t="s">
        <v>9</v>
      </c>
    </row>
    <row r="68" spans="1:39" ht="15.95" customHeight="1" collapsed="1" x14ac:dyDescent="0.2">
      <c r="AJ68" s="45" t="s">
        <v>9</v>
      </c>
    </row>
    <row r="69" spans="1:39" s="42" customFormat="1" ht="15.95" customHeight="1" x14ac:dyDescent="0.2">
      <c r="A69" s="39" t="s">
        <v>129</v>
      </c>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C69" s="40"/>
      <c r="AD69" s="40"/>
      <c r="AE69" s="40"/>
      <c r="AF69" s="40"/>
      <c r="AG69" s="40"/>
      <c r="AH69" s="40"/>
      <c r="AI69" s="40"/>
      <c r="AJ69" s="41" t="s">
        <v>9</v>
      </c>
    </row>
    <row r="70" spans="1:39" ht="15.95" customHeight="1" collapsed="1" x14ac:dyDescent="0.2">
      <c r="A70" s="43" t="s">
        <v>130</v>
      </c>
      <c r="B70" s="44">
        <f t="shared" ref="B70:H70" si="171">B71+B84</f>
        <v>775557</v>
      </c>
      <c r="C70" s="44">
        <f t="shared" si="171"/>
        <v>799783</v>
      </c>
      <c r="D70" s="44">
        <f t="shared" si="171"/>
        <v>800663</v>
      </c>
      <c r="E70" s="44">
        <f t="shared" si="171"/>
        <v>808108</v>
      </c>
      <c r="F70" s="44">
        <f t="shared" si="171"/>
        <v>811983</v>
      </c>
      <c r="G70" s="44">
        <f t="shared" si="171"/>
        <v>821073</v>
      </c>
      <c r="H70" s="44">
        <f t="shared" si="171"/>
        <v>882630</v>
      </c>
      <c r="I70" s="44">
        <f t="shared" ref="I70:J70" si="172">I71+I84</f>
        <v>936258</v>
      </c>
      <c r="J70" s="44">
        <f t="shared" si="172"/>
        <v>908264</v>
      </c>
      <c r="K70" s="44">
        <f t="shared" ref="K70:L70" si="173">K71+K84</f>
        <v>891041</v>
      </c>
      <c r="L70" s="44">
        <f t="shared" si="173"/>
        <v>899189</v>
      </c>
      <c r="M70" s="44">
        <f t="shared" ref="M70:N70" si="174">M71+M84</f>
        <v>910545</v>
      </c>
      <c r="N70" s="44">
        <f t="shared" si="174"/>
        <v>889646</v>
      </c>
      <c r="O70" s="44">
        <f t="shared" ref="O70:T70" si="175">O71+O84</f>
        <v>884351</v>
      </c>
      <c r="P70" s="44">
        <f t="shared" si="175"/>
        <v>893149</v>
      </c>
      <c r="Q70" s="44">
        <f t="shared" si="175"/>
        <v>868347</v>
      </c>
      <c r="R70" s="44">
        <f t="shared" si="175"/>
        <v>877944</v>
      </c>
      <c r="S70" s="44">
        <f t="shared" si="175"/>
        <v>928895</v>
      </c>
      <c r="T70" s="44">
        <f t="shared" si="175"/>
        <v>917511</v>
      </c>
      <c r="U70" s="44">
        <f t="shared" ref="U70:V70" si="176">U71+U84</f>
        <v>949856</v>
      </c>
      <c r="V70" s="44">
        <f t="shared" si="176"/>
        <v>920932</v>
      </c>
      <c r="W70" s="44">
        <f t="shared" ref="W70:X70" si="177">W71+W84</f>
        <v>954408</v>
      </c>
      <c r="X70" s="44">
        <f t="shared" si="177"/>
        <v>925127</v>
      </c>
      <c r="Y70" s="44">
        <f t="shared" ref="Y70:Z70" si="178">Y71+Y84</f>
        <v>955726</v>
      </c>
      <c r="Z70" s="44">
        <f t="shared" si="178"/>
        <v>915832</v>
      </c>
      <c r="AA70" s="44">
        <f t="shared" ref="AA70" si="179">AA71+AA84</f>
        <v>941627</v>
      </c>
      <c r="AB70" s="34"/>
      <c r="AC70" s="44">
        <f t="shared" ref="AC70:AC101" si="180">E70</f>
        <v>808108</v>
      </c>
      <c r="AD70" s="44">
        <f t="shared" ref="AD70:AD101" si="181">I70</f>
        <v>936258</v>
      </c>
      <c r="AE70" s="44">
        <f t="shared" ref="AE70:AE101" si="182">M70</f>
        <v>910545</v>
      </c>
      <c r="AF70" s="44">
        <f t="shared" ref="AF70:AF101" si="183">Q70</f>
        <v>868347</v>
      </c>
      <c r="AG70" s="44">
        <f>U70</f>
        <v>949856</v>
      </c>
      <c r="AH70" s="44">
        <f ca="1">OFFSET(Z70,0,-1)</f>
        <v>955726</v>
      </c>
      <c r="AI70" s="44">
        <f ca="1">OFFSET(AB70,0,-1)</f>
        <v>941627</v>
      </c>
      <c r="AJ70" s="45" t="s">
        <v>9</v>
      </c>
      <c r="AK70" s="42"/>
      <c r="AL70" s="42"/>
      <c r="AM70" s="42"/>
    </row>
    <row r="71" spans="1:39" ht="15.95" hidden="1" customHeight="1" outlineLevel="1" x14ac:dyDescent="0.2">
      <c r="A71" s="61" t="s">
        <v>131</v>
      </c>
      <c r="B71" s="62">
        <v>699316</v>
      </c>
      <c r="C71" s="62">
        <v>622694</v>
      </c>
      <c r="D71" s="62">
        <v>507279</v>
      </c>
      <c r="E71" s="62">
        <v>351777</v>
      </c>
      <c r="F71" s="62">
        <v>238207</v>
      </c>
      <c r="G71" s="62">
        <v>155678</v>
      </c>
      <c r="H71" s="62">
        <v>74837</v>
      </c>
      <c r="I71" s="62">
        <f t="shared" ref="I71:N71" si="184">SUM(I72:I83)</f>
        <v>117564</v>
      </c>
      <c r="J71" s="62">
        <f t="shared" si="184"/>
        <v>95296</v>
      </c>
      <c r="K71" s="62">
        <f t="shared" si="184"/>
        <v>83800</v>
      </c>
      <c r="L71" s="62">
        <f t="shared" si="184"/>
        <v>92857</v>
      </c>
      <c r="M71" s="62">
        <f t="shared" si="184"/>
        <v>109910</v>
      </c>
      <c r="N71" s="62">
        <f t="shared" si="184"/>
        <v>94725</v>
      </c>
      <c r="O71" s="62">
        <f t="shared" ref="O71:T71" si="185">SUM(O72:O83)</f>
        <v>95007</v>
      </c>
      <c r="P71" s="62">
        <f t="shared" si="185"/>
        <v>112034</v>
      </c>
      <c r="Q71" s="62">
        <f t="shared" si="185"/>
        <v>92944</v>
      </c>
      <c r="R71" s="62">
        <f t="shared" si="185"/>
        <v>77485</v>
      </c>
      <c r="S71" s="62">
        <f t="shared" si="185"/>
        <v>84758</v>
      </c>
      <c r="T71" s="62">
        <f t="shared" si="185"/>
        <v>75668</v>
      </c>
      <c r="U71" s="62">
        <f t="shared" ref="U71:V71" si="186">SUM(U72:U83)</f>
        <v>113675</v>
      </c>
      <c r="V71" s="62">
        <f t="shared" si="186"/>
        <v>89577</v>
      </c>
      <c r="W71" s="62">
        <f t="shared" ref="W71:X71" si="187">SUM(W72:W83)</f>
        <v>128577</v>
      </c>
      <c r="X71" s="62">
        <f t="shared" si="187"/>
        <v>103508</v>
      </c>
      <c r="Y71" s="62">
        <f t="shared" ref="Y71:Z71" si="188">SUM(Y72:Y83)</f>
        <v>140102</v>
      </c>
      <c r="Z71" s="62">
        <f t="shared" si="188"/>
        <v>102149</v>
      </c>
      <c r="AA71" s="62">
        <f t="shared" ref="AA71" si="189">SUM(AA72:AA83)</f>
        <v>133551</v>
      </c>
      <c r="AB71" s="34"/>
      <c r="AC71" s="62">
        <f t="shared" si="180"/>
        <v>351777</v>
      </c>
      <c r="AD71" s="62">
        <f t="shared" si="181"/>
        <v>117564</v>
      </c>
      <c r="AE71" s="62">
        <f t="shared" si="182"/>
        <v>109910</v>
      </c>
      <c r="AF71" s="62">
        <f t="shared" si="183"/>
        <v>92944</v>
      </c>
      <c r="AG71" s="62">
        <f t="shared" ref="AG71:AG133" si="190">U71</f>
        <v>113675</v>
      </c>
      <c r="AH71" s="62">
        <f t="shared" ref="AH71:AH133" ca="1" si="191">OFFSET(Z71,0,-1)</f>
        <v>140102</v>
      </c>
      <c r="AI71" s="62">
        <f ca="1">OFFSET(AB71,0,-1)</f>
        <v>133551</v>
      </c>
      <c r="AJ71" s="45" t="s">
        <v>9</v>
      </c>
    </row>
    <row r="72" spans="1:39" ht="15.95" hidden="1" customHeight="1" outlineLevel="1" x14ac:dyDescent="0.2">
      <c r="A72" s="63" t="s">
        <v>132</v>
      </c>
      <c r="B72" s="54">
        <v>686732</v>
      </c>
      <c r="C72" s="54">
        <v>599587</v>
      </c>
      <c r="D72" s="54">
        <v>491777</v>
      </c>
      <c r="E72" s="54">
        <v>311</v>
      </c>
      <c r="F72" s="54">
        <v>1853</v>
      </c>
      <c r="G72" s="54">
        <v>314</v>
      </c>
      <c r="H72" s="54">
        <v>316</v>
      </c>
      <c r="I72" s="54">
        <v>311</v>
      </c>
      <c r="J72" s="54">
        <v>294</v>
      </c>
      <c r="K72" s="54">
        <v>436</v>
      </c>
      <c r="L72" s="54">
        <v>38</v>
      </c>
      <c r="M72" s="54">
        <v>713</v>
      </c>
      <c r="N72" s="54">
        <v>26</v>
      </c>
      <c r="O72" s="54">
        <v>39</v>
      </c>
      <c r="P72" s="54">
        <v>37</v>
      </c>
      <c r="Q72" s="54">
        <v>49</v>
      </c>
      <c r="R72" s="54">
        <v>28</v>
      </c>
      <c r="S72" s="54">
        <v>27</v>
      </c>
      <c r="T72" s="54">
        <v>30</v>
      </c>
      <c r="U72" s="54">
        <v>67</v>
      </c>
      <c r="V72" s="54">
        <v>35</v>
      </c>
      <c r="W72" s="54">
        <v>40</v>
      </c>
      <c r="X72" s="54">
        <v>52</v>
      </c>
      <c r="Y72" s="54">
        <v>40</v>
      </c>
      <c r="Z72" s="54">
        <v>65</v>
      </c>
      <c r="AA72" s="54">
        <v>58</v>
      </c>
      <c r="AC72" s="54">
        <f t="shared" si="180"/>
        <v>311</v>
      </c>
      <c r="AD72" s="54">
        <f t="shared" si="181"/>
        <v>311</v>
      </c>
      <c r="AE72" s="54">
        <f t="shared" si="182"/>
        <v>713</v>
      </c>
      <c r="AF72" s="54">
        <f t="shared" si="183"/>
        <v>49</v>
      </c>
      <c r="AG72" s="54">
        <f t="shared" si="190"/>
        <v>67</v>
      </c>
      <c r="AH72" s="54">
        <f t="shared" ca="1" si="191"/>
        <v>40</v>
      </c>
      <c r="AI72" s="54">
        <f t="shared" ref="AI72:AI133" ca="1" si="192">OFFSET(AB72,0,-1)</f>
        <v>58</v>
      </c>
      <c r="AJ72" s="45" t="s">
        <v>9</v>
      </c>
    </row>
    <row r="73" spans="1:39" ht="15.95" hidden="1" customHeight="1" outlineLevel="1" x14ac:dyDescent="0.2">
      <c r="A73" s="63" t="s">
        <v>133</v>
      </c>
      <c r="B73" s="54">
        <v>0</v>
      </c>
      <c r="C73" s="54">
        <v>0</v>
      </c>
      <c r="D73" s="54">
        <v>0</v>
      </c>
      <c r="E73" s="54">
        <v>335233</v>
      </c>
      <c r="F73" s="54">
        <v>219829</v>
      </c>
      <c r="G73" s="54">
        <v>138049</v>
      </c>
      <c r="H73" s="54">
        <v>61560</v>
      </c>
      <c r="I73" s="54">
        <v>71823</v>
      </c>
      <c r="J73" s="54">
        <v>54674</v>
      </c>
      <c r="K73" s="54">
        <v>41266</v>
      </c>
      <c r="L73" s="54">
        <v>47557</v>
      </c>
      <c r="M73" s="54">
        <v>54048</v>
      </c>
      <c r="N73" s="54">
        <v>36225</v>
      </c>
      <c r="O73" s="54">
        <v>35614</v>
      </c>
      <c r="P73" s="54">
        <v>48080</v>
      </c>
      <c r="Q73" s="54">
        <v>19665</v>
      </c>
      <c r="R73" s="54">
        <v>28075</v>
      </c>
      <c r="S73" s="54">
        <v>65032</v>
      </c>
      <c r="T73" s="54">
        <v>52118</v>
      </c>
      <c r="U73" s="54">
        <v>88920</v>
      </c>
      <c r="V73" s="54">
        <v>65203</v>
      </c>
      <c r="W73" s="54">
        <v>103038</v>
      </c>
      <c r="X73" s="54">
        <v>77152</v>
      </c>
      <c r="Y73" s="54">
        <v>111872</v>
      </c>
      <c r="Z73" s="54">
        <v>76683</v>
      </c>
      <c r="AA73" s="54">
        <v>118942</v>
      </c>
      <c r="AC73" s="54">
        <f t="shared" si="180"/>
        <v>335233</v>
      </c>
      <c r="AD73" s="54">
        <f t="shared" si="181"/>
        <v>71823</v>
      </c>
      <c r="AE73" s="54">
        <f t="shared" si="182"/>
        <v>54048</v>
      </c>
      <c r="AF73" s="54">
        <f t="shared" si="183"/>
        <v>19665</v>
      </c>
      <c r="AG73" s="54">
        <f t="shared" si="190"/>
        <v>88920</v>
      </c>
      <c r="AH73" s="54">
        <f t="shared" ca="1" si="191"/>
        <v>111872</v>
      </c>
      <c r="AI73" s="54">
        <f t="shared" ca="1" si="192"/>
        <v>118942</v>
      </c>
      <c r="AJ73" s="45" t="s">
        <v>9</v>
      </c>
    </row>
    <row r="74" spans="1:39" ht="15.95" hidden="1" customHeight="1" outlineLevel="1" x14ac:dyDescent="0.2">
      <c r="A74" s="63" t="s">
        <v>134</v>
      </c>
      <c r="B74" s="54">
        <v>0</v>
      </c>
      <c r="C74" s="54">
        <v>0</v>
      </c>
      <c r="D74" s="54">
        <v>0</v>
      </c>
      <c r="E74" s="54">
        <v>0</v>
      </c>
      <c r="F74" s="54">
        <v>0</v>
      </c>
      <c r="G74" s="54">
        <v>0</v>
      </c>
      <c r="H74" s="54">
        <v>0</v>
      </c>
      <c r="I74" s="54">
        <v>0</v>
      </c>
      <c r="J74" s="54">
        <v>0</v>
      </c>
      <c r="K74" s="54">
        <v>0</v>
      </c>
      <c r="L74" s="54">
        <v>0</v>
      </c>
      <c r="M74" s="54">
        <v>0</v>
      </c>
      <c r="N74" s="54">
        <v>0</v>
      </c>
      <c r="O74" s="54">
        <v>0</v>
      </c>
      <c r="P74" s="54">
        <v>0</v>
      </c>
      <c r="Q74" s="54">
        <v>0</v>
      </c>
      <c r="R74" s="54">
        <v>0</v>
      </c>
      <c r="S74" s="54">
        <v>0</v>
      </c>
      <c r="T74" s="54">
        <v>0</v>
      </c>
      <c r="U74" s="54">
        <v>0</v>
      </c>
      <c r="V74" s="54">
        <v>0</v>
      </c>
      <c r="W74" s="54">
        <v>0</v>
      </c>
      <c r="X74" s="54">
        <v>0</v>
      </c>
      <c r="Y74" s="54">
        <v>0</v>
      </c>
      <c r="Z74" s="54">
        <v>0</v>
      </c>
      <c r="AA74" s="54">
        <v>0</v>
      </c>
      <c r="AC74" s="54">
        <f t="shared" si="180"/>
        <v>0</v>
      </c>
      <c r="AD74" s="54">
        <f t="shared" si="181"/>
        <v>0</v>
      </c>
      <c r="AE74" s="54">
        <f t="shared" si="182"/>
        <v>0</v>
      </c>
      <c r="AF74" s="54">
        <f t="shared" si="183"/>
        <v>0</v>
      </c>
      <c r="AG74" s="54">
        <f t="shared" si="190"/>
        <v>0</v>
      </c>
      <c r="AH74" s="54">
        <f t="shared" ca="1" si="191"/>
        <v>0</v>
      </c>
      <c r="AI74" s="54">
        <f t="shared" ca="1" si="192"/>
        <v>0</v>
      </c>
      <c r="AJ74" s="45" t="s">
        <v>9</v>
      </c>
    </row>
    <row r="75" spans="1:39" ht="15.95" hidden="1" customHeight="1" outlineLevel="1" x14ac:dyDescent="0.2">
      <c r="A75" s="63" t="s">
        <v>135</v>
      </c>
      <c r="B75" s="54">
        <v>0</v>
      </c>
      <c r="C75" s="54">
        <v>0</v>
      </c>
      <c r="D75" s="54">
        <v>0</v>
      </c>
      <c r="E75" s="54">
        <v>0</v>
      </c>
      <c r="F75" s="54">
        <v>0</v>
      </c>
      <c r="G75" s="54">
        <v>0</v>
      </c>
      <c r="H75" s="54">
        <v>7282</v>
      </c>
      <c r="I75" s="54">
        <v>18713</v>
      </c>
      <c r="J75" s="54">
        <v>17063</v>
      </c>
      <c r="K75" s="54">
        <v>17223</v>
      </c>
      <c r="L75" s="54">
        <v>20175</v>
      </c>
      <c r="M75" s="54">
        <v>20611</v>
      </c>
      <c r="N75" s="54">
        <v>24087</v>
      </c>
      <c r="O75" s="54">
        <v>24421</v>
      </c>
      <c r="P75" s="54">
        <v>28544</v>
      </c>
      <c r="Q75" s="54">
        <v>36102</v>
      </c>
      <c r="R75" s="54">
        <v>43750</v>
      </c>
      <c r="S75" s="54">
        <v>15064</v>
      </c>
      <c r="T75" s="54">
        <v>18604</v>
      </c>
      <c r="U75" s="54">
        <v>19221</v>
      </c>
      <c r="V75" s="54">
        <v>19204</v>
      </c>
      <c r="W75" s="54">
        <v>19722</v>
      </c>
      <c r="X75" s="54">
        <v>19119</v>
      </c>
      <c r="Y75" s="54">
        <v>21305</v>
      </c>
      <c r="Z75" s="54">
        <v>17522</v>
      </c>
      <c r="AA75" s="54">
        <v>7312</v>
      </c>
      <c r="AC75" s="54">
        <f t="shared" si="180"/>
        <v>0</v>
      </c>
      <c r="AD75" s="54">
        <f t="shared" si="181"/>
        <v>18713</v>
      </c>
      <c r="AE75" s="54">
        <f t="shared" si="182"/>
        <v>20611</v>
      </c>
      <c r="AF75" s="54">
        <f t="shared" si="183"/>
        <v>36102</v>
      </c>
      <c r="AG75" s="54">
        <f t="shared" si="190"/>
        <v>19221</v>
      </c>
      <c r="AH75" s="54">
        <f t="shared" ca="1" si="191"/>
        <v>21305</v>
      </c>
      <c r="AI75" s="54">
        <f t="shared" ca="1" si="192"/>
        <v>7312</v>
      </c>
      <c r="AJ75" s="45" t="s">
        <v>9</v>
      </c>
    </row>
    <row r="76" spans="1:39" ht="15.95" hidden="1" customHeight="1" outlineLevel="1" x14ac:dyDescent="0.2">
      <c r="A76" s="63" t="s">
        <v>136</v>
      </c>
      <c r="B76" s="54">
        <v>12000</v>
      </c>
      <c r="C76" s="54">
        <v>12000</v>
      </c>
      <c r="D76" s="54">
        <v>12000</v>
      </c>
      <c r="E76" s="54">
        <v>0</v>
      </c>
      <c r="F76" s="54">
        <v>0</v>
      </c>
      <c r="G76" s="54">
        <v>0</v>
      </c>
      <c r="H76" s="54">
        <v>0</v>
      </c>
      <c r="I76" s="54">
        <v>0</v>
      </c>
      <c r="J76" s="54">
        <v>0</v>
      </c>
      <c r="K76" s="54">
        <v>0</v>
      </c>
      <c r="L76" s="54">
        <v>0</v>
      </c>
      <c r="M76" s="54">
        <v>0</v>
      </c>
      <c r="N76" s="54">
        <v>0</v>
      </c>
      <c r="O76" s="54">
        <v>0</v>
      </c>
      <c r="P76" s="54">
        <v>0</v>
      </c>
      <c r="Q76" s="54">
        <v>0</v>
      </c>
      <c r="R76" s="54">
        <v>0</v>
      </c>
      <c r="S76" s="54">
        <v>0</v>
      </c>
      <c r="T76" s="54">
        <v>0</v>
      </c>
      <c r="U76" s="54">
        <v>0</v>
      </c>
      <c r="V76" s="54">
        <v>0</v>
      </c>
      <c r="W76" s="54">
        <v>0</v>
      </c>
      <c r="X76" s="54">
        <v>0</v>
      </c>
      <c r="Y76" s="54">
        <v>0</v>
      </c>
      <c r="Z76" s="54">
        <v>0</v>
      </c>
      <c r="AA76" s="54">
        <v>0</v>
      </c>
      <c r="AC76" s="54">
        <f t="shared" si="180"/>
        <v>0</v>
      </c>
      <c r="AD76" s="54">
        <f t="shared" si="181"/>
        <v>0</v>
      </c>
      <c r="AE76" s="54">
        <f t="shared" si="182"/>
        <v>0</v>
      </c>
      <c r="AF76" s="54">
        <f t="shared" si="183"/>
        <v>0</v>
      </c>
      <c r="AG76" s="54">
        <f t="shared" si="190"/>
        <v>0</v>
      </c>
      <c r="AH76" s="54">
        <f t="shared" ca="1" si="191"/>
        <v>0</v>
      </c>
      <c r="AI76" s="54">
        <f t="shared" ca="1" si="192"/>
        <v>0</v>
      </c>
      <c r="AJ76" s="45" t="s">
        <v>9</v>
      </c>
    </row>
    <row r="77" spans="1:39" ht="15.95" hidden="1" customHeight="1" outlineLevel="1" x14ac:dyDescent="0.2">
      <c r="A77" s="63" t="s">
        <v>137</v>
      </c>
      <c r="B77" s="54">
        <v>112</v>
      </c>
      <c r="C77" s="54">
        <v>2939</v>
      </c>
      <c r="D77" s="54">
        <v>3381</v>
      </c>
      <c r="E77" s="54">
        <v>5822</v>
      </c>
      <c r="F77" s="54">
        <v>6131</v>
      </c>
      <c r="G77" s="54">
        <v>6843</v>
      </c>
      <c r="H77" s="54">
        <v>7126</v>
      </c>
      <c r="I77" s="54">
        <v>5981</v>
      </c>
      <c r="J77" s="54">
        <v>2745</v>
      </c>
      <c r="K77" s="54">
        <v>2107</v>
      </c>
      <c r="L77" s="54">
        <v>2413</v>
      </c>
      <c r="M77" s="54">
        <v>1220</v>
      </c>
      <c r="N77" s="54">
        <v>1634</v>
      </c>
      <c r="O77" s="54">
        <v>2165</v>
      </c>
      <c r="P77" s="54">
        <v>2749</v>
      </c>
      <c r="Q77" s="54">
        <v>4589</v>
      </c>
      <c r="R77" s="54">
        <v>3944</v>
      </c>
      <c r="S77" s="54">
        <v>2936</v>
      </c>
      <c r="T77" s="54">
        <v>3356</v>
      </c>
      <c r="U77" s="54">
        <v>3930</v>
      </c>
      <c r="V77" s="54">
        <v>3723</v>
      </c>
      <c r="W77" s="54">
        <v>4493</v>
      </c>
      <c r="X77" s="54">
        <v>5566</v>
      </c>
      <c r="Y77" s="54">
        <v>5276</v>
      </c>
      <c r="Z77" s="54">
        <v>6207</v>
      </c>
      <c r="AA77" s="54">
        <v>5652</v>
      </c>
      <c r="AC77" s="54">
        <f t="shared" si="180"/>
        <v>5822</v>
      </c>
      <c r="AD77" s="54">
        <f t="shared" si="181"/>
        <v>5981</v>
      </c>
      <c r="AE77" s="54">
        <f t="shared" si="182"/>
        <v>1220</v>
      </c>
      <c r="AF77" s="54">
        <f t="shared" si="183"/>
        <v>4589</v>
      </c>
      <c r="AG77" s="54">
        <f t="shared" si="190"/>
        <v>3930</v>
      </c>
      <c r="AH77" s="54">
        <f t="shared" ca="1" si="191"/>
        <v>5276</v>
      </c>
      <c r="AI77" s="54">
        <f t="shared" ca="1" si="192"/>
        <v>5652</v>
      </c>
      <c r="AJ77" s="45" t="s">
        <v>9</v>
      </c>
    </row>
    <row r="78" spans="1:39" ht="15.95" hidden="1" customHeight="1" outlineLevel="1" x14ac:dyDescent="0.2">
      <c r="A78" s="63" t="s">
        <v>138</v>
      </c>
      <c r="B78" s="54">
        <v>466</v>
      </c>
      <c r="C78" s="54">
        <v>8060</v>
      </c>
      <c r="D78" s="54">
        <v>0</v>
      </c>
      <c r="E78" s="54">
        <v>0</v>
      </c>
      <c r="F78" s="54">
        <v>0</v>
      </c>
      <c r="G78" s="54">
        <v>0</v>
      </c>
      <c r="H78" s="54">
        <v>0</v>
      </c>
      <c r="I78" s="54">
        <v>20577</v>
      </c>
      <c r="J78" s="54">
        <v>20410</v>
      </c>
      <c r="K78" s="54">
        <v>22671</v>
      </c>
      <c r="L78" s="54">
        <v>22513</v>
      </c>
      <c r="M78" s="54">
        <v>33194</v>
      </c>
      <c r="N78" s="54">
        <v>32684</v>
      </c>
      <c r="O78" s="54">
        <v>32487</v>
      </c>
      <c r="P78" s="54">
        <v>32396</v>
      </c>
      <c r="Q78" s="54">
        <v>32383</v>
      </c>
      <c r="R78" s="54">
        <v>1271</v>
      </c>
      <c r="S78" s="54">
        <v>1290</v>
      </c>
      <c r="T78" s="54">
        <v>1280</v>
      </c>
      <c r="U78" s="54">
        <v>1290</v>
      </c>
      <c r="V78" s="54">
        <v>1284</v>
      </c>
      <c r="W78" s="54">
        <v>1099</v>
      </c>
      <c r="X78" s="54">
        <v>1090</v>
      </c>
      <c r="Y78" s="54">
        <v>1060</v>
      </c>
      <c r="Z78" s="54">
        <v>1060</v>
      </c>
      <c r="AA78" s="54">
        <v>1042</v>
      </c>
      <c r="AC78" s="54">
        <f t="shared" si="180"/>
        <v>0</v>
      </c>
      <c r="AD78" s="54">
        <f t="shared" si="181"/>
        <v>20577</v>
      </c>
      <c r="AE78" s="54">
        <f t="shared" si="182"/>
        <v>33194</v>
      </c>
      <c r="AF78" s="54">
        <f t="shared" si="183"/>
        <v>32383</v>
      </c>
      <c r="AG78" s="54">
        <f t="shared" si="190"/>
        <v>1290</v>
      </c>
      <c r="AH78" s="54">
        <f t="shared" ca="1" si="191"/>
        <v>1060</v>
      </c>
      <c r="AI78" s="54">
        <f t="shared" ca="1" si="192"/>
        <v>1042</v>
      </c>
      <c r="AJ78" s="45" t="s">
        <v>9</v>
      </c>
    </row>
    <row r="79" spans="1:39" ht="15.95" hidden="1" customHeight="1" outlineLevel="1" x14ac:dyDescent="0.2">
      <c r="A79" s="63" t="s">
        <v>139</v>
      </c>
      <c r="B79" s="54">
        <v>0</v>
      </c>
      <c r="C79" s="54">
        <v>0</v>
      </c>
      <c r="D79" s="54">
        <v>0</v>
      </c>
      <c r="E79" s="54">
        <v>0</v>
      </c>
      <c r="F79" s="54">
        <v>0</v>
      </c>
      <c r="G79" s="54">
        <v>0</v>
      </c>
      <c r="H79" s="54">
        <v>0</v>
      </c>
      <c r="I79" s="54">
        <v>0</v>
      </c>
      <c r="J79" s="54">
        <v>0</v>
      </c>
      <c r="K79" s="54">
        <v>0</v>
      </c>
      <c r="L79" s="54">
        <v>0</v>
      </c>
      <c r="M79" s="54">
        <v>6</v>
      </c>
      <c r="N79" s="54">
        <v>6</v>
      </c>
      <c r="O79" s="54">
        <v>6</v>
      </c>
      <c r="P79" s="54">
        <v>0</v>
      </c>
      <c r="Q79" s="54">
        <v>0</v>
      </c>
      <c r="R79" s="54">
        <v>0</v>
      </c>
      <c r="S79" s="54">
        <v>7</v>
      </c>
      <c r="T79" s="54">
        <v>19</v>
      </c>
      <c r="U79" s="54">
        <v>45</v>
      </c>
      <c r="V79" s="54">
        <v>8</v>
      </c>
      <c r="W79" s="54">
        <v>25</v>
      </c>
      <c r="X79" s="54">
        <v>30</v>
      </c>
      <c r="Y79" s="54">
        <v>57</v>
      </c>
      <c r="Z79" s="54">
        <v>73</v>
      </c>
      <c r="AA79" s="54">
        <v>45</v>
      </c>
      <c r="AC79" s="54">
        <f t="shared" si="180"/>
        <v>0</v>
      </c>
      <c r="AD79" s="54">
        <f t="shared" si="181"/>
        <v>0</v>
      </c>
      <c r="AE79" s="54">
        <f t="shared" si="182"/>
        <v>6</v>
      </c>
      <c r="AF79" s="54">
        <f t="shared" si="183"/>
        <v>0</v>
      </c>
      <c r="AG79" s="54">
        <f t="shared" si="190"/>
        <v>45</v>
      </c>
      <c r="AH79" s="54">
        <f t="shared" ca="1" si="191"/>
        <v>57</v>
      </c>
      <c r="AI79" s="54">
        <f t="shared" ca="1" si="192"/>
        <v>45</v>
      </c>
      <c r="AJ79" s="45" t="s">
        <v>9</v>
      </c>
    </row>
    <row r="80" spans="1:39" ht="15.95" hidden="1" customHeight="1" outlineLevel="1" x14ac:dyDescent="0.25">
      <c r="A80" s="63" t="s">
        <v>140</v>
      </c>
      <c r="B80" s="54">
        <v>0</v>
      </c>
      <c r="C80" s="54">
        <v>0</v>
      </c>
      <c r="D80" s="54">
        <v>0</v>
      </c>
      <c r="E80" s="54">
        <v>0</v>
      </c>
      <c r="F80" s="54">
        <v>0</v>
      </c>
      <c r="G80" s="54">
        <v>0</v>
      </c>
      <c r="H80" s="54">
        <v>0</v>
      </c>
      <c r="I80" s="54">
        <v>0</v>
      </c>
      <c r="J80" s="54">
        <v>0</v>
      </c>
      <c r="K80" s="54">
        <v>0</v>
      </c>
      <c r="L80" s="54">
        <v>0</v>
      </c>
      <c r="M80" s="54">
        <v>0</v>
      </c>
      <c r="N80" s="54">
        <v>0</v>
      </c>
      <c r="O80" s="54">
        <v>0</v>
      </c>
      <c r="P80" s="54">
        <v>0</v>
      </c>
      <c r="Q80" s="54">
        <v>0</v>
      </c>
      <c r="R80" s="127">
        <v>0</v>
      </c>
      <c r="S80" s="127">
        <v>0</v>
      </c>
      <c r="T80" s="54">
        <v>0</v>
      </c>
      <c r="U80" s="54">
        <v>0</v>
      </c>
      <c r="V80" s="54">
        <v>0</v>
      </c>
      <c r="W80" s="54">
        <v>0</v>
      </c>
      <c r="X80" s="54">
        <v>0</v>
      </c>
      <c r="Y80" s="54">
        <v>0</v>
      </c>
      <c r="Z80" s="54">
        <v>0</v>
      </c>
      <c r="AA80" s="54">
        <v>0</v>
      </c>
      <c r="AC80" s="54">
        <f t="shared" si="180"/>
        <v>0</v>
      </c>
      <c r="AD80" s="54">
        <f t="shared" si="181"/>
        <v>0</v>
      </c>
      <c r="AE80" s="54">
        <f t="shared" si="182"/>
        <v>0</v>
      </c>
      <c r="AF80" s="54">
        <f t="shared" si="183"/>
        <v>0</v>
      </c>
      <c r="AG80" s="54">
        <f t="shared" si="190"/>
        <v>0</v>
      </c>
      <c r="AH80" s="54">
        <f t="shared" ca="1" si="191"/>
        <v>0</v>
      </c>
      <c r="AI80" s="54">
        <f t="shared" ca="1" si="192"/>
        <v>0</v>
      </c>
      <c r="AJ80" s="45" t="s">
        <v>9</v>
      </c>
    </row>
    <row r="81" spans="1:36" ht="15.95" hidden="1" customHeight="1" outlineLevel="1" x14ac:dyDescent="0.2">
      <c r="A81" s="63" t="s">
        <v>141</v>
      </c>
      <c r="B81" s="54">
        <v>0</v>
      </c>
      <c r="C81" s="54">
        <v>0</v>
      </c>
      <c r="D81" s="54">
        <v>0</v>
      </c>
      <c r="E81" s="54">
        <v>-1693</v>
      </c>
      <c r="F81" s="54">
        <v>-1705</v>
      </c>
      <c r="G81" s="54">
        <v>-1706</v>
      </c>
      <c r="H81" s="54">
        <v>-1659</v>
      </c>
      <c r="I81" s="54">
        <v>44</v>
      </c>
      <c r="J81" s="54">
        <v>34</v>
      </c>
      <c r="K81" s="54">
        <v>45</v>
      </c>
      <c r="L81" s="54">
        <v>132</v>
      </c>
      <c r="M81" s="54">
        <v>92</v>
      </c>
      <c r="N81" s="54">
        <v>38</v>
      </c>
      <c r="O81" s="54">
        <v>214</v>
      </c>
      <c r="P81" s="54">
        <v>178</v>
      </c>
      <c r="Q81" s="54">
        <v>124</v>
      </c>
      <c r="R81" s="54">
        <v>79</v>
      </c>
      <c r="S81" s="54">
        <v>52</v>
      </c>
      <c r="T81" s="54">
        <v>220</v>
      </c>
      <c r="U81" s="54">
        <v>155</v>
      </c>
      <c r="V81" s="54">
        <v>97</v>
      </c>
      <c r="W81" s="54">
        <v>31</v>
      </c>
      <c r="X81" s="54">
        <v>203</v>
      </c>
      <c r="Y81" s="54">
        <v>150</v>
      </c>
      <c r="Z81" s="54">
        <v>86</v>
      </c>
      <c r="AA81" s="54">
        <v>23</v>
      </c>
      <c r="AC81" s="54">
        <f t="shared" si="180"/>
        <v>-1693</v>
      </c>
      <c r="AD81" s="54">
        <f t="shared" si="181"/>
        <v>44</v>
      </c>
      <c r="AE81" s="54">
        <f t="shared" si="182"/>
        <v>92</v>
      </c>
      <c r="AF81" s="54">
        <f t="shared" si="183"/>
        <v>124</v>
      </c>
      <c r="AG81" s="54">
        <f t="shared" si="190"/>
        <v>155</v>
      </c>
      <c r="AH81" s="54">
        <f t="shared" ca="1" si="191"/>
        <v>150</v>
      </c>
      <c r="AI81" s="54">
        <f t="shared" ca="1" si="192"/>
        <v>23</v>
      </c>
      <c r="AJ81" s="45" t="s">
        <v>9</v>
      </c>
    </row>
    <row r="82" spans="1:36" ht="15.95" hidden="1" customHeight="1" outlineLevel="1" x14ac:dyDescent="0.25">
      <c r="A82" s="63" t="s">
        <v>142</v>
      </c>
      <c r="B82" s="54">
        <v>0</v>
      </c>
      <c r="C82" s="54">
        <v>0</v>
      </c>
      <c r="D82" s="54">
        <v>0</v>
      </c>
      <c r="E82" s="54">
        <v>0</v>
      </c>
      <c r="F82" s="54">
        <v>0</v>
      </c>
      <c r="G82" s="54">
        <v>0</v>
      </c>
      <c r="H82" s="54">
        <v>0</v>
      </c>
      <c r="I82" s="54">
        <v>0</v>
      </c>
      <c r="J82" s="54">
        <v>0</v>
      </c>
      <c r="K82" s="54">
        <v>0</v>
      </c>
      <c r="L82" s="54">
        <v>0</v>
      </c>
      <c r="M82" s="54">
        <v>0</v>
      </c>
      <c r="N82" s="54">
        <v>0</v>
      </c>
      <c r="O82" s="54">
        <v>0</v>
      </c>
      <c r="P82" s="54">
        <v>0</v>
      </c>
      <c r="Q82" s="54">
        <v>0</v>
      </c>
      <c r="R82" s="127">
        <v>0</v>
      </c>
      <c r="S82" s="127">
        <v>0</v>
      </c>
      <c r="T82" s="54">
        <v>0</v>
      </c>
      <c r="U82" s="54">
        <v>0</v>
      </c>
      <c r="V82" s="54">
        <v>0</v>
      </c>
      <c r="W82" s="54">
        <v>0</v>
      </c>
      <c r="X82" s="54">
        <v>0</v>
      </c>
      <c r="Y82" s="54">
        <v>0</v>
      </c>
      <c r="Z82" s="54">
        <v>0</v>
      </c>
      <c r="AA82" s="54">
        <v>0</v>
      </c>
      <c r="AC82" s="54">
        <f t="shared" si="180"/>
        <v>0</v>
      </c>
      <c r="AD82" s="54">
        <f t="shared" si="181"/>
        <v>0</v>
      </c>
      <c r="AE82" s="54">
        <f t="shared" si="182"/>
        <v>0</v>
      </c>
      <c r="AF82" s="54">
        <f t="shared" si="183"/>
        <v>0</v>
      </c>
      <c r="AG82" s="54">
        <f t="shared" si="190"/>
        <v>0</v>
      </c>
      <c r="AH82" s="54">
        <f t="shared" ca="1" si="191"/>
        <v>0</v>
      </c>
      <c r="AI82" s="54">
        <f t="shared" ca="1" si="192"/>
        <v>0</v>
      </c>
      <c r="AJ82" s="45" t="s">
        <v>9</v>
      </c>
    </row>
    <row r="83" spans="1:36" ht="15.95" hidden="1" customHeight="1" outlineLevel="1" x14ac:dyDescent="0.2">
      <c r="A83" s="63" t="s">
        <v>143</v>
      </c>
      <c r="B83" s="54">
        <v>6</v>
      </c>
      <c r="C83" s="54">
        <v>108</v>
      </c>
      <c r="D83" s="54">
        <v>121</v>
      </c>
      <c r="E83" s="54">
        <v>12104</v>
      </c>
      <c r="F83" s="54">
        <v>12099</v>
      </c>
      <c r="G83" s="54">
        <v>12178</v>
      </c>
      <c r="H83" s="54">
        <v>212</v>
      </c>
      <c r="I83" s="54">
        <v>115</v>
      </c>
      <c r="J83" s="54">
        <v>76</v>
      </c>
      <c r="K83" s="54">
        <v>52</v>
      </c>
      <c r="L83" s="54">
        <v>29</v>
      </c>
      <c r="M83" s="54">
        <v>26</v>
      </c>
      <c r="N83" s="54">
        <v>25</v>
      </c>
      <c r="O83" s="54">
        <v>61</v>
      </c>
      <c r="P83" s="54">
        <v>50</v>
      </c>
      <c r="Q83" s="54">
        <v>32</v>
      </c>
      <c r="R83" s="54">
        <v>338</v>
      </c>
      <c r="S83" s="54">
        <v>350</v>
      </c>
      <c r="T83" s="54">
        <v>41</v>
      </c>
      <c r="U83" s="54">
        <v>47</v>
      </c>
      <c r="V83" s="54">
        <v>23</v>
      </c>
      <c r="W83" s="54">
        <v>129</v>
      </c>
      <c r="X83" s="54">
        <v>296</v>
      </c>
      <c r="Y83" s="54">
        <v>342</v>
      </c>
      <c r="Z83" s="54">
        <v>453</v>
      </c>
      <c r="AA83" s="54">
        <v>477</v>
      </c>
      <c r="AC83" s="54">
        <f t="shared" si="180"/>
        <v>12104</v>
      </c>
      <c r="AD83" s="54">
        <f t="shared" si="181"/>
        <v>115</v>
      </c>
      <c r="AE83" s="54">
        <f t="shared" si="182"/>
        <v>26</v>
      </c>
      <c r="AF83" s="54">
        <f t="shared" si="183"/>
        <v>32</v>
      </c>
      <c r="AG83" s="54">
        <f t="shared" si="190"/>
        <v>47</v>
      </c>
      <c r="AH83" s="54">
        <f t="shared" ca="1" si="191"/>
        <v>342</v>
      </c>
      <c r="AI83" s="54">
        <f t="shared" ca="1" si="192"/>
        <v>477</v>
      </c>
      <c r="AJ83" s="45" t="s">
        <v>9</v>
      </c>
    </row>
    <row r="84" spans="1:36" ht="15.95" hidden="1" customHeight="1" outlineLevel="1" x14ac:dyDescent="0.2">
      <c r="A84" s="61" t="s">
        <v>144</v>
      </c>
      <c r="B84" s="62">
        <v>76241</v>
      </c>
      <c r="C84" s="62">
        <v>177089</v>
      </c>
      <c r="D84" s="62">
        <v>293384</v>
      </c>
      <c r="E84" s="62">
        <v>456331</v>
      </c>
      <c r="F84" s="62">
        <v>573776</v>
      </c>
      <c r="G84" s="62">
        <v>665395</v>
      </c>
      <c r="H84" s="62">
        <v>807793</v>
      </c>
      <c r="I84" s="62">
        <f t="shared" ref="I84:N84" si="193">SUM(I85:I98)</f>
        <v>818694</v>
      </c>
      <c r="J84" s="62">
        <f t="shared" si="193"/>
        <v>812968</v>
      </c>
      <c r="K84" s="62">
        <f t="shared" si="193"/>
        <v>807241</v>
      </c>
      <c r="L84" s="62">
        <f t="shared" si="193"/>
        <v>806332</v>
      </c>
      <c r="M84" s="62">
        <f t="shared" si="193"/>
        <v>800635</v>
      </c>
      <c r="N84" s="62">
        <f t="shared" si="193"/>
        <v>794921</v>
      </c>
      <c r="O84" s="62">
        <f t="shared" ref="O84:T84" si="194">SUM(O85:O98)</f>
        <v>789344</v>
      </c>
      <c r="P84" s="62">
        <f t="shared" si="194"/>
        <v>781115</v>
      </c>
      <c r="Q84" s="62">
        <f t="shared" si="194"/>
        <v>775403</v>
      </c>
      <c r="R84" s="62">
        <f t="shared" si="194"/>
        <v>800459</v>
      </c>
      <c r="S84" s="62">
        <f t="shared" si="194"/>
        <v>844137</v>
      </c>
      <c r="T84" s="62">
        <f t="shared" si="194"/>
        <v>841843</v>
      </c>
      <c r="U84" s="62">
        <f t="shared" ref="U84:V84" si="195">SUM(U85:U98)</f>
        <v>836181</v>
      </c>
      <c r="V84" s="62">
        <f t="shared" si="195"/>
        <v>831355</v>
      </c>
      <c r="W84" s="62">
        <f t="shared" ref="W84:X84" si="196">SUM(W85:W98)</f>
        <v>825831</v>
      </c>
      <c r="X84" s="62">
        <f t="shared" si="196"/>
        <v>821619</v>
      </c>
      <c r="Y84" s="62">
        <f t="shared" ref="Y84:Z84" si="197">SUM(Y85:Y98)</f>
        <v>815624</v>
      </c>
      <c r="Z84" s="62">
        <f t="shared" si="197"/>
        <v>813683</v>
      </c>
      <c r="AA84" s="62">
        <f t="shared" ref="AA84" si="198">SUM(AA85:AA98)</f>
        <v>808076</v>
      </c>
      <c r="AB84" s="34"/>
      <c r="AC84" s="62">
        <f t="shared" si="180"/>
        <v>456331</v>
      </c>
      <c r="AD84" s="62">
        <f t="shared" si="181"/>
        <v>818694</v>
      </c>
      <c r="AE84" s="62">
        <f t="shared" si="182"/>
        <v>800635</v>
      </c>
      <c r="AF84" s="62">
        <f t="shared" si="183"/>
        <v>775403</v>
      </c>
      <c r="AG84" s="62">
        <f t="shared" si="190"/>
        <v>836181</v>
      </c>
      <c r="AH84" s="62">
        <f t="shared" ca="1" si="191"/>
        <v>815624</v>
      </c>
      <c r="AI84" s="62">
        <f t="shared" ca="1" si="192"/>
        <v>808076</v>
      </c>
      <c r="AJ84" s="45" t="s">
        <v>9</v>
      </c>
    </row>
    <row r="85" spans="1:36" ht="15.95" hidden="1" customHeight="1" outlineLevel="1" x14ac:dyDescent="0.2">
      <c r="A85" s="63" t="s">
        <v>135</v>
      </c>
      <c r="B85" s="58">
        <v>0</v>
      </c>
      <c r="C85" s="58">
        <v>0</v>
      </c>
      <c r="D85" s="58">
        <v>0</v>
      </c>
      <c r="E85" s="58">
        <v>0</v>
      </c>
      <c r="F85" s="58">
        <v>0</v>
      </c>
      <c r="G85" s="58">
        <v>0</v>
      </c>
      <c r="H85" s="58">
        <v>0</v>
      </c>
      <c r="I85" s="58">
        <v>0</v>
      </c>
      <c r="J85" s="58">
        <v>0</v>
      </c>
      <c r="K85" s="58">
        <v>0</v>
      </c>
      <c r="L85" s="58">
        <v>0</v>
      </c>
      <c r="M85" s="58">
        <v>3</v>
      </c>
      <c r="N85" s="58">
        <v>7</v>
      </c>
      <c r="O85" s="58">
        <v>40</v>
      </c>
      <c r="P85" s="58">
        <v>43</v>
      </c>
      <c r="Q85" s="58">
        <v>46</v>
      </c>
      <c r="R85" s="58">
        <v>46</v>
      </c>
      <c r="S85" s="58">
        <v>172</v>
      </c>
      <c r="T85" s="58">
        <v>1230</v>
      </c>
      <c r="U85" s="58">
        <v>1240</v>
      </c>
      <c r="V85" s="58">
        <v>1581</v>
      </c>
      <c r="W85" s="58">
        <v>2249</v>
      </c>
      <c r="X85" s="58">
        <v>4469</v>
      </c>
      <c r="Y85" s="58">
        <v>4742</v>
      </c>
      <c r="Z85" s="58">
        <v>8990</v>
      </c>
      <c r="AA85" s="58">
        <v>9521</v>
      </c>
      <c r="AC85" s="58">
        <f t="shared" si="180"/>
        <v>0</v>
      </c>
      <c r="AD85" s="58">
        <f t="shared" si="181"/>
        <v>0</v>
      </c>
      <c r="AE85" s="58">
        <f t="shared" si="182"/>
        <v>3</v>
      </c>
      <c r="AF85" s="58">
        <f t="shared" si="183"/>
        <v>46</v>
      </c>
      <c r="AG85" s="58">
        <f t="shared" si="190"/>
        <v>1240</v>
      </c>
      <c r="AH85" s="58">
        <f t="shared" ca="1" si="191"/>
        <v>4742</v>
      </c>
      <c r="AI85" s="58">
        <f t="shared" ca="1" si="192"/>
        <v>9521</v>
      </c>
      <c r="AJ85" s="45" t="s">
        <v>9</v>
      </c>
    </row>
    <row r="86" spans="1:36" ht="15.95" hidden="1" customHeight="1" outlineLevel="1" x14ac:dyDescent="0.2">
      <c r="A86" s="63" t="s">
        <v>136</v>
      </c>
      <c r="B86" s="54">
        <v>0</v>
      </c>
      <c r="C86" s="54">
        <v>0</v>
      </c>
      <c r="D86" s="54">
        <v>0</v>
      </c>
      <c r="E86" s="54">
        <v>0</v>
      </c>
      <c r="F86" s="54">
        <v>0</v>
      </c>
      <c r="G86" s="54">
        <v>0</v>
      </c>
      <c r="H86" s="54">
        <v>0</v>
      </c>
      <c r="I86" s="54">
        <v>0</v>
      </c>
      <c r="J86" s="54">
        <v>0</v>
      </c>
      <c r="K86" s="54">
        <v>0</v>
      </c>
      <c r="L86" s="54">
        <v>0</v>
      </c>
      <c r="M86" s="54">
        <v>0</v>
      </c>
      <c r="N86" s="54">
        <v>0</v>
      </c>
      <c r="O86" s="54">
        <v>0</v>
      </c>
      <c r="P86" s="54">
        <v>0</v>
      </c>
      <c r="Q86" s="54">
        <v>0</v>
      </c>
      <c r="R86" s="128">
        <v>0</v>
      </c>
      <c r="S86" s="128">
        <v>0</v>
      </c>
      <c r="T86" s="58">
        <v>0</v>
      </c>
      <c r="U86" s="58">
        <v>0</v>
      </c>
      <c r="V86" s="58">
        <v>0</v>
      </c>
      <c r="W86" s="58">
        <v>0</v>
      </c>
      <c r="X86" s="58">
        <v>0</v>
      </c>
      <c r="Y86" s="58">
        <v>0</v>
      </c>
      <c r="Z86" s="58">
        <v>0</v>
      </c>
      <c r="AA86" s="58">
        <v>0</v>
      </c>
      <c r="AC86" s="54">
        <f t="shared" si="180"/>
        <v>0</v>
      </c>
      <c r="AD86" s="58">
        <f t="shared" si="181"/>
        <v>0</v>
      </c>
      <c r="AE86" s="58">
        <f t="shared" si="182"/>
        <v>0</v>
      </c>
      <c r="AF86" s="54">
        <f t="shared" si="183"/>
        <v>0</v>
      </c>
      <c r="AG86" s="54">
        <f t="shared" si="190"/>
        <v>0</v>
      </c>
      <c r="AH86" s="54">
        <f t="shared" ca="1" si="191"/>
        <v>0</v>
      </c>
      <c r="AI86" s="54">
        <f t="shared" ca="1" si="192"/>
        <v>0</v>
      </c>
      <c r="AJ86" s="45" t="s">
        <v>9</v>
      </c>
    </row>
    <row r="87" spans="1:36" ht="15.95" hidden="1" customHeight="1" outlineLevel="1" x14ac:dyDescent="0.2">
      <c r="A87" s="63" t="s">
        <v>145</v>
      </c>
      <c r="B87" s="54">
        <v>0</v>
      </c>
      <c r="C87" s="54">
        <v>0</v>
      </c>
      <c r="D87" s="54">
        <v>0</v>
      </c>
      <c r="E87" s="54">
        <v>0</v>
      </c>
      <c r="F87" s="54">
        <v>0</v>
      </c>
      <c r="G87" s="54">
        <v>0</v>
      </c>
      <c r="H87" s="54">
        <v>0</v>
      </c>
      <c r="I87" s="54">
        <v>0</v>
      </c>
      <c r="J87" s="54">
        <v>0</v>
      </c>
      <c r="K87" s="54">
        <v>0</v>
      </c>
      <c r="L87" s="54">
        <v>0</v>
      </c>
      <c r="M87" s="54">
        <v>0</v>
      </c>
      <c r="N87" s="54">
        <v>0</v>
      </c>
      <c r="O87" s="54">
        <v>0</v>
      </c>
      <c r="P87" s="54">
        <v>0</v>
      </c>
      <c r="Q87" s="54">
        <v>0</v>
      </c>
      <c r="R87" s="128">
        <v>0</v>
      </c>
      <c r="S87" s="128">
        <v>0</v>
      </c>
      <c r="T87" s="58">
        <v>0</v>
      </c>
      <c r="U87" s="58">
        <v>0</v>
      </c>
      <c r="V87" s="58">
        <v>0</v>
      </c>
      <c r="W87" s="58">
        <v>0</v>
      </c>
      <c r="X87" s="58">
        <v>0</v>
      </c>
      <c r="Y87" s="58">
        <v>0</v>
      </c>
      <c r="Z87" s="58">
        <v>0</v>
      </c>
      <c r="AA87" s="58">
        <v>0</v>
      </c>
      <c r="AC87" s="54">
        <f t="shared" si="180"/>
        <v>0</v>
      </c>
      <c r="AD87" s="58">
        <f t="shared" si="181"/>
        <v>0</v>
      </c>
      <c r="AE87" s="58">
        <f t="shared" si="182"/>
        <v>0</v>
      </c>
      <c r="AF87" s="54">
        <f t="shared" si="183"/>
        <v>0</v>
      </c>
      <c r="AG87" s="54">
        <f t="shared" si="190"/>
        <v>0</v>
      </c>
      <c r="AH87" s="54">
        <f t="shared" ca="1" si="191"/>
        <v>0</v>
      </c>
      <c r="AI87" s="54">
        <f t="shared" ca="1" si="192"/>
        <v>0</v>
      </c>
      <c r="AJ87" s="45" t="s">
        <v>9</v>
      </c>
    </row>
    <row r="88" spans="1:36" ht="15.95" hidden="1" customHeight="1" outlineLevel="1" x14ac:dyDescent="0.2">
      <c r="A88" s="63" t="s">
        <v>134</v>
      </c>
      <c r="B88" s="54">
        <v>0</v>
      </c>
      <c r="C88" s="54">
        <v>0</v>
      </c>
      <c r="D88" s="54">
        <v>0</v>
      </c>
      <c r="E88" s="54">
        <v>0</v>
      </c>
      <c r="F88" s="54">
        <v>0</v>
      </c>
      <c r="G88" s="54">
        <v>0</v>
      </c>
      <c r="H88" s="54">
        <v>0</v>
      </c>
      <c r="I88" s="54">
        <v>0</v>
      </c>
      <c r="J88" s="54">
        <v>0</v>
      </c>
      <c r="K88" s="54">
        <v>0</v>
      </c>
      <c r="L88" s="54">
        <v>0</v>
      </c>
      <c r="M88" s="54">
        <v>0</v>
      </c>
      <c r="N88" s="54">
        <v>0</v>
      </c>
      <c r="O88" s="54">
        <v>0</v>
      </c>
      <c r="P88" s="54">
        <v>0</v>
      </c>
      <c r="Q88" s="54">
        <v>0</v>
      </c>
      <c r="R88" s="54">
        <v>0</v>
      </c>
      <c r="S88" s="54">
        <v>0</v>
      </c>
      <c r="T88" s="58">
        <v>0</v>
      </c>
      <c r="U88" s="58">
        <v>0</v>
      </c>
      <c r="V88" s="58">
        <v>0</v>
      </c>
      <c r="W88" s="58">
        <v>0</v>
      </c>
      <c r="X88" s="58">
        <v>0</v>
      </c>
      <c r="Y88" s="58">
        <v>0</v>
      </c>
      <c r="Z88" s="58">
        <v>0</v>
      </c>
      <c r="AA88" s="58">
        <v>0</v>
      </c>
      <c r="AC88" s="54">
        <f t="shared" si="180"/>
        <v>0</v>
      </c>
      <c r="AD88" s="58">
        <f t="shared" si="181"/>
        <v>0</v>
      </c>
      <c r="AE88" s="58">
        <f t="shared" si="182"/>
        <v>0</v>
      </c>
      <c r="AF88" s="54">
        <f t="shared" si="183"/>
        <v>0</v>
      </c>
      <c r="AG88" s="54">
        <f t="shared" si="190"/>
        <v>0</v>
      </c>
      <c r="AH88" s="54">
        <f t="shared" ca="1" si="191"/>
        <v>0</v>
      </c>
      <c r="AI88" s="54">
        <f t="shared" ca="1" si="192"/>
        <v>0</v>
      </c>
      <c r="AJ88" s="45" t="s">
        <v>9</v>
      </c>
    </row>
    <row r="89" spans="1:36" ht="15.95" hidden="1" customHeight="1" outlineLevel="1" x14ac:dyDescent="0.2">
      <c r="A89" s="63" t="s">
        <v>137</v>
      </c>
      <c r="B89" s="54">
        <v>0</v>
      </c>
      <c r="C89" s="54">
        <v>0</v>
      </c>
      <c r="D89" s="54">
        <v>0</v>
      </c>
      <c r="E89" s="54">
        <v>0</v>
      </c>
      <c r="F89" s="54">
        <v>0</v>
      </c>
      <c r="G89" s="54">
        <v>0</v>
      </c>
      <c r="H89" s="54">
        <v>0</v>
      </c>
      <c r="I89" s="54">
        <v>0</v>
      </c>
      <c r="J89" s="54">
        <v>0</v>
      </c>
      <c r="K89" s="54">
        <v>0</v>
      </c>
      <c r="L89" s="54">
        <v>0</v>
      </c>
      <c r="M89" s="54">
        <v>0</v>
      </c>
      <c r="N89" s="54">
        <v>0</v>
      </c>
      <c r="O89" s="54">
        <v>0</v>
      </c>
      <c r="P89" s="54">
        <v>0</v>
      </c>
      <c r="Q89" s="54">
        <v>0</v>
      </c>
      <c r="R89" s="128">
        <v>0</v>
      </c>
      <c r="S89" s="128">
        <v>0</v>
      </c>
      <c r="T89" s="58">
        <v>0</v>
      </c>
      <c r="U89" s="58">
        <v>0</v>
      </c>
      <c r="V89" s="58">
        <v>0</v>
      </c>
      <c r="W89" s="58">
        <v>0</v>
      </c>
      <c r="X89" s="58">
        <v>0</v>
      </c>
      <c r="Y89" s="58">
        <v>0</v>
      </c>
      <c r="Z89" s="58">
        <v>0</v>
      </c>
      <c r="AA89" s="58">
        <v>0</v>
      </c>
      <c r="AC89" s="54">
        <f t="shared" si="180"/>
        <v>0</v>
      </c>
      <c r="AD89" s="58">
        <f t="shared" si="181"/>
        <v>0</v>
      </c>
      <c r="AE89" s="58">
        <f t="shared" si="182"/>
        <v>0</v>
      </c>
      <c r="AF89" s="54">
        <f t="shared" si="183"/>
        <v>0</v>
      </c>
      <c r="AG89" s="54">
        <f t="shared" si="190"/>
        <v>0</v>
      </c>
      <c r="AH89" s="54">
        <f t="shared" ca="1" si="191"/>
        <v>0</v>
      </c>
      <c r="AI89" s="54">
        <f t="shared" ca="1" si="192"/>
        <v>0</v>
      </c>
      <c r="AJ89" s="45" t="s">
        <v>9</v>
      </c>
    </row>
    <row r="90" spans="1:36" ht="15.95" hidden="1" customHeight="1" outlineLevel="1" x14ac:dyDescent="0.2">
      <c r="A90" s="63" t="s">
        <v>146</v>
      </c>
      <c r="B90" s="54">
        <v>0</v>
      </c>
      <c r="C90" s="54">
        <v>0</v>
      </c>
      <c r="D90" s="54">
        <v>0</v>
      </c>
      <c r="E90" s="54">
        <v>0</v>
      </c>
      <c r="F90" s="54">
        <v>0</v>
      </c>
      <c r="G90" s="54">
        <v>0</v>
      </c>
      <c r="H90" s="54">
        <v>0</v>
      </c>
      <c r="I90" s="54">
        <v>0</v>
      </c>
      <c r="J90" s="54">
        <v>0</v>
      </c>
      <c r="K90" s="54">
        <v>0</v>
      </c>
      <c r="L90" s="54">
        <v>0</v>
      </c>
      <c r="M90" s="54">
        <v>0</v>
      </c>
      <c r="N90" s="54">
        <v>0</v>
      </c>
      <c r="O90" s="54">
        <v>0</v>
      </c>
      <c r="P90" s="54">
        <v>0</v>
      </c>
      <c r="Q90" s="54">
        <v>0</v>
      </c>
      <c r="R90" s="128">
        <v>0</v>
      </c>
      <c r="S90" s="128">
        <v>0</v>
      </c>
      <c r="T90" s="58">
        <v>0</v>
      </c>
      <c r="U90" s="58">
        <v>0</v>
      </c>
      <c r="V90" s="58">
        <v>0</v>
      </c>
      <c r="W90" s="58">
        <v>0</v>
      </c>
      <c r="X90" s="58">
        <v>0</v>
      </c>
      <c r="Y90" s="58">
        <v>0</v>
      </c>
      <c r="Z90" s="58">
        <v>0</v>
      </c>
      <c r="AA90" s="58">
        <v>0</v>
      </c>
      <c r="AC90" s="54">
        <f t="shared" si="180"/>
        <v>0</v>
      </c>
      <c r="AD90" s="58">
        <f t="shared" si="181"/>
        <v>0</v>
      </c>
      <c r="AE90" s="58">
        <f t="shared" si="182"/>
        <v>0</v>
      </c>
      <c r="AF90" s="54">
        <f t="shared" si="183"/>
        <v>0</v>
      </c>
      <c r="AG90" s="54">
        <f t="shared" si="190"/>
        <v>0</v>
      </c>
      <c r="AH90" s="54">
        <f t="shared" ca="1" si="191"/>
        <v>0</v>
      </c>
      <c r="AI90" s="54">
        <f t="shared" ca="1" si="192"/>
        <v>0</v>
      </c>
      <c r="AJ90" s="45" t="s">
        <v>9</v>
      </c>
    </row>
    <row r="91" spans="1:36" ht="15.95" hidden="1" customHeight="1" outlineLevel="1" x14ac:dyDescent="0.2">
      <c r="A91" s="63" t="s">
        <v>138</v>
      </c>
      <c r="B91" s="54">
        <v>0</v>
      </c>
      <c r="C91" s="54">
        <v>0</v>
      </c>
      <c r="D91" s="54">
        <v>0</v>
      </c>
      <c r="E91" s="54">
        <v>1712</v>
      </c>
      <c r="F91" s="54">
        <v>1712</v>
      </c>
      <c r="G91" s="54">
        <v>1712</v>
      </c>
      <c r="H91" s="54">
        <v>1712</v>
      </c>
      <c r="I91" s="54">
        <v>0</v>
      </c>
      <c r="J91" s="54">
        <v>0</v>
      </c>
      <c r="K91" s="54">
        <v>0</v>
      </c>
      <c r="L91" s="54">
        <v>0</v>
      </c>
      <c r="M91" s="54">
        <v>0</v>
      </c>
      <c r="N91" s="54">
        <v>0</v>
      </c>
      <c r="O91" s="54">
        <v>0</v>
      </c>
      <c r="P91" s="54">
        <v>0</v>
      </c>
      <c r="Q91" s="54">
        <v>0</v>
      </c>
      <c r="R91" s="128">
        <v>0</v>
      </c>
      <c r="S91" s="128">
        <v>0</v>
      </c>
      <c r="T91" s="58">
        <v>0</v>
      </c>
      <c r="U91" s="58">
        <v>0</v>
      </c>
      <c r="V91" s="58">
        <v>0</v>
      </c>
      <c r="W91" s="58">
        <v>0</v>
      </c>
      <c r="X91" s="58">
        <v>0</v>
      </c>
      <c r="Y91" s="58">
        <v>0</v>
      </c>
      <c r="Z91" s="58">
        <v>0</v>
      </c>
      <c r="AA91" s="58">
        <v>0</v>
      </c>
      <c r="AC91" s="54">
        <f t="shared" si="180"/>
        <v>1712</v>
      </c>
      <c r="AD91" s="58">
        <f t="shared" si="181"/>
        <v>0</v>
      </c>
      <c r="AE91" s="58">
        <f t="shared" si="182"/>
        <v>0</v>
      </c>
      <c r="AF91" s="54">
        <f t="shared" si="183"/>
        <v>0</v>
      </c>
      <c r="AG91" s="54">
        <f t="shared" si="190"/>
        <v>0</v>
      </c>
      <c r="AH91" s="54">
        <f t="shared" ca="1" si="191"/>
        <v>0</v>
      </c>
      <c r="AI91" s="54">
        <f t="shared" ca="1" si="192"/>
        <v>0</v>
      </c>
      <c r="AJ91" s="45" t="s">
        <v>9</v>
      </c>
    </row>
    <row r="92" spans="1:36" ht="15.95" hidden="1" customHeight="1" outlineLevel="1" x14ac:dyDescent="0.2">
      <c r="A92" s="63" t="s">
        <v>139</v>
      </c>
      <c r="B92" s="54">
        <v>0</v>
      </c>
      <c r="C92" s="54">
        <v>0</v>
      </c>
      <c r="D92" s="54">
        <v>0</v>
      </c>
      <c r="E92" s="54">
        <v>0</v>
      </c>
      <c r="F92" s="54">
        <v>0</v>
      </c>
      <c r="G92" s="54">
        <v>0</v>
      </c>
      <c r="H92" s="54">
        <v>0</v>
      </c>
      <c r="I92" s="54">
        <v>0</v>
      </c>
      <c r="J92" s="54">
        <v>0</v>
      </c>
      <c r="K92" s="54">
        <v>0</v>
      </c>
      <c r="L92" s="54">
        <v>0</v>
      </c>
      <c r="M92" s="54">
        <v>0</v>
      </c>
      <c r="N92" s="54">
        <v>0</v>
      </c>
      <c r="O92" s="54">
        <v>0</v>
      </c>
      <c r="P92" s="54">
        <v>0</v>
      </c>
      <c r="Q92" s="54">
        <v>0</v>
      </c>
      <c r="R92" s="128">
        <v>0</v>
      </c>
      <c r="S92" s="128">
        <v>0</v>
      </c>
      <c r="T92" s="58">
        <v>0</v>
      </c>
      <c r="U92" s="58">
        <v>0</v>
      </c>
      <c r="V92" s="58">
        <v>0</v>
      </c>
      <c r="W92" s="58">
        <v>0</v>
      </c>
      <c r="X92" s="58">
        <v>0</v>
      </c>
      <c r="Y92" s="58">
        <v>0</v>
      </c>
      <c r="Z92" s="58">
        <v>0</v>
      </c>
      <c r="AA92" s="58">
        <v>0</v>
      </c>
      <c r="AC92" s="54">
        <f t="shared" si="180"/>
        <v>0</v>
      </c>
      <c r="AD92" s="58">
        <f t="shared" si="181"/>
        <v>0</v>
      </c>
      <c r="AE92" s="58">
        <f t="shared" si="182"/>
        <v>0</v>
      </c>
      <c r="AF92" s="54">
        <f t="shared" si="183"/>
        <v>0</v>
      </c>
      <c r="AG92" s="54">
        <f t="shared" si="190"/>
        <v>0</v>
      </c>
      <c r="AH92" s="54">
        <f t="shared" ca="1" si="191"/>
        <v>0</v>
      </c>
      <c r="AI92" s="54">
        <f t="shared" ca="1" si="192"/>
        <v>0</v>
      </c>
      <c r="AJ92" s="45" t="s">
        <v>9</v>
      </c>
    </row>
    <row r="93" spans="1:36" ht="15.95" hidden="1" customHeight="1" outlineLevel="1" x14ac:dyDescent="0.2">
      <c r="A93" s="63" t="s">
        <v>140</v>
      </c>
      <c r="B93" s="54">
        <v>0</v>
      </c>
      <c r="C93" s="54">
        <v>0</v>
      </c>
      <c r="D93" s="54">
        <v>0</v>
      </c>
      <c r="E93" s="54">
        <v>0</v>
      </c>
      <c r="F93" s="54">
        <v>0</v>
      </c>
      <c r="G93" s="54">
        <v>0</v>
      </c>
      <c r="H93" s="54">
        <v>0</v>
      </c>
      <c r="I93" s="54">
        <v>0</v>
      </c>
      <c r="J93" s="54">
        <v>0</v>
      </c>
      <c r="K93" s="54">
        <v>0</v>
      </c>
      <c r="L93" s="54">
        <v>20</v>
      </c>
      <c r="M93" s="54">
        <v>46</v>
      </c>
      <c r="N93" s="54">
        <v>48</v>
      </c>
      <c r="O93" s="54">
        <v>138</v>
      </c>
      <c r="P93" s="54">
        <v>181</v>
      </c>
      <c r="Q93" s="54">
        <v>194</v>
      </c>
      <c r="R93" s="54">
        <v>183</v>
      </c>
      <c r="S93" s="54">
        <v>181</v>
      </c>
      <c r="T93" s="58">
        <v>170</v>
      </c>
      <c r="U93" s="58">
        <v>167</v>
      </c>
      <c r="V93" s="58">
        <v>1144</v>
      </c>
      <c r="W93" s="58">
        <v>1132</v>
      </c>
      <c r="X93" s="58">
        <v>1114</v>
      </c>
      <c r="Y93" s="58">
        <v>1120</v>
      </c>
      <c r="Z93" s="58">
        <v>1120</v>
      </c>
      <c r="AA93" s="58">
        <v>1117</v>
      </c>
      <c r="AC93" s="54">
        <f t="shared" si="180"/>
        <v>0</v>
      </c>
      <c r="AD93" s="58">
        <f t="shared" si="181"/>
        <v>0</v>
      </c>
      <c r="AE93" s="58">
        <f t="shared" si="182"/>
        <v>46</v>
      </c>
      <c r="AF93" s="54">
        <f t="shared" si="183"/>
        <v>194</v>
      </c>
      <c r="AG93" s="54">
        <f t="shared" si="190"/>
        <v>167</v>
      </c>
      <c r="AH93" s="54">
        <f t="shared" ca="1" si="191"/>
        <v>1120</v>
      </c>
      <c r="AI93" s="54">
        <f t="shared" ca="1" si="192"/>
        <v>1117</v>
      </c>
      <c r="AJ93" s="45" t="s">
        <v>9</v>
      </c>
    </row>
    <row r="94" spans="1:36" ht="15.95" hidden="1" customHeight="1" outlineLevel="1" x14ac:dyDescent="0.2">
      <c r="A94" s="63" t="s">
        <v>142</v>
      </c>
      <c r="B94" s="54">
        <v>0</v>
      </c>
      <c r="C94" s="54">
        <v>0</v>
      </c>
      <c r="D94" s="54">
        <v>0</v>
      </c>
      <c r="E94" s="54">
        <v>0</v>
      </c>
      <c r="F94" s="54">
        <v>0</v>
      </c>
      <c r="G94" s="54">
        <v>0</v>
      </c>
      <c r="H94" s="54">
        <v>0</v>
      </c>
      <c r="I94" s="54">
        <v>0</v>
      </c>
      <c r="J94" s="54">
        <v>0</v>
      </c>
      <c r="K94" s="54">
        <v>0</v>
      </c>
      <c r="L94" s="54">
        <v>0</v>
      </c>
      <c r="M94" s="54">
        <v>0</v>
      </c>
      <c r="N94" s="54">
        <v>0</v>
      </c>
      <c r="O94" s="54">
        <v>0</v>
      </c>
      <c r="P94" s="54">
        <v>0</v>
      </c>
      <c r="Q94" s="54">
        <v>0</v>
      </c>
      <c r="R94" s="128">
        <v>0</v>
      </c>
      <c r="S94" s="128">
        <v>0</v>
      </c>
      <c r="T94" s="58">
        <v>0</v>
      </c>
      <c r="U94" s="58">
        <v>0</v>
      </c>
      <c r="V94" s="58">
        <v>0</v>
      </c>
      <c r="W94" s="58">
        <v>0</v>
      </c>
      <c r="X94" s="58">
        <v>0</v>
      </c>
      <c r="Y94" s="58">
        <v>0</v>
      </c>
      <c r="Z94" s="58">
        <v>0</v>
      </c>
      <c r="AA94" s="58">
        <v>0</v>
      </c>
      <c r="AC94" s="54">
        <f t="shared" si="180"/>
        <v>0</v>
      </c>
      <c r="AD94" s="58">
        <f t="shared" si="181"/>
        <v>0</v>
      </c>
      <c r="AE94" s="58">
        <f t="shared" si="182"/>
        <v>0</v>
      </c>
      <c r="AF94" s="54">
        <f t="shared" si="183"/>
        <v>0</v>
      </c>
      <c r="AG94" s="54">
        <f t="shared" si="190"/>
        <v>0</v>
      </c>
      <c r="AH94" s="54">
        <f t="shared" ca="1" si="191"/>
        <v>0</v>
      </c>
      <c r="AI94" s="54">
        <f t="shared" ca="1" si="192"/>
        <v>0</v>
      </c>
      <c r="AJ94" s="45" t="s">
        <v>9</v>
      </c>
    </row>
    <row r="95" spans="1:36" ht="15.95" hidden="1" customHeight="1" outlineLevel="1" x14ac:dyDescent="0.2">
      <c r="A95" s="63" t="s">
        <v>143</v>
      </c>
      <c r="B95" s="54">
        <v>0</v>
      </c>
      <c r="C95" s="54">
        <v>0</v>
      </c>
      <c r="D95" s="54">
        <v>0</v>
      </c>
      <c r="E95" s="54">
        <v>0</v>
      </c>
      <c r="F95" s="54">
        <v>0</v>
      </c>
      <c r="G95" s="54">
        <v>0</v>
      </c>
      <c r="H95" s="54">
        <v>0</v>
      </c>
      <c r="I95" s="54">
        <v>0</v>
      </c>
      <c r="J95" s="54">
        <v>0</v>
      </c>
      <c r="K95" s="54">
        <v>0</v>
      </c>
      <c r="L95" s="54">
        <v>0</v>
      </c>
      <c r="M95" s="54">
        <v>0</v>
      </c>
      <c r="N95" s="54">
        <v>0</v>
      </c>
      <c r="O95" s="54">
        <v>0</v>
      </c>
      <c r="P95" s="54">
        <v>0</v>
      </c>
      <c r="Q95" s="54">
        <v>0</v>
      </c>
      <c r="R95" s="128">
        <v>31115</v>
      </c>
      <c r="S95" s="128">
        <v>31115</v>
      </c>
      <c r="T95" s="58">
        <v>31115</v>
      </c>
      <c r="U95" s="58">
        <v>31115</v>
      </c>
      <c r="V95" s="58">
        <v>31115</v>
      </c>
      <c r="W95" s="58">
        <v>31115</v>
      </c>
      <c r="X95" s="58">
        <v>31115</v>
      </c>
      <c r="Y95" s="58">
        <v>31115</v>
      </c>
      <c r="Z95" s="58">
        <v>31115</v>
      </c>
      <c r="AA95" s="58">
        <v>31115</v>
      </c>
      <c r="AC95" s="54">
        <f t="shared" si="180"/>
        <v>0</v>
      </c>
      <c r="AD95" s="58">
        <f t="shared" si="181"/>
        <v>0</v>
      </c>
      <c r="AE95" s="58">
        <f t="shared" si="182"/>
        <v>0</v>
      </c>
      <c r="AF95" s="54">
        <f t="shared" si="183"/>
        <v>0</v>
      </c>
      <c r="AG95" s="54">
        <f t="shared" si="190"/>
        <v>31115</v>
      </c>
      <c r="AH95" s="54">
        <f t="shared" ca="1" si="191"/>
        <v>31115</v>
      </c>
      <c r="AI95" s="54">
        <f t="shared" ca="1" si="192"/>
        <v>31115</v>
      </c>
      <c r="AJ95" s="45" t="s">
        <v>9</v>
      </c>
    </row>
    <row r="96" spans="1:36" ht="15.95" hidden="1" customHeight="1" outlineLevel="1" x14ac:dyDescent="0.2">
      <c r="A96" s="63" t="s">
        <v>147</v>
      </c>
      <c r="B96" s="54">
        <v>0</v>
      </c>
      <c r="C96" s="54">
        <v>0</v>
      </c>
      <c r="D96" s="54">
        <v>0</v>
      </c>
      <c r="E96" s="54">
        <v>0</v>
      </c>
      <c r="F96" s="54">
        <v>0</v>
      </c>
      <c r="G96" s="54">
        <v>0</v>
      </c>
      <c r="H96" s="54">
        <v>0</v>
      </c>
      <c r="I96" s="54">
        <v>0</v>
      </c>
      <c r="J96" s="54">
        <v>0</v>
      </c>
      <c r="K96" s="54">
        <v>0</v>
      </c>
      <c r="L96" s="54">
        <v>0</v>
      </c>
      <c r="M96" s="54">
        <v>0</v>
      </c>
      <c r="N96" s="54">
        <v>0</v>
      </c>
      <c r="O96" s="54">
        <v>0</v>
      </c>
      <c r="P96" s="54">
        <v>0</v>
      </c>
      <c r="Q96" s="54">
        <v>0</v>
      </c>
      <c r="R96" s="128">
        <v>0</v>
      </c>
      <c r="S96" s="128">
        <v>0</v>
      </c>
      <c r="T96" s="58">
        <v>0</v>
      </c>
      <c r="U96" s="58">
        <v>0</v>
      </c>
      <c r="V96" s="58">
        <v>0</v>
      </c>
      <c r="W96" s="58">
        <v>0</v>
      </c>
      <c r="X96" s="58">
        <v>0</v>
      </c>
      <c r="Y96" s="58">
        <v>0</v>
      </c>
      <c r="Z96" s="58">
        <v>0</v>
      </c>
      <c r="AA96" s="58">
        <v>0</v>
      </c>
      <c r="AC96" s="54">
        <f t="shared" si="180"/>
        <v>0</v>
      </c>
      <c r="AD96" s="58">
        <f t="shared" si="181"/>
        <v>0</v>
      </c>
      <c r="AE96" s="58">
        <f t="shared" si="182"/>
        <v>0</v>
      </c>
      <c r="AF96" s="54">
        <f t="shared" si="183"/>
        <v>0</v>
      </c>
      <c r="AG96" s="54">
        <f t="shared" si="190"/>
        <v>0</v>
      </c>
      <c r="AH96" s="54">
        <f t="shared" ca="1" si="191"/>
        <v>0</v>
      </c>
      <c r="AI96" s="54">
        <f t="shared" ca="1" si="192"/>
        <v>0</v>
      </c>
      <c r="AJ96" s="45" t="s">
        <v>9</v>
      </c>
    </row>
    <row r="97" spans="1:36" ht="15.95" hidden="1" customHeight="1" outlineLevel="1" x14ac:dyDescent="0.2">
      <c r="A97" s="63" t="s">
        <v>148</v>
      </c>
      <c r="B97" s="54">
        <v>71851</v>
      </c>
      <c r="C97" s="54">
        <v>172650</v>
      </c>
      <c r="D97" s="54">
        <v>288774</v>
      </c>
      <c r="E97" s="54">
        <v>449956</v>
      </c>
      <c r="F97" s="54">
        <v>567298</v>
      </c>
      <c r="G97" s="54">
        <v>658202</v>
      </c>
      <c r="H97" s="54">
        <v>799880</v>
      </c>
      <c r="I97" s="54">
        <v>816932</v>
      </c>
      <c r="J97" s="54">
        <v>811206</v>
      </c>
      <c r="K97" s="54">
        <v>805479</v>
      </c>
      <c r="L97" s="54">
        <v>804550</v>
      </c>
      <c r="M97" s="54">
        <v>798824</v>
      </c>
      <c r="N97" s="54">
        <v>793104</v>
      </c>
      <c r="O97" s="54">
        <v>787400</v>
      </c>
      <c r="P97" s="54">
        <v>779125</v>
      </c>
      <c r="Q97" s="54">
        <v>773397</v>
      </c>
      <c r="R97" s="54">
        <v>767349</v>
      </c>
      <c r="S97" s="54">
        <v>810904</v>
      </c>
      <c r="T97" s="58">
        <v>807563</v>
      </c>
      <c r="U97" s="58">
        <v>801894</v>
      </c>
      <c r="V97" s="58">
        <v>795750</v>
      </c>
      <c r="W97" s="58">
        <v>789571</v>
      </c>
      <c r="X97" s="58">
        <v>783157</v>
      </c>
      <c r="Y97" s="58">
        <v>776883</v>
      </c>
      <c r="Z97" s="58">
        <v>770694</v>
      </c>
      <c r="AA97" s="58">
        <v>764560</v>
      </c>
      <c r="AC97" s="54">
        <f t="shared" si="180"/>
        <v>449956</v>
      </c>
      <c r="AD97" s="58">
        <f t="shared" si="181"/>
        <v>816932</v>
      </c>
      <c r="AE97" s="58">
        <f t="shared" si="182"/>
        <v>798824</v>
      </c>
      <c r="AF97" s="54">
        <f t="shared" si="183"/>
        <v>773397</v>
      </c>
      <c r="AG97" s="54">
        <f t="shared" si="190"/>
        <v>801894</v>
      </c>
      <c r="AH97" s="54">
        <f t="shared" ca="1" si="191"/>
        <v>776883</v>
      </c>
      <c r="AI97" s="54">
        <f t="shared" ca="1" si="192"/>
        <v>764560</v>
      </c>
      <c r="AJ97" s="45" t="s">
        <v>9</v>
      </c>
    </row>
    <row r="98" spans="1:36" ht="15.95" hidden="1" customHeight="1" outlineLevel="1" x14ac:dyDescent="0.2">
      <c r="A98" s="63" t="s">
        <v>149</v>
      </c>
      <c r="B98" s="54">
        <v>4390</v>
      </c>
      <c r="C98" s="54">
        <v>4439</v>
      </c>
      <c r="D98" s="54">
        <v>4610</v>
      </c>
      <c r="E98" s="54">
        <v>4663</v>
      </c>
      <c r="F98" s="54">
        <v>4766</v>
      </c>
      <c r="G98" s="54">
        <v>5481</v>
      </c>
      <c r="H98" s="54">
        <v>6201</v>
      </c>
      <c r="I98" s="54">
        <v>1762</v>
      </c>
      <c r="J98" s="54">
        <v>1762</v>
      </c>
      <c r="K98" s="54">
        <v>1762</v>
      </c>
      <c r="L98" s="54">
        <v>1762</v>
      </c>
      <c r="M98" s="54">
        <v>1762</v>
      </c>
      <c r="N98" s="54">
        <v>1762</v>
      </c>
      <c r="O98" s="54">
        <v>1766</v>
      </c>
      <c r="P98" s="54">
        <v>1766</v>
      </c>
      <c r="Q98" s="54">
        <v>1766</v>
      </c>
      <c r="R98" s="54">
        <v>1766</v>
      </c>
      <c r="S98" s="54">
        <v>1765</v>
      </c>
      <c r="T98" s="58">
        <v>1765</v>
      </c>
      <c r="U98" s="58">
        <v>1765</v>
      </c>
      <c r="V98" s="58">
        <v>1765</v>
      </c>
      <c r="W98" s="58">
        <v>1764</v>
      </c>
      <c r="X98" s="58">
        <v>1764</v>
      </c>
      <c r="Y98" s="58">
        <v>1764</v>
      </c>
      <c r="Z98" s="58">
        <v>1764</v>
      </c>
      <c r="AA98" s="58">
        <v>1763</v>
      </c>
      <c r="AC98" s="54">
        <f t="shared" si="180"/>
        <v>4663</v>
      </c>
      <c r="AD98" s="58">
        <f t="shared" si="181"/>
        <v>1762</v>
      </c>
      <c r="AE98" s="58">
        <f t="shared" si="182"/>
        <v>1762</v>
      </c>
      <c r="AF98" s="54">
        <f t="shared" si="183"/>
        <v>1766</v>
      </c>
      <c r="AG98" s="54">
        <f t="shared" si="190"/>
        <v>1765</v>
      </c>
      <c r="AH98" s="54">
        <f t="shared" ca="1" si="191"/>
        <v>1764</v>
      </c>
      <c r="AI98" s="54">
        <f t="shared" ca="1" si="192"/>
        <v>1763</v>
      </c>
      <c r="AJ98" s="45" t="s">
        <v>9</v>
      </c>
    </row>
    <row r="99" spans="1:36" ht="15.95" customHeight="1" collapsed="1" x14ac:dyDescent="0.2">
      <c r="A99" s="43" t="s">
        <v>150</v>
      </c>
      <c r="B99" s="137">
        <f t="shared" ref="B99:G99" si="199">B100+B113+B126</f>
        <v>775557</v>
      </c>
      <c r="C99" s="137">
        <f t="shared" si="199"/>
        <v>799783</v>
      </c>
      <c r="D99" s="137">
        <f t="shared" si="199"/>
        <v>800663</v>
      </c>
      <c r="E99" s="137">
        <f t="shared" si="199"/>
        <v>808108</v>
      </c>
      <c r="F99" s="137">
        <f t="shared" si="199"/>
        <v>811983</v>
      </c>
      <c r="G99" s="137">
        <f t="shared" si="199"/>
        <v>821073</v>
      </c>
      <c r="H99" s="137">
        <f t="shared" ref="H99:M99" si="200">H100+H113+H126</f>
        <v>882630</v>
      </c>
      <c r="I99" s="137">
        <f t="shared" si="200"/>
        <v>936258</v>
      </c>
      <c r="J99" s="137">
        <f t="shared" si="200"/>
        <v>908264</v>
      </c>
      <c r="K99" s="137">
        <f t="shared" si="200"/>
        <v>891041</v>
      </c>
      <c r="L99" s="137">
        <f t="shared" si="200"/>
        <v>899189</v>
      </c>
      <c r="M99" s="137">
        <f t="shared" si="200"/>
        <v>910545</v>
      </c>
      <c r="N99" s="137">
        <f t="shared" ref="N99:O99" si="201">N100+N113+N126</f>
        <v>889646</v>
      </c>
      <c r="O99" s="137">
        <f t="shared" si="201"/>
        <v>884351</v>
      </c>
      <c r="P99" s="137">
        <f t="shared" ref="P99:T99" si="202">P100+P113+P126</f>
        <v>893149</v>
      </c>
      <c r="Q99" s="137">
        <f t="shared" si="202"/>
        <v>868347</v>
      </c>
      <c r="R99" s="137">
        <f t="shared" si="202"/>
        <v>877944</v>
      </c>
      <c r="S99" s="137">
        <f t="shared" si="202"/>
        <v>928895</v>
      </c>
      <c r="T99" s="137">
        <f t="shared" si="202"/>
        <v>917511</v>
      </c>
      <c r="U99" s="137">
        <f t="shared" ref="U99:V99" si="203">U100+U113+U126</f>
        <v>949856</v>
      </c>
      <c r="V99" s="137">
        <f t="shared" si="203"/>
        <v>920932</v>
      </c>
      <c r="W99" s="137">
        <f t="shared" ref="W99:X99" si="204">W100+W113+W126</f>
        <v>954408</v>
      </c>
      <c r="X99" s="137">
        <f t="shared" si="204"/>
        <v>925127</v>
      </c>
      <c r="Y99" s="137">
        <f t="shared" ref="Y99:Z99" si="205">Y100+Y113+Y126</f>
        <v>955726</v>
      </c>
      <c r="Z99" s="137">
        <f t="shared" si="205"/>
        <v>915832</v>
      </c>
      <c r="AA99" s="137">
        <f t="shared" ref="AA99" si="206">AA100+AA113+AA126</f>
        <v>941627</v>
      </c>
      <c r="AB99" s="34"/>
      <c r="AC99" s="44">
        <f t="shared" si="180"/>
        <v>808108</v>
      </c>
      <c r="AD99" s="44">
        <f t="shared" si="181"/>
        <v>936258</v>
      </c>
      <c r="AE99" s="44">
        <f t="shared" si="182"/>
        <v>910545</v>
      </c>
      <c r="AF99" s="44">
        <f t="shared" si="183"/>
        <v>868347</v>
      </c>
      <c r="AG99" s="44">
        <f t="shared" si="190"/>
        <v>949856</v>
      </c>
      <c r="AH99" s="44">
        <f t="shared" ca="1" si="191"/>
        <v>955726</v>
      </c>
      <c r="AI99" s="44">
        <f t="shared" ca="1" si="192"/>
        <v>941627</v>
      </c>
      <c r="AJ99" s="45" t="s">
        <v>9</v>
      </c>
    </row>
    <row r="100" spans="1:36" ht="15.95" hidden="1" customHeight="1" outlineLevel="1" x14ac:dyDescent="0.2">
      <c r="A100" s="61" t="s">
        <v>151</v>
      </c>
      <c r="B100" s="62">
        <v>8685</v>
      </c>
      <c r="C100" s="62">
        <v>23920</v>
      </c>
      <c r="D100" s="62">
        <v>21753</v>
      </c>
      <c r="E100" s="62">
        <v>47373</v>
      </c>
      <c r="F100" s="62">
        <v>15471</v>
      </c>
      <c r="G100" s="62">
        <v>28114</v>
      </c>
      <c r="H100" s="62">
        <v>59240</v>
      </c>
      <c r="I100" s="62">
        <f t="shared" ref="I100:N100" si="207">SUM(I101:I112)</f>
        <v>115183</v>
      </c>
      <c r="J100" s="62">
        <f t="shared" si="207"/>
        <v>103188</v>
      </c>
      <c r="K100" s="62">
        <f t="shared" si="207"/>
        <v>72294</v>
      </c>
      <c r="L100" s="62">
        <f t="shared" si="207"/>
        <v>63410</v>
      </c>
      <c r="M100" s="62">
        <f t="shared" si="207"/>
        <v>101481</v>
      </c>
      <c r="N100" s="62">
        <f t="shared" si="207"/>
        <v>65547</v>
      </c>
      <c r="O100" s="62">
        <f t="shared" ref="O100:T100" si="208">SUM(O101:O112)</f>
        <v>47781</v>
      </c>
      <c r="P100" s="62">
        <f t="shared" si="208"/>
        <v>80975</v>
      </c>
      <c r="Q100" s="62">
        <f t="shared" si="208"/>
        <v>52914</v>
      </c>
      <c r="R100" s="62">
        <f t="shared" si="208"/>
        <v>80539</v>
      </c>
      <c r="S100" s="62">
        <f t="shared" si="208"/>
        <v>81331</v>
      </c>
      <c r="T100" s="62">
        <f t="shared" si="208"/>
        <v>104237</v>
      </c>
      <c r="U100" s="62">
        <f t="shared" ref="U100:V100" si="209">SUM(U101:U112)</f>
        <v>134415</v>
      </c>
      <c r="V100" s="62">
        <f t="shared" si="209"/>
        <v>132771</v>
      </c>
      <c r="W100" s="62">
        <f t="shared" ref="W100:X100" si="210">SUM(W101:W112)</f>
        <v>147595</v>
      </c>
      <c r="X100" s="62">
        <f t="shared" si="210"/>
        <v>147400</v>
      </c>
      <c r="Y100" s="62">
        <f t="shared" ref="Y100:Z100" si="211">SUM(Y101:Y112)</f>
        <v>176946</v>
      </c>
      <c r="Z100" s="62">
        <f t="shared" si="211"/>
        <v>165785</v>
      </c>
      <c r="AA100" s="62">
        <f t="shared" ref="AA100" si="212">SUM(AA101:AA112)</f>
        <v>172279</v>
      </c>
      <c r="AC100" s="62">
        <f t="shared" si="180"/>
        <v>47373</v>
      </c>
      <c r="AD100" s="62">
        <f t="shared" si="181"/>
        <v>115183</v>
      </c>
      <c r="AE100" s="62">
        <f t="shared" si="182"/>
        <v>101481</v>
      </c>
      <c r="AF100" s="62">
        <f t="shared" si="183"/>
        <v>52914</v>
      </c>
      <c r="AG100" s="62">
        <f t="shared" si="190"/>
        <v>134415</v>
      </c>
      <c r="AH100" s="62">
        <f t="shared" ca="1" si="191"/>
        <v>176946</v>
      </c>
      <c r="AI100" s="62">
        <f t="shared" ca="1" si="192"/>
        <v>172279</v>
      </c>
      <c r="AJ100" s="45" t="s">
        <v>9</v>
      </c>
    </row>
    <row r="101" spans="1:36" ht="15.95" hidden="1" customHeight="1" outlineLevel="1" x14ac:dyDescent="0.2">
      <c r="A101" s="63" t="s">
        <v>152</v>
      </c>
      <c r="B101" s="54">
        <v>0</v>
      </c>
      <c r="C101" s="54">
        <v>0</v>
      </c>
      <c r="D101" s="54">
        <v>0</v>
      </c>
      <c r="E101" s="54">
        <v>0</v>
      </c>
      <c r="F101" s="54">
        <v>0</v>
      </c>
      <c r="G101" s="54">
        <v>0</v>
      </c>
      <c r="H101" s="54">
        <v>0</v>
      </c>
      <c r="I101" s="54">
        <v>0</v>
      </c>
      <c r="J101" s="54">
        <v>0</v>
      </c>
      <c r="K101" s="54">
        <v>0</v>
      </c>
      <c r="L101" s="54">
        <v>0</v>
      </c>
      <c r="M101" s="54">
        <v>0</v>
      </c>
      <c r="N101" s="54">
        <v>0</v>
      </c>
      <c r="O101" s="54">
        <v>0</v>
      </c>
      <c r="P101" s="54">
        <v>0</v>
      </c>
      <c r="Q101" s="54">
        <v>0</v>
      </c>
      <c r="R101" s="54">
        <v>0</v>
      </c>
      <c r="S101" s="54">
        <v>0</v>
      </c>
      <c r="T101" s="54">
        <v>0</v>
      </c>
      <c r="U101" s="54">
        <v>0</v>
      </c>
      <c r="V101" s="54">
        <v>0</v>
      </c>
      <c r="W101" s="54">
        <v>0</v>
      </c>
      <c r="X101" s="54">
        <v>0</v>
      </c>
      <c r="Y101" s="54">
        <v>0</v>
      </c>
      <c r="Z101" s="54">
        <v>0</v>
      </c>
      <c r="AA101" s="54">
        <v>0</v>
      </c>
      <c r="AC101" s="54">
        <f t="shared" si="180"/>
        <v>0</v>
      </c>
      <c r="AD101" s="54">
        <f t="shared" si="181"/>
        <v>0</v>
      </c>
      <c r="AE101" s="54">
        <f t="shared" si="182"/>
        <v>0</v>
      </c>
      <c r="AF101" s="54">
        <f t="shared" si="183"/>
        <v>0</v>
      </c>
      <c r="AG101" s="54">
        <f t="shared" si="190"/>
        <v>0</v>
      </c>
      <c r="AH101" s="54">
        <f t="shared" ca="1" si="191"/>
        <v>0</v>
      </c>
      <c r="AI101" s="54">
        <f t="shared" ca="1" si="192"/>
        <v>0</v>
      </c>
      <c r="AJ101" s="45" t="s">
        <v>9</v>
      </c>
    </row>
    <row r="102" spans="1:36" ht="15.95" hidden="1" customHeight="1" outlineLevel="1" x14ac:dyDescent="0.2">
      <c r="A102" s="63" t="s">
        <v>153</v>
      </c>
      <c r="B102" s="54">
        <v>7075</v>
      </c>
      <c r="C102" s="54">
        <v>16728</v>
      </c>
      <c r="D102" s="54">
        <v>2476</v>
      </c>
      <c r="E102" s="54">
        <v>12457</v>
      </c>
      <c r="F102" s="54">
        <v>2117</v>
      </c>
      <c r="G102" s="54">
        <v>11604</v>
      </c>
      <c r="H102" s="54">
        <v>2450</v>
      </c>
      <c r="I102" s="54">
        <v>12788</v>
      </c>
      <c r="J102" s="54">
        <v>2540</v>
      </c>
      <c r="K102" s="54">
        <v>13094</v>
      </c>
      <c r="L102" s="54">
        <v>3111</v>
      </c>
      <c r="M102" s="54">
        <v>14546</v>
      </c>
      <c r="N102" s="54">
        <v>3065</v>
      </c>
      <c r="O102" s="54">
        <v>14920</v>
      </c>
      <c r="P102" s="54">
        <v>3729</v>
      </c>
      <c r="Q102" s="54">
        <v>15526</v>
      </c>
      <c r="R102" s="128">
        <v>40344</v>
      </c>
      <c r="S102" s="128">
        <v>52728</v>
      </c>
      <c r="T102" s="54">
        <v>78978</v>
      </c>
      <c r="U102" s="54">
        <v>91758</v>
      </c>
      <c r="V102" s="54">
        <v>90370</v>
      </c>
      <c r="W102" s="54">
        <v>103625</v>
      </c>
      <c r="X102" s="54">
        <v>101866</v>
      </c>
      <c r="Y102" s="54">
        <v>115415</v>
      </c>
      <c r="Z102" s="54">
        <v>104403</v>
      </c>
      <c r="AA102" s="54">
        <v>116907</v>
      </c>
      <c r="AC102" s="54">
        <f t="shared" ref="AC102:AC133" si="213">E102</f>
        <v>12457</v>
      </c>
      <c r="AD102" s="54">
        <f t="shared" ref="AD102:AD133" si="214">I102</f>
        <v>12788</v>
      </c>
      <c r="AE102" s="54">
        <f t="shared" ref="AE102:AE133" si="215">M102</f>
        <v>14546</v>
      </c>
      <c r="AF102" s="54">
        <f t="shared" ref="AF102:AF133" si="216">Q102</f>
        <v>15526</v>
      </c>
      <c r="AG102" s="54">
        <f t="shared" si="190"/>
        <v>91758</v>
      </c>
      <c r="AH102" s="54">
        <f t="shared" ca="1" si="191"/>
        <v>115415</v>
      </c>
      <c r="AI102" s="54">
        <f t="shared" ca="1" si="192"/>
        <v>116907</v>
      </c>
      <c r="AJ102" s="45" t="s">
        <v>9</v>
      </c>
    </row>
    <row r="103" spans="1:36" ht="15.95" hidden="1" customHeight="1" outlineLevel="1" x14ac:dyDescent="0.2">
      <c r="A103" s="63" t="s">
        <v>154</v>
      </c>
      <c r="B103" s="54">
        <v>292</v>
      </c>
      <c r="C103" s="54">
        <v>5572</v>
      </c>
      <c r="D103" s="54">
        <v>15833</v>
      </c>
      <c r="E103" s="54">
        <v>2621</v>
      </c>
      <c r="F103" s="54">
        <v>6953</v>
      </c>
      <c r="G103" s="54">
        <v>10346</v>
      </c>
      <c r="H103" s="54">
        <v>16897</v>
      </c>
      <c r="I103" s="54">
        <v>14096</v>
      </c>
      <c r="J103" s="54">
        <v>12740</v>
      </c>
      <c r="K103" s="54">
        <v>10895</v>
      </c>
      <c r="L103" s="54">
        <v>10138</v>
      </c>
      <c r="M103" s="54">
        <v>7363</v>
      </c>
      <c r="N103" s="54">
        <v>6497</v>
      </c>
      <c r="O103" s="54">
        <v>6481</v>
      </c>
      <c r="P103" s="54">
        <v>6469</v>
      </c>
      <c r="Q103" s="54">
        <v>6469</v>
      </c>
      <c r="R103" s="54">
        <v>6694</v>
      </c>
      <c r="S103" s="54">
        <v>6606</v>
      </c>
      <c r="T103" s="54">
        <v>5574</v>
      </c>
      <c r="U103" s="54">
        <v>6755</v>
      </c>
      <c r="V103" s="54">
        <v>4999</v>
      </c>
      <c r="W103" s="54">
        <v>5155</v>
      </c>
      <c r="X103" s="54">
        <v>5228</v>
      </c>
      <c r="Y103" s="54">
        <v>4951</v>
      </c>
      <c r="Z103" s="54">
        <v>5025</v>
      </c>
      <c r="AA103" s="54">
        <v>5078</v>
      </c>
      <c r="AC103" s="54">
        <f t="shared" si="213"/>
        <v>2621</v>
      </c>
      <c r="AD103" s="54">
        <f t="shared" si="214"/>
        <v>14096</v>
      </c>
      <c r="AE103" s="54">
        <f t="shared" si="215"/>
        <v>7363</v>
      </c>
      <c r="AF103" s="54">
        <f t="shared" si="216"/>
        <v>6469</v>
      </c>
      <c r="AG103" s="54">
        <f t="shared" si="190"/>
        <v>6755</v>
      </c>
      <c r="AH103" s="54">
        <f t="shared" ca="1" si="191"/>
        <v>4951</v>
      </c>
      <c r="AI103" s="54">
        <f t="shared" ca="1" si="192"/>
        <v>5078</v>
      </c>
      <c r="AJ103" s="45" t="s">
        <v>9</v>
      </c>
    </row>
    <row r="104" spans="1:36" ht="15.95" hidden="1" customHeight="1" outlineLevel="1" x14ac:dyDescent="0.2">
      <c r="A104" s="63" t="s">
        <v>155</v>
      </c>
      <c r="B104" s="54">
        <v>925</v>
      </c>
      <c r="C104" s="54">
        <v>571</v>
      </c>
      <c r="D104" s="54">
        <v>502</v>
      </c>
      <c r="E104" s="54">
        <v>2232</v>
      </c>
      <c r="F104" s="54">
        <v>3068</v>
      </c>
      <c r="G104" s="54">
        <v>2277</v>
      </c>
      <c r="H104" s="54">
        <v>2378</v>
      </c>
      <c r="I104" s="54">
        <v>1612</v>
      </c>
      <c r="J104" s="54">
        <v>1942</v>
      </c>
      <c r="K104" s="54">
        <v>1236</v>
      </c>
      <c r="L104" s="54">
        <v>1158</v>
      </c>
      <c r="M104" s="54">
        <v>1525</v>
      </c>
      <c r="N104" s="54">
        <v>1557</v>
      </c>
      <c r="O104" s="54">
        <v>1087</v>
      </c>
      <c r="P104" s="54">
        <v>1201</v>
      </c>
      <c r="Q104" s="54">
        <v>2163</v>
      </c>
      <c r="R104" s="54">
        <v>2538</v>
      </c>
      <c r="S104" s="54">
        <v>1929</v>
      </c>
      <c r="T104" s="54">
        <v>2306</v>
      </c>
      <c r="U104" s="54">
        <v>2372</v>
      </c>
      <c r="V104" s="54">
        <v>2671</v>
      </c>
      <c r="W104" s="54">
        <v>1768</v>
      </c>
      <c r="X104" s="54">
        <v>2119</v>
      </c>
      <c r="Y104" s="54">
        <v>1983</v>
      </c>
      <c r="Z104" s="54">
        <v>2420</v>
      </c>
      <c r="AA104" s="54">
        <v>1674</v>
      </c>
      <c r="AC104" s="54">
        <f t="shared" si="213"/>
        <v>2232</v>
      </c>
      <c r="AD104" s="54">
        <f t="shared" si="214"/>
        <v>1612</v>
      </c>
      <c r="AE104" s="54">
        <f t="shared" si="215"/>
        <v>1525</v>
      </c>
      <c r="AF104" s="54">
        <f t="shared" si="216"/>
        <v>2163</v>
      </c>
      <c r="AG104" s="54">
        <f t="shared" si="190"/>
        <v>2372</v>
      </c>
      <c r="AH104" s="54">
        <f t="shared" ca="1" si="191"/>
        <v>1983</v>
      </c>
      <c r="AI104" s="54">
        <f t="shared" ca="1" si="192"/>
        <v>1674</v>
      </c>
      <c r="AJ104" s="45" t="s">
        <v>9</v>
      </c>
    </row>
    <row r="105" spans="1:36" ht="15.95" hidden="1" customHeight="1" outlineLevel="1" x14ac:dyDescent="0.2">
      <c r="A105" s="63" t="s">
        <v>156</v>
      </c>
      <c r="B105" s="54">
        <v>393</v>
      </c>
      <c r="C105" s="54">
        <v>1049</v>
      </c>
      <c r="D105" s="54">
        <v>2942</v>
      </c>
      <c r="E105" s="54">
        <v>3368</v>
      </c>
      <c r="F105" s="54">
        <v>3335</v>
      </c>
      <c r="G105" s="54">
        <v>3890</v>
      </c>
      <c r="H105" s="54">
        <v>3575</v>
      </c>
      <c r="I105" s="54">
        <v>3296</v>
      </c>
      <c r="J105" s="54">
        <v>3241</v>
      </c>
      <c r="K105" s="54">
        <v>3181</v>
      </c>
      <c r="L105" s="54">
        <v>3393</v>
      </c>
      <c r="M105" s="54">
        <v>3207</v>
      </c>
      <c r="N105" s="54">
        <v>3271</v>
      </c>
      <c r="O105" s="54">
        <v>3601</v>
      </c>
      <c r="P105" s="54">
        <v>5893</v>
      </c>
      <c r="Q105" s="54">
        <v>5727</v>
      </c>
      <c r="R105" s="54">
        <v>8128</v>
      </c>
      <c r="S105" s="54">
        <v>12299</v>
      </c>
      <c r="T105" s="54">
        <v>6190</v>
      </c>
      <c r="U105" s="54">
        <v>5927</v>
      </c>
      <c r="V105" s="54">
        <v>6731</v>
      </c>
      <c r="W105" s="54">
        <v>7302</v>
      </c>
      <c r="X105" s="54">
        <v>8425</v>
      </c>
      <c r="Y105" s="54">
        <v>8099</v>
      </c>
      <c r="Z105" s="54">
        <v>7579</v>
      </c>
      <c r="AA105" s="54">
        <v>8461</v>
      </c>
      <c r="AC105" s="54">
        <f t="shared" si="213"/>
        <v>3368</v>
      </c>
      <c r="AD105" s="54">
        <f t="shared" si="214"/>
        <v>3296</v>
      </c>
      <c r="AE105" s="54">
        <f t="shared" si="215"/>
        <v>3207</v>
      </c>
      <c r="AF105" s="54">
        <f t="shared" si="216"/>
        <v>5727</v>
      </c>
      <c r="AG105" s="54">
        <f t="shared" si="190"/>
        <v>5927</v>
      </c>
      <c r="AH105" s="54">
        <f t="shared" ca="1" si="191"/>
        <v>8099</v>
      </c>
      <c r="AI105" s="54">
        <f t="shared" ca="1" si="192"/>
        <v>8461</v>
      </c>
      <c r="AJ105" s="45" t="s">
        <v>9</v>
      </c>
    </row>
    <row r="106" spans="1:36" ht="15.95" hidden="1" customHeight="1" outlineLevel="1" x14ac:dyDescent="0.2">
      <c r="A106" s="63" t="s">
        <v>157</v>
      </c>
      <c r="B106" s="54">
        <v>0</v>
      </c>
      <c r="C106" s="54">
        <v>0</v>
      </c>
      <c r="D106" s="54">
        <v>0</v>
      </c>
      <c r="E106" s="54">
        <v>0</v>
      </c>
      <c r="F106" s="54">
        <v>0</v>
      </c>
      <c r="G106" s="54">
        <v>0</v>
      </c>
      <c r="H106" s="54">
        <v>33463</v>
      </c>
      <c r="I106" s="54">
        <v>44053</v>
      </c>
      <c r="J106" s="54">
        <v>41720</v>
      </c>
      <c r="K106" s="54">
        <v>40334</v>
      </c>
      <c r="L106" s="54">
        <v>38533</v>
      </c>
      <c r="M106" s="54">
        <v>37327</v>
      </c>
      <c r="N106" s="54">
        <v>36964</v>
      </c>
      <c r="O106" s="54">
        <v>3184</v>
      </c>
      <c r="P106" s="54">
        <v>2979</v>
      </c>
      <c r="Q106" s="54">
        <v>2688</v>
      </c>
      <c r="R106" s="128">
        <v>2316</v>
      </c>
      <c r="S106" s="128">
        <v>2089</v>
      </c>
      <c r="T106" s="54">
        <v>4564</v>
      </c>
      <c r="U106" s="54">
        <v>4884</v>
      </c>
      <c r="V106" s="54">
        <v>4777</v>
      </c>
      <c r="W106" s="54">
        <v>4605</v>
      </c>
      <c r="X106" s="54">
        <v>4714</v>
      </c>
      <c r="Y106" s="54">
        <v>4663</v>
      </c>
      <c r="Z106" s="54">
        <v>4345</v>
      </c>
      <c r="AA106" s="54">
        <v>4012</v>
      </c>
      <c r="AC106" s="54">
        <f t="shared" si="213"/>
        <v>0</v>
      </c>
      <c r="AD106" s="54">
        <f t="shared" si="214"/>
        <v>44053</v>
      </c>
      <c r="AE106" s="54">
        <f t="shared" si="215"/>
        <v>37327</v>
      </c>
      <c r="AF106" s="54">
        <f t="shared" si="216"/>
        <v>2688</v>
      </c>
      <c r="AG106" s="54">
        <f t="shared" si="190"/>
        <v>4884</v>
      </c>
      <c r="AH106" s="54">
        <f t="shared" ca="1" si="191"/>
        <v>4663</v>
      </c>
      <c r="AI106" s="54">
        <f t="shared" ca="1" si="192"/>
        <v>4012</v>
      </c>
      <c r="AJ106" s="45" t="s">
        <v>9</v>
      </c>
    </row>
    <row r="107" spans="1:36" ht="15.95" hidden="1" customHeight="1" outlineLevel="1" x14ac:dyDescent="0.2">
      <c r="A107" s="63" t="s">
        <v>158</v>
      </c>
      <c r="B107" s="54">
        <v>0</v>
      </c>
      <c r="C107" s="54">
        <v>0</v>
      </c>
      <c r="D107" s="54">
        <v>0</v>
      </c>
      <c r="E107" s="54">
        <v>26695</v>
      </c>
      <c r="F107" s="54">
        <v>0</v>
      </c>
      <c r="G107" s="54">
        <v>0</v>
      </c>
      <c r="H107" s="54">
        <v>0</v>
      </c>
      <c r="I107" s="54">
        <v>37686</v>
      </c>
      <c r="J107" s="54">
        <v>37686</v>
      </c>
      <c r="K107" s="54">
        <v>0</v>
      </c>
      <c r="L107" s="54">
        <v>0</v>
      </c>
      <c r="M107" s="54">
        <v>26717</v>
      </c>
      <c r="N107" s="54">
        <v>0</v>
      </c>
      <c r="O107" s="54">
        <v>0</v>
      </c>
      <c r="P107" s="54">
        <v>42000</v>
      </c>
      <c r="Q107" s="54">
        <v>2582</v>
      </c>
      <c r="R107" s="54">
        <v>2582</v>
      </c>
      <c r="S107" s="54">
        <v>2582</v>
      </c>
      <c r="T107" s="54">
        <v>0</v>
      </c>
      <c r="U107" s="54">
        <v>17235</v>
      </c>
      <c r="V107" s="54">
        <v>17235</v>
      </c>
      <c r="W107" s="54">
        <v>17235</v>
      </c>
      <c r="X107" s="54">
        <v>17235</v>
      </c>
      <c r="Y107" s="54">
        <v>33944</v>
      </c>
      <c r="Z107" s="54">
        <v>33944</v>
      </c>
      <c r="AA107" s="54">
        <v>33944</v>
      </c>
      <c r="AC107" s="54">
        <f t="shared" si="213"/>
        <v>26695</v>
      </c>
      <c r="AD107" s="54">
        <f t="shared" si="214"/>
        <v>37686</v>
      </c>
      <c r="AE107" s="54">
        <f t="shared" si="215"/>
        <v>26717</v>
      </c>
      <c r="AF107" s="54">
        <f t="shared" si="216"/>
        <v>2582</v>
      </c>
      <c r="AG107" s="54">
        <f t="shared" si="190"/>
        <v>17235</v>
      </c>
      <c r="AH107" s="54">
        <f t="shared" ca="1" si="191"/>
        <v>33944</v>
      </c>
      <c r="AI107" s="54">
        <f t="shared" ca="1" si="192"/>
        <v>33944</v>
      </c>
      <c r="AJ107" s="45" t="s">
        <v>9</v>
      </c>
    </row>
    <row r="108" spans="1:36" ht="15.95" hidden="1" customHeight="1" outlineLevel="1" x14ac:dyDescent="0.2">
      <c r="A108" s="63" t="s">
        <v>159</v>
      </c>
      <c r="B108" s="54">
        <v>0</v>
      </c>
      <c r="C108" s="54">
        <v>0</v>
      </c>
      <c r="D108" s="54">
        <v>0</v>
      </c>
      <c r="E108" s="54">
        <v>0</v>
      </c>
      <c r="F108" s="54">
        <v>0</v>
      </c>
      <c r="G108" s="54">
        <v>0</v>
      </c>
      <c r="H108" s="54">
        <v>0</v>
      </c>
      <c r="I108" s="54">
        <v>0</v>
      </c>
      <c r="J108" s="54">
        <v>0</v>
      </c>
      <c r="K108" s="54">
        <v>0</v>
      </c>
      <c r="L108" s="54">
        <v>0</v>
      </c>
      <c r="M108" s="54">
        <v>0</v>
      </c>
      <c r="N108" s="54">
        <v>0</v>
      </c>
      <c r="O108" s="54">
        <v>0</v>
      </c>
      <c r="P108" s="54">
        <v>0</v>
      </c>
      <c r="Q108" s="54">
        <v>0</v>
      </c>
      <c r="R108" s="54">
        <v>0</v>
      </c>
      <c r="S108" s="54">
        <v>0</v>
      </c>
      <c r="T108" s="54">
        <v>0</v>
      </c>
      <c r="U108" s="54">
        <v>0</v>
      </c>
      <c r="V108" s="54">
        <v>0</v>
      </c>
      <c r="W108" s="54">
        <v>0</v>
      </c>
      <c r="X108" s="54">
        <v>0</v>
      </c>
      <c r="Y108" s="54">
        <v>0</v>
      </c>
      <c r="Z108" s="54">
        <v>0</v>
      </c>
      <c r="AA108" s="54">
        <v>0</v>
      </c>
      <c r="AC108" s="54">
        <f t="shared" si="213"/>
        <v>0</v>
      </c>
      <c r="AD108" s="54">
        <f t="shared" si="214"/>
        <v>0</v>
      </c>
      <c r="AE108" s="54">
        <f t="shared" si="215"/>
        <v>0</v>
      </c>
      <c r="AF108" s="54">
        <f t="shared" si="216"/>
        <v>0</v>
      </c>
      <c r="AG108" s="54">
        <f t="shared" si="190"/>
        <v>0</v>
      </c>
      <c r="AH108" s="54">
        <f t="shared" ca="1" si="191"/>
        <v>0</v>
      </c>
      <c r="AI108" s="54">
        <f t="shared" ca="1" si="192"/>
        <v>0</v>
      </c>
      <c r="AJ108" s="45" t="s">
        <v>9</v>
      </c>
    </row>
    <row r="109" spans="1:36" ht="15.95" hidden="1" customHeight="1" outlineLevel="1" x14ac:dyDescent="0.2">
      <c r="A109" s="63" t="s">
        <v>160</v>
      </c>
      <c r="B109" s="54">
        <v>0</v>
      </c>
      <c r="C109" s="54">
        <v>0</v>
      </c>
      <c r="D109" s="54">
        <v>0</v>
      </c>
      <c r="E109" s="54">
        <v>0</v>
      </c>
      <c r="F109" s="54">
        <v>0</v>
      </c>
      <c r="G109" s="54">
        <v>0</v>
      </c>
      <c r="H109" s="54">
        <v>117</v>
      </c>
      <c r="I109" s="54">
        <v>432</v>
      </c>
      <c r="J109" s="54">
        <v>732</v>
      </c>
      <c r="K109" s="54">
        <v>932</v>
      </c>
      <c r="L109" s="54">
        <v>1021</v>
      </c>
      <c r="M109" s="54">
        <v>1003</v>
      </c>
      <c r="N109" s="54">
        <v>1060</v>
      </c>
      <c r="O109" s="54">
        <v>1016</v>
      </c>
      <c r="P109" s="54">
        <v>1169</v>
      </c>
      <c r="Q109" s="54">
        <v>195</v>
      </c>
      <c r="R109" s="54">
        <v>236</v>
      </c>
      <c r="S109" s="54">
        <v>285</v>
      </c>
      <c r="T109" s="54">
        <v>323</v>
      </c>
      <c r="U109" s="54">
        <v>365</v>
      </c>
      <c r="V109" s="54">
        <v>378</v>
      </c>
      <c r="W109" s="54">
        <v>421</v>
      </c>
      <c r="X109" s="54">
        <v>456</v>
      </c>
      <c r="Y109" s="54">
        <v>492</v>
      </c>
      <c r="Z109" s="54">
        <v>539</v>
      </c>
      <c r="AA109" s="54">
        <v>583</v>
      </c>
      <c r="AC109" s="54">
        <f t="shared" si="213"/>
        <v>0</v>
      </c>
      <c r="AD109" s="54">
        <f t="shared" si="214"/>
        <v>432</v>
      </c>
      <c r="AE109" s="54">
        <f t="shared" si="215"/>
        <v>1003</v>
      </c>
      <c r="AF109" s="54">
        <f t="shared" si="216"/>
        <v>195</v>
      </c>
      <c r="AG109" s="54">
        <f t="shared" si="190"/>
        <v>365</v>
      </c>
      <c r="AH109" s="54">
        <f t="shared" ca="1" si="191"/>
        <v>492</v>
      </c>
      <c r="AI109" s="54">
        <f t="shared" ca="1" si="192"/>
        <v>583</v>
      </c>
      <c r="AJ109" s="45" t="s">
        <v>9</v>
      </c>
    </row>
    <row r="110" spans="1:36" ht="15.95" hidden="1" customHeight="1" outlineLevel="1" x14ac:dyDescent="0.2">
      <c r="A110" s="63" t="s">
        <v>161</v>
      </c>
      <c r="B110" s="54">
        <v>0</v>
      </c>
      <c r="C110" s="54">
        <v>0</v>
      </c>
      <c r="D110" s="54">
        <v>0</v>
      </c>
      <c r="E110" s="54">
        <v>0</v>
      </c>
      <c r="F110" s="54">
        <v>0</v>
      </c>
      <c r="G110" s="54">
        <v>0</v>
      </c>
      <c r="H110" s="54">
        <v>0</v>
      </c>
      <c r="I110" s="54">
        <v>0</v>
      </c>
      <c r="J110" s="54">
        <v>0</v>
      </c>
      <c r="K110" s="54">
        <v>0</v>
      </c>
      <c r="L110" s="54">
        <v>0</v>
      </c>
      <c r="M110" s="54">
        <v>0</v>
      </c>
      <c r="N110" s="54">
        <v>0</v>
      </c>
      <c r="O110" s="54">
        <v>0</v>
      </c>
      <c r="P110" s="54">
        <v>0</v>
      </c>
      <c r="Q110" s="54">
        <v>0</v>
      </c>
      <c r="R110" s="54">
        <v>0</v>
      </c>
      <c r="S110" s="54">
        <v>0</v>
      </c>
      <c r="T110" s="54">
        <v>0</v>
      </c>
      <c r="U110" s="54">
        <v>0</v>
      </c>
      <c r="V110" s="54">
        <v>0</v>
      </c>
      <c r="W110" s="54">
        <v>0</v>
      </c>
      <c r="X110" s="54">
        <v>0</v>
      </c>
      <c r="Y110" s="54">
        <v>0</v>
      </c>
      <c r="Z110" s="54">
        <v>0</v>
      </c>
      <c r="AA110" s="54">
        <v>0</v>
      </c>
      <c r="AC110" s="54">
        <f t="shared" si="213"/>
        <v>0</v>
      </c>
      <c r="AD110" s="54">
        <f t="shared" si="214"/>
        <v>0</v>
      </c>
      <c r="AE110" s="54">
        <f t="shared" si="215"/>
        <v>0</v>
      </c>
      <c r="AF110" s="54">
        <f t="shared" si="216"/>
        <v>0</v>
      </c>
      <c r="AG110" s="54">
        <f t="shared" si="190"/>
        <v>0</v>
      </c>
      <c r="AH110" s="54">
        <f t="shared" ca="1" si="191"/>
        <v>0</v>
      </c>
      <c r="AI110" s="54">
        <f t="shared" ca="1" si="192"/>
        <v>0</v>
      </c>
      <c r="AJ110" s="45" t="s">
        <v>9</v>
      </c>
    </row>
    <row r="111" spans="1:36" ht="15.95" hidden="1" customHeight="1" outlineLevel="1" x14ac:dyDescent="0.2">
      <c r="A111" s="63" t="s">
        <v>162</v>
      </c>
      <c r="B111" s="54">
        <v>0</v>
      </c>
      <c r="C111" s="54">
        <v>0</v>
      </c>
      <c r="D111" s="54">
        <v>0</v>
      </c>
      <c r="E111" s="54">
        <v>0</v>
      </c>
      <c r="F111" s="54">
        <v>0</v>
      </c>
      <c r="G111" s="54">
        <v>0</v>
      </c>
      <c r="H111" s="54">
        <v>404</v>
      </c>
      <c r="I111" s="54">
        <v>1221</v>
      </c>
      <c r="J111" s="54">
        <v>1555</v>
      </c>
      <c r="K111" s="54">
        <v>1556</v>
      </c>
      <c r="L111" s="54">
        <v>4977</v>
      </c>
      <c r="M111" s="54">
        <v>8666</v>
      </c>
      <c r="N111" s="54">
        <v>11994</v>
      </c>
      <c r="O111" s="54">
        <v>16307</v>
      </c>
      <c r="P111" s="54">
        <v>16369</v>
      </c>
      <c r="Q111" s="54">
        <v>16373</v>
      </c>
      <c r="R111" s="54">
        <v>16501</v>
      </c>
      <c r="S111" s="54">
        <v>1585</v>
      </c>
      <c r="T111" s="54">
        <v>3870</v>
      </c>
      <c r="U111" s="54">
        <v>3873</v>
      </c>
      <c r="V111" s="54">
        <v>4410</v>
      </c>
      <c r="W111" s="54">
        <v>6181</v>
      </c>
      <c r="X111" s="54">
        <v>6187</v>
      </c>
      <c r="Y111" s="54">
        <v>6193</v>
      </c>
      <c r="Z111" s="54">
        <v>6387</v>
      </c>
      <c r="AA111" s="54">
        <v>451</v>
      </c>
      <c r="AC111" s="54">
        <f t="shared" si="213"/>
        <v>0</v>
      </c>
      <c r="AD111" s="54">
        <f t="shared" si="214"/>
        <v>1221</v>
      </c>
      <c r="AE111" s="54">
        <f t="shared" si="215"/>
        <v>8666</v>
      </c>
      <c r="AF111" s="54">
        <f t="shared" si="216"/>
        <v>16373</v>
      </c>
      <c r="AG111" s="54">
        <f t="shared" si="190"/>
        <v>3873</v>
      </c>
      <c r="AH111" s="54">
        <f t="shared" ca="1" si="191"/>
        <v>6193</v>
      </c>
      <c r="AI111" s="54">
        <f t="shared" ca="1" si="192"/>
        <v>451</v>
      </c>
      <c r="AJ111" s="45" t="s">
        <v>9</v>
      </c>
    </row>
    <row r="112" spans="1:36" ht="15.95" hidden="1" customHeight="1" outlineLevel="1" x14ac:dyDescent="0.2">
      <c r="A112" s="63" t="s">
        <v>163</v>
      </c>
      <c r="B112" s="54">
        <v>0</v>
      </c>
      <c r="C112" s="54">
        <v>0</v>
      </c>
      <c r="D112" s="54">
        <v>0</v>
      </c>
      <c r="E112" s="54">
        <v>0</v>
      </c>
      <c r="F112" s="54">
        <v>-2</v>
      </c>
      <c r="G112" s="54">
        <v>-3</v>
      </c>
      <c r="H112" s="54">
        <v>-44</v>
      </c>
      <c r="I112" s="54">
        <v>-1</v>
      </c>
      <c r="J112" s="54">
        <v>1032</v>
      </c>
      <c r="K112" s="54">
        <v>1066</v>
      </c>
      <c r="L112" s="54">
        <v>1079</v>
      </c>
      <c r="M112" s="54">
        <v>1127</v>
      </c>
      <c r="N112" s="54">
        <v>1139</v>
      </c>
      <c r="O112" s="54">
        <v>1185</v>
      </c>
      <c r="P112" s="54">
        <v>1166</v>
      </c>
      <c r="Q112" s="54">
        <v>1191</v>
      </c>
      <c r="R112" s="54">
        <v>1200</v>
      </c>
      <c r="S112" s="54">
        <v>1228</v>
      </c>
      <c r="T112" s="54">
        <v>2432</v>
      </c>
      <c r="U112" s="54">
        <v>1246</v>
      </c>
      <c r="V112" s="54">
        <v>1200</v>
      </c>
      <c r="W112" s="54">
        <v>1303</v>
      </c>
      <c r="X112" s="54">
        <v>1170</v>
      </c>
      <c r="Y112" s="54">
        <v>1206</v>
      </c>
      <c r="Z112" s="54">
        <v>1143</v>
      </c>
      <c r="AA112" s="54">
        <v>1169</v>
      </c>
      <c r="AC112" s="54">
        <f t="shared" si="213"/>
        <v>0</v>
      </c>
      <c r="AD112" s="54">
        <f t="shared" si="214"/>
        <v>-1</v>
      </c>
      <c r="AE112" s="54">
        <f t="shared" si="215"/>
        <v>1127</v>
      </c>
      <c r="AF112" s="54">
        <f t="shared" si="216"/>
        <v>1191</v>
      </c>
      <c r="AG112" s="54">
        <f t="shared" si="190"/>
        <v>1246</v>
      </c>
      <c r="AH112" s="54">
        <f t="shared" ca="1" si="191"/>
        <v>1206</v>
      </c>
      <c r="AI112" s="54">
        <f t="shared" ca="1" si="192"/>
        <v>1169</v>
      </c>
      <c r="AJ112" s="45" t="s">
        <v>9</v>
      </c>
    </row>
    <row r="113" spans="1:36" ht="15.95" hidden="1" customHeight="1" outlineLevel="1" x14ac:dyDescent="0.2">
      <c r="A113" s="61" t="s">
        <v>164</v>
      </c>
      <c r="B113" s="62">
        <v>701759</v>
      </c>
      <c r="C113" s="62">
        <v>710773</v>
      </c>
      <c r="D113" s="62">
        <v>713837</v>
      </c>
      <c r="E113" s="62">
        <v>722379</v>
      </c>
      <c r="F113" s="62">
        <v>731468</v>
      </c>
      <c r="G113" s="62">
        <v>727994</v>
      </c>
      <c r="H113" s="62">
        <v>735940</v>
      </c>
      <c r="I113" s="62">
        <f t="shared" ref="I113:N113" si="217">SUM(I114:I125)</f>
        <v>757960</v>
      </c>
      <c r="J113" s="62">
        <f t="shared" si="217"/>
        <v>778828</v>
      </c>
      <c r="K113" s="62">
        <f t="shared" si="217"/>
        <v>794994</v>
      </c>
      <c r="L113" s="62">
        <f t="shared" si="217"/>
        <v>819252</v>
      </c>
      <c r="M113" s="62">
        <f t="shared" si="217"/>
        <v>845976</v>
      </c>
      <c r="N113" s="62">
        <f t="shared" si="217"/>
        <v>871951</v>
      </c>
      <c r="O113" s="62">
        <f t="shared" ref="O113:T113" si="218">SUM(O114:O125)</f>
        <v>934273</v>
      </c>
      <c r="P113" s="62">
        <f t="shared" si="218"/>
        <v>927166</v>
      </c>
      <c r="Q113" s="62">
        <f t="shared" si="218"/>
        <v>940213</v>
      </c>
      <c r="R113" s="62">
        <f t="shared" si="218"/>
        <v>924839</v>
      </c>
      <c r="S113" s="62">
        <f t="shared" si="218"/>
        <v>966804</v>
      </c>
      <c r="T113" s="62">
        <f t="shared" si="218"/>
        <v>933338</v>
      </c>
      <c r="U113" s="62">
        <f t="shared" ref="U113:V113" si="219">SUM(U114:U125)</f>
        <v>941218</v>
      </c>
      <c r="V113" s="62">
        <f t="shared" si="219"/>
        <v>909280</v>
      </c>
      <c r="W113" s="62">
        <f t="shared" ref="W113:X113" si="220">SUM(W114:W125)</f>
        <v>917664</v>
      </c>
      <c r="X113" s="62">
        <f t="shared" si="220"/>
        <v>874128</v>
      </c>
      <c r="Y113" s="62">
        <f t="shared" ref="Y113:Z113" si="221">SUM(Y114:Y125)</f>
        <v>885461</v>
      </c>
      <c r="Z113" s="62">
        <f t="shared" si="221"/>
        <v>851138</v>
      </c>
      <c r="AA113" s="62">
        <f t="shared" ref="AA113" si="222">SUM(AA114:AA125)</f>
        <v>859601</v>
      </c>
      <c r="AC113" s="62">
        <f t="shared" si="213"/>
        <v>722379</v>
      </c>
      <c r="AD113" s="62">
        <f t="shared" si="214"/>
        <v>757960</v>
      </c>
      <c r="AE113" s="62">
        <f t="shared" si="215"/>
        <v>845976</v>
      </c>
      <c r="AF113" s="62">
        <f t="shared" si="216"/>
        <v>940213</v>
      </c>
      <c r="AG113" s="62">
        <f t="shared" si="190"/>
        <v>941218</v>
      </c>
      <c r="AH113" s="62">
        <f t="shared" ca="1" si="191"/>
        <v>885461</v>
      </c>
      <c r="AI113" s="62">
        <f t="shared" ca="1" si="192"/>
        <v>859601</v>
      </c>
      <c r="AJ113" s="45" t="s">
        <v>9</v>
      </c>
    </row>
    <row r="114" spans="1:36" ht="15.95" hidden="1" customHeight="1" outlineLevel="1" x14ac:dyDescent="0.2">
      <c r="A114" s="63" t="s">
        <v>152</v>
      </c>
      <c r="B114" s="54">
        <v>0</v>
      </c>
      <c r="C114" s="54">
        <v>0</v>
      </c>
      <c r="D114" s="54">
        <v>0</v>
      </c>
      <c r="E114" s="54">
        <v>0</v>
      </c>
      <c r="F114" s="54">
        <v>0</v>
      </c>
      <c r="G114" s="54">
        <v>0</v>
      </c>
      <c r="H114" s="54">
        <v>0</v>
      </c>
      <c r="I114" s="54">
        <v>0</v>
      </c>
      <c r="J114" s="54">
        <v>0</v>
      </c>
      <c r="K114" s="54">
        <v>0</v>
      </c>
      <c r="L114" s="54">
        <v>0</v>
      </c>
      <c r="M114" s="54">
        <v>0</v>
      </c>
      <c r="N114" s="54">
        <v>0</v>
      </c>
      <c r="O114" s="54">
        <v>0</v>
      </c>
      <c r="P114" s="54">
        <v>0</v>
      </c>
      <c r="Q114" s="54">
        <v>0</v>
      </c>
      <c r="R114" s="54">
        <v>0</v>
      </c>
      <c r="S114" s="54">
        <v>0</v>
      </c>
      <c r="T114" s="54">
        <v>0</v>
      </c>
      <c r="U114" s="54">
        <v>0</v>
      </c>
      <c r="V114" s="54">
        <v>0</v>
      </c>
      <c r="W114" s="54">
        <v>0</v>
      </c>
      <c r="X114" s="54">
        <v>0</v>
      </c>
      <c r="Y114" s="54">
        <v>0</v>
      </c>
      <c r="Z114" s="54">
        <v>0</v>
      </c>
      <c r="AA114" s="54">
        <v>0</v>
      </c>
      <c r="AC114" s="54">
        <f t="shared" si="213"/>
        <v>0</v>
      </c>
      <c r="AD114" s="54">
        <f t="shared" si="214"/>
        <v>0</v>
      </c>
      <c r="AE114" s="54">
        <f t="shared" si="215"/>
        <v>0</v>
      </c>
      <c r="AF114" s="54">
        <f t="shared" si="216"/>
        <v>0</v>
      </c>
      <c r="AG114" s="54">
        <f t="shared" si="190"/>
        <v>0</v>
      </c>
      <c r="AH114" s="54">
        <f t="shared" ca="1" si="191"/>
        <v>0</v>
      </c>
      <c r="AI114" s="54">
        <f t="shared" ca="1" si="192"/>
        <v>0</v>
      </c>
      <c r="AJ114" s="45" t="s">
        <v>9</v>
      </c>
    </row>
    <row r="115" spans="1:36" ht="15.95" hidden="1" customHeight="1" outlineLevel="1" x14ac:dyDescent="0.2">
      <c r="A115" s="63" t="s">
        <v>153</v>
      </c>
      <c r="B115" s="54">
        <v>701759</v>
      </c>
      <c r="C115" s="54">
        <v>710773</v>
      </c>
      <c r="D115" s="54">
        <v>713837</v>
      </c>
      <c r="E115" s="54">
        <v>722379</v>
      </c>
      <c r="F115" s="54">
        <v>731468</v>
      </c>
      <c r="G115" s="54">
        <v>727994</v>
      </c>
      <c r="H115" s="54">
        <v>735940</v>
      </c>
      <c r="I115" s="54">
        <v>757584</v>
      </c>
      <c r="J115" s="54">
        <v>776850</v>
      </c>
      <c r="K115" s="54">
        <v>791749</v>
      </c>
      <c r="L115" s="54">
        <v>814461</v>
      </c>
      <c r="M115" s="54">
        <v>840527</v>
      </c>
      <c r="N115" s="54">
        <v>863757</v>
      </c>
      <c r="O115" s="54">
        <v>889401</v>
      </c>
      <c r="P115" s="54">
        <v>882003</v>
      </c>
      <c r="Q115" s="54">
        <v>892402</v>
      </c>
      <c r="R115" s="128">
        <v>875964</v>
      </c>
      <c r="S115" s="128">
        <v>886265</v>
      </c>
      <c r="T115" s="54">
        <v>853560</v>
      </c>
      <c r="U115" s="54">
        <v>861581</v>
      </c>
      <c r="V115" s="54">
        <v>829939</v>
      </c>
      <c r="W115" s="54">
        <v>839091</v>
      </c>
      <c r="X115" s="54">
        <v>796212</v>
      </c>
      <c r="Y115" s="54">
        <v>808358</v>
      </c>
      <c r="Z115" s="54">
        <v>774427</v>
      </c>
      <c r="AA115" s="54">
        <v>783352</v>
      </c>
      <c r="AC115" s="54">
        <f t="shared" si="213"/>
        <v>722379</v>
      </c>
      <c r="AD115" s="54">
        <f t="shared" si="214"/>
        <v>757584</v>
      </c>
      <c r="AE115" s="54">
        <f t="shared" si="215"/>
        <v>840527</v>
      </c>
      <c r="AF115" s="54">
        <f t="shared" si="216"/>
        <v>892402</v>
      </c>
      <c r="AG115" s="54">
        <f t="shared" si="190"/>
        <v>861581</v>
      </c>
      <c r="AH115" s="54">
        <f t="shared" ca="1" si="191"/>
        <v>808358</v>
      </c>
      <c r="AI115" s="54">
        <f t="shared" ca="1" si="192"/>
        <v>783352</v>
      </c>
      <c r="AJ115" s="45" t="s">
        <v>9</v>
      </c>
    </row>
    <row r="116" spans="1:36" ht="15.95" hidden="1" customHeight="1" outlineLevel="1" x14ac:dyDescent="0.2">
      <c r="A116" s="63" t="s">
        <v>154</v>
      </c>
      <c r="B116" s="54">
        <v>0</v>
      </c>
      <c r="C116" s="54">
        <v>0</v>
      </c>
      <c r="D116" s="54">
        <v>0</v>
      </c>
      <c r="E116" s="54">
        <v>0</v>
      </c>
      <c r="F116" s="54">
        <v>0</v>
      </c>
      <c r="G116" s="54">
        <v>0</v>
      </c>
      <c r="H116" s="54">
        <v>0</v>
      </c>
      <c r="I116" s="54">
        <v>0</v>
      </c>
      <c r="J116" s="54">
        <v>0</v>
      </c>
      <c r="K116" s="54">
        <v>0</v>
      </c>
      <c r="L116" s="54">
        <v>0</v>
      </c>
      <c r="M116" s="54">
        <v>0</v>
      </c>
      <c r="N116" s="54">
        <v>0</v>
      </c>
      <c r="O116" s="54">
        <v>0</v>
      </c>
      <c r="P116" s="54">
        <v>0</v>
      </c>
      <c r="Q116" s="54">
        <v>0</v>
      </c>
      <c r="R116" s="128">
        <v>0</v>
      </c>
      <c r="S116" s="128">
        <v>0</v>
      </c>
      <c r="T116" s="54">
        <v>0</v>
      </c>
      <c r="U116" s="54">
        <v>0</v>
      </c>
      <c r="V116" s="54">
        <v>0</v>
      </c>
      <c r="W116" s="54">
        <v>0</v>
      </c>
      <c r="X116" s="54">
        <v>0</v>
      </c>
      <c r="Y116" s="54">
        <v>0</v>
      </c>
      <c r="Z116" s="54">
        <v>0</v>
      </c>
      <c r="AA116" s="54">
        <v>0</v>
      </c>
      <c r="AC116" s="54">
        <f t="shared" si="213"/>
        <v>0</v>
      </c>
      <c r="AD116" s="54">
        <f t="shared" si="214"/>
        <v>0</v>
      </c>
      <c r="AE116" s="54">
        <f t="shared" si="215"/>
        <v>0</v>
      </c>
      <c r="AF116" s="54">
        <f t="shared" si="216"/>
        <v>0</v>
      </c>
      <c r="AG116" s="54">
        <f t="shared" si="190"/>
        <v>0</v>
      </c>
      <c r="AH116" s="54">
        <f t="shared" ca="1" si="191"/>
        <v>0</v>
      </c>
      <c r="AI116" s="54">
        <f t="shared" ca="1" si="192"/>
        <v>0</v>
      </c>
      <c r="AJ116" s="45" t="s">
        <v>9</v>
      </c>
    </row>
    <row r="117" spans="1:36" ht="15.95" hidden="1" customHeight="1" outlineLevel="1" x14ac:dyDescent="0.2">
      <c r="A117" s="63" t="s">
        <v>145</v>
      </c>
      <c r="B117" s="54">
        <v>0</v>
      </c>
      <c r="C117" s="54">
        <v>0</v>
      </c>
      <c r="D117" s="54">
        <v>0</v>
      </c>
      <c r="E117" s="54">
        <v>0</v>
      </c>
      <c r="F117" s="54">
        <v>0</v>
      </c>
      <c r="G117" s="54">
        <v>0</v>
      </c>
      <c r="H117" s="54">
        <v>0</v>
      </c>
      <c r="I117" s="54">
        <v>0</v>
      </c>
      <c r="J117" s="54">
        <v>0</v>
      </c>
      <c r="K117" s="54">
        <v>0</v>
      </c>
      <c r="L117" s="54">
        <v>0</v>
      </c>
      <c r="M117" s="54">
        <v>0</v>
      </c>
      <c r="N117" s="54">
        <v>0</v>
      </c>
      <c r="O117" s="54">
        <v>0</v>
      </c>
      <c r="P117" s="54">
        <v>0</v>
      </c>
      <c r="Q117" s="54">
        <v>0</v>
      </c>
      <c r="R117" s="128">
        <v>0</v>
      </c>
      <c r="S117" s="128">
        <v>0</v>
      </c>
      <c r="T117" s="54">
        <v>0</v>
      </c>
      <c r="U117" s="54">
        <v>0</v>
      </c>
      <c r="V117" s="54">
        <v>0</v>
      </c>
      <c r="W117" s="54">
        <v>0</v>
      </c>
      <c r="X117" s="54">
        <v>0</v>
      </c>
      <c r="Y117" s="54">
        <v>0</v>
      </c>
      <c r="Z117" s="54">
        <v>0</v>
      </c>
      <c r="AA117" s="54">
        <v>0</v>
      </c>
      <c r="AC117" s="54">
        <f t="shared" si="213"/>
        <v>0</v>
      </c>
      <c r="AD117" s="54">
        <f t="shared" si="214"/>
        <v>0</v>
      </c>
      <c r="AE117" s="54">
        <f t="shared" si="215"/>
        <v>0</v>
      </c>
      <c r="AF117" s="54">
        <f t="shared" si="216"/>
        <v>0</v>
      </c>
      <c r="AG117" s="54">
        <f t="shared" si="190"/>
        <v>0</v>
      </c>
      <c r="AH117" s="54">
        <f t="shared" ca="1" si="191"/>
        <v>0</v>
      </c>
      <c r="AI117" s="54">
        <f t="shared" ca="1" si="192"/>
        <v>0</v>
      </c>
      <c r="AJ117" s="45" t="s">
        <v>9</v>
      </c>
    </row>
    <row r="118" spans="1:36" ht="15.95" hidden="1" customHeight="1" outlineLevel="1" x14ac:dyDescent="0.2">
      <c r="A118" s="63" t="s">
        <v>156</v>
      </c>
      <c r="B118" s="54">
        <v>0</v>
      </c>
      <c r="C118" s="54">
        <v>0</v>
      </c>
      <c r="D118" s="54">
        <v>0</v>
      </c>
      <c r="E118" s="54">
        <v>0</v>
      </c>
      <c r="F118" s="54">
        <v>0</v>
      </c>
      <c r="G118" s="54">
        <v>0</v>
      </c>
      <c r="H118" s="54">
        <v>0</v>
      </c>
      <c r="I118" s="54">
        <v>0</v>
      </c>
      <c r="J118" s="54">
        <v>0</v>
      </c>
      <c r="K118" s="54">
        <v>0</v>
      </c>
      <c r="L118" s="54">
        <v>0</v>
      </c>
      <c r="M118" s="54">
        <v>0</v>
      </c>
      <c r="N118" s="54">
        <v>0</v>
      </c>
      <c r="O118" s="54">
        <v>0</v>
      </c>
      <c r="P118" s="54">
        <v>0</v>
      </c>
      <c r="Q118" s="54">
        <v>0</v>
      </c>
      <c r="R118" s="128">
        <v>0</v>
      </c>
      <c r="S118" s="128">
        <v>0</v>
      </c>
      <c r="T118" s="54">
        <v>0</v>
      </c>
      <c r="U118" s="54">
        <v>0</v>
      </c>
      <c r="V118" s="54">
        <v>0</v>
      </c>
      <c r="W118" s="54">
        <v>0</v>
      </c>
      <c r="X118" s="54">
        <v>0</v>
      </c>
      <c r="Y118" s="54">
        <v>0</v>
      </c>
      <c r="Z118" s="54">
        <v>0</v>
      </c>
      <c r="AA118" s="54">
        <v>0</v>
      </c>
      <c r="AC118" s="54">
        <f t="shared" si="213"/>
        <v>0</v>
      </c>
      <c r="AD118" s="54">
        <f t="shared" si="214"/>
        <v>0</v>
      </c>
      <c r="AE118" s="54">
        <f t="shared" si="215"/>
        <v>0</v>
      </c>
      <c r="AF118" s="54">
        <f t="shared" si="216"/>
        <v>0</v>
      </c>
      <c r="AG118" s="54">
        <f t="shared" si="190"/>
        <v>0</v>
      </c>
      <c r="AH118" s="54">
        <f t="shared" ca="1" si="191"/>
        <v>0</v>
      </c>
      <c r="AI118" s="54">
        <f t="shared" ca="1" si="192"/>
        <v>0</v>
      </c>
      <c r="AJ118" s="45" t="s">
        <v>9</v>
      </c>
    </row>
    <row r="119" spans="1:36" ht="15.95" hidden="1" customHeight="1" outlineLevel="1" x14ac:dyDescent="0.2">
      <c r="A119" s="63" t="s">
        <v>146</v>
      </c>
      <c r="B119" s="54">
        <v>0</v>
      </c>
      <c r="C119" s="54">
        <v>0</v>
      </c>
      <c r="D119" s="54">
        <v>0</v>
      </c>
      <c r="E119" s="54">
        <v>0</v>
      </c>
      <c r="F119" s="54">
        <v>0</v>
      </c>
      <c r="G119" s="54">
        <v>0</v>
      </c>
      <c r="H119" s="54">
        <v>0</v>
      </c>
      <c r="I119" s="54">
        <v>0</v>
      </c>
      <c r="J119" s="54">
        <v>0</v>
      </c>
      <c r="K119" s="54">
        <v>0</v>
      </c>
      <c r="L119" s="54">
        <v>0</v>
      </c>
      <c r="M119" s="54">
        <v>0</v>
      </c>
      <c r="N119" s="54">
        <v>0</v>
      </c>
      <c r="O119" s="54">
        <v>0</v>
      </c>
      <c r="P119" s="54">
        <v>0</v>
      </c>
      <c r="Q119" s="54">
        <v>0</v>
      </c>
      <c r="R119" s="128">
        <v>0</v>
      </c>
      <c r="S119" s="128">
        <v>0</v>
      </c>
      <c r="T119" s="54">
        <v>0</v>
      </c>
      <c r="U119" s="54">
        <v>0</v>
      </c>
      <c r="V119" s="54">
        <v>0</v>
      </c>
      <c r="W119" s="54">
        <v>0</v>
      </c>
      <c r="X119" s="54">
        <v>0</v>
      </c>
      <c r="Y119" s="54">
        <v>0</v>
      </c>
      <c r="Z119" s="54">
        <v>0</v>
      </c>
      <c r="AA119" s="54">
        <v>0</v>
      </c>
      <c r="AC119" s="54">
        <f t="shared" si="213"/>
        <v>0</v>
      </c>
      <c r="AD119" s="54">
        <f t="shared" si="214"/>
        <v>0</v>
      </c>
      <c r="AE119" s="54">
        <f t="shared" si="215"/>
        <v>0</v>
      </c>
      <c r="AF119" s="54">
        <f t="shared" si="216"/>
        <v>0</v>
      </c>
      <c r="AG119" s="54">
        <f t="shared" si="190"/>
        <v>0</v>
      </c>
      <c r="AH119" s="54">
        <f t="shared" ca="1" si="191"/>
        <v>0</v>
      </c>
      <c r="AI119" s="54">
        <f t="shared" ca="1" si="192"/>
        <v>0</v>
      </c>
      <c r="AJ119" s="45" t="s">
        <v>9</v>
      </c>
    </row>
    <row r="120" spans="1:36" ht="15.95" hidden="1" customHeight="1" outlineLevel="1" x14ac:dyDescent="0.2">
      <c r="A120" s="63" t="s">
        <v>161</v>
      </c>
      <c r="B120" s="54">
        <v>0</v>
      </c>
      <c r="C120" s="54">
        <v>0</v>
      </c>
      <c r="D120" s="54">
        <v>0</v>
      </c>
      <c r="E120" s="54">
        <v>0</v>
      </c>
      <c r="F120" s="54">
        <v>0</v>
      </c>
      <c r="G120" s="54">
        <v>0</v>
      </c>
      <c r="H120" s="54">
        <v>0</v>
      </c>
      <c r="I120" s="54">
        <v>0</v>
      </c>
      <c r="J120" s="54">
        <v>0</v>
      </c>
      <c r="K120" s="54">
        <v>10</v>
      </c>
      <c r="L120" s="54">
        <v>58</v>
      </c>
      <c r="M120" s="54">
        <v>60</v>
      </c>
      <c r="N120" s="54">
        <v>43</v>
      </c>
      <c r="O120" s="54">
        <v>43</v>
      </c>
      <c r="P120" s="54">
        <v>45</v>
      </c>
      <c r="Q120" s="54">
        <v>47</v>
      </c>
      <c r="R120" s="128">
        <v>83</v>
      </c>
      <c r="S120" s="128">
        <v>721</v>
      </c>
      <c r="T120" s="54">
        <v>427</v>
      </c>
      <c r="U120" s="54">
        <v>445</v>
      </c>
      <c r="V120" s="54">
        <v>465</v>
      </c>
      <c r="W120" s="54">
        <v>441</v>
      </c>
      <c r="X120" s="54">
        <v>149</v>
      </c>
      <c r="Y120" s="54">
        <v>81</v>
      </c>
      <c r="Z120" s="54">
        <v>143</v>
      </c>
      <c r="AA120" s="54">
        <v>119</v>
      </c>
      <c r="AC120" s="54">
        <f t="shared" si="213"/>
        <v>0</v>
      </c>
      <c r="AD120" s="54">
        <f t="shared" si="214"/>
        <v>0</v>
      </c>
      <c r="AE120" s="54">
        <f t="shared" si="215"/>
        <v>60</v>
      </c>
      <c r="AF120" s="54">
        <f t="shared" si="216"/>
        <v>47</v>
      </c>
      <c r="AG120" s="54">
        <f t="shared" si="190"/>
        <v>445</v>
      </c>
      <c r="AH120" s="54">
        <f t="shared" ca="1" si="191"/>
        <v>81</v>
      </c>
      <c r="AI120" s="54">
        <f t="shared" ca="1" si="192"/>
        <v>119</v>
      </c>
      <c r="AJ120" s="45" t="s">
        <v>9</v>
      </c>
    </row>
    <row r="121" spans="1:36" ht="15.95" hidden="1" customHeight="1" outlineLevel="1" x14ac:dyDescent="0.2">
      <c r="A121" s="63" t="s">
        <v>162</v>
      </c>
      <c r="B121" s="54">
        <v>0</v>
      </c>
      <c r="C121" s="54">
        <v>0</v>
      </c>
      <c r="D121" s="54">
        <v>0</v>
      </c>
      <c r="E121" s="54">
        <v>0</v>
      </c>
      <c r="F121" s="54">
        <v>0</v>
      </c>
      <c r="G121" s="54">
        <v>0</v>
      </c>
      <c r="H121" s="54">
        <v>0</v>
      </c>
      <c r="I121" s="54">
        <v>376</v>
      </c>
      <c r="J121" s="54">
        <v>1978</v>
      </c>
      <c r="K121" s="54">
        <v>3235</v>
      </c>
      <c r="L121" s="54">
        <v>4733</v>
      </c>
      <c r="M121" s="54">
        <v>5389</v>
      </c>
      <c r="N121" s="54">
        <v>8151</v>
      </c>
      <c r="O121" s="54">
        <v>11158</v>
      </c>
      <c r="P121" s="54">
        <v>13506</v>
      </c>
      <c r="Q121" s="54">
        <v>15633</v>
      </c>
      <c r="R121" s="129">
        <v>17934</v>
      </c>
      <c r="S121" s="129">
        <v>0</v>
      </c>
      <c r="T121" s="54">
        <v>0</v>
      </c>
      <c r="U121" s="54">
        <v>0</v>
      </c>
      <c r="V121" s="54">
        <v>0</v>
      </c>
      <c r="W121" s="54">
        <v>0</v>
      </c>
      <c r="X121" s="54">
        <v>0</v>
      </c>
      <c r="Y121" s="54">
        <v>0</v>
      </c>
      <c r="Z121" s="54">
        <v>0</v>
      </c>
      <c r="AA121" s="54">
        <v>0</v>
      </c>
      <c r="AC121" s="54">
        <f t="shared" si="213"/>
        <v>0</v>
      </c>
      <c r="AD121" s="54">
        <f t="shared" si="214"/>
        <v>376</v>
      </c>
      <c r="AE121" s="54">
        <f t="shared" si="215"/>
        <v>5389</v>
      </c>
      <c r="AF121" s="54">
        <f t="shared" si="216"/>
        <v>15633</v>
      </c>
      <c r="AG121" s="54">
        <f t="shared" si="190"/>
        <v>0</v>
      </c>
      <c r="AH121" s="54">
        <f t="shared" ca="1" si="191"/>
        <v>0</v>
      </c>
      <c r="AI121" s="54">
        <f t="shared" ca="1" si="192"/>
        <v>0</v>
      </c>
      <c r="AJ121" s="45" t="s">
        <v>9</v>
      </c>
    </row>
    <row r="122" spans="1:36" ht="15.95" hidden="1" customHeight="1" outlineLevel="1" x14ac:dyDescent="0.2">
      <c r="A122" s="63" t="s">
        <v>159</v>
      </c>
      <c r="B122" s="54">
        <v>0</v>
      </c>
      <c r="C122" s="54">
        <v>0</v>
      </c>
      <c r="D122" s="54">
        <v>0</v>
      </c>
      <c r="E122" s="54">
        <v>0</v>
      </c>
      <c r="F122" s="54">
        <v>0</v>
      </c>
      <c r="G122" s="54">
        <v>0</v>
      </c>
      <c r="H122" s="54">
        <v>0</v>
      </c>
      <c r="I122" s="54">
        <v>0</v>
      </c>
      <c r="J122" s="54">
        <v>0</v>
      </c>
      <c r="K122" s="54">
        <v>0</v>
      </c>
      <c r="L122" s="54">
        <v>0</v>
      </c>
      <c r="M122" s="54">
        <v>0</v>
      </c>
      <c r="N122" s="54">
        <v>0</v>
      </c>
      <c r="O122" s="54">
        <v>0</v>
      </c>
      <c r="P122" s="54">
        <v>0</v>
      </c>
      <c r="Q122" s="54">
        <v>0</v>
      </c>
      <c r="R122" s="128">
        <v>0</v>
      </c>
      <c r="S122" s="128">
        <v>0</v>
      </c>
      <c r="T122" s="54">
        <v>0</v>
      </c>
      <c r="U122" s="54">
        <v>0</v>
      </c>
      <c r="V122" s="54">
        <v>0</v>
      </c>
      <c r="W122" s="54">
        <v>0</v>
      </c>
      <c r="X122" s="54">
        <v>0</v>
      </c>
      <c r="Y122" s="54">
        <v>0</v>
      </c>
      <c r="Z122" s="54">
        <v>0</v>
      </c>
      <c r="AA122" s="54">
        <v>0</v>
      </c>
      <c r="AC122" s="54">
        <f t="shared" si="213"/>
        <v>0</v>
      </c>
      <c r="AD122" s="54">
        <f t="shared" si="214"/>
        <v>0</v>
      </c>
      <c r="AE122" s="54">
        <f t="shared" si="215"/>
        <v>0</v>
      </c>
      <c r="AF122" s="54">
        <f t="shared" si="216"/>
        <v>0</v>
      </c>
      <c r="AG122" s="54">
        <f t="shared" si="190"/>
        <v>0</v>
      </c>
      <c r="AH122" s="54">
        <f t="shared" ca="1" si="191"/>
        <v>0</v>
      </c>
      <c r="AI122" s="54">
        <f t="shared" ca="1" si="192"/>
        <v>0</v>
      </c>
      <c r="AJ122" s="45" t="s">
        <v>9</v>
      </c>
    </row>
    <row r="123" spans="1:36" ht="15.95" hidden="1" customHeight="1" outlineLevel="1" x14ac:dyDescent="0.2">
      <c r="A123" s="63" t="s">
        <v>160</v>
      </c>
      <c r="B123" s="54">
        <v>0</v>
      </c>
      <c r="C123" s="54">
        <v>0</v>
      </c>
      <c r="D123" s="54">
        <v>0</v>
      </c>
      <c r="E123" s="54">
        <v>0</v>
      </c>
      <c r="F123" s="54">
        <v>0</v>
      </c>
      <c r="G123" s="54">
        <v>0</v>
      </c>
      <c r="H123" s="54">
        <v>0</v>
      </c>
      <c r="I123" s="54">
        <v>0</v>
      </c>
      <c r="J123" s="54">
        <v>0</v>
      </c>
      <c r="K123" s="54">
        <v>0</v>
      </c>
      <c r="L123" s="54">
        <v>0</v>
      </c>
      <c r="M123" s="54">
        <v>0</v>
      </c>
      <c r="N123" s="54">
        <v>0</v>
      </c>
      <c r="O123" s="54">
        <v>0</v>
      </c>
      <c r="P123" s="54">
        <v>0</v>
      </c>
      <c r="Q123" s="54">
        <v>0</v>
      </c>
      <c r="R123" s="128">
        <v>0</v>
      </c>
      <c r="S123" s="128">
        <v>1448</v>
      </c>
      <c r="T123" s="54">
        <v>1599</v>
      </c>
      <c r="U123" s="54">
        <v>1770</v>
      </c>
      <c r="V123" s="54">
        <v>1935</v>
      </c>
      <c r="W123" s="54">
        <v>2108</v>
      </c>
      <c r="X123" s="54">
        <v>2289</v>
      </c>
      <c r="Y123" s="54">
        <v>2472</v>
      </c>
      <c r="Z123" s="54">
        <v>2655</v>
      </c>
      <c r="AA123" s="54">
        <v>2837</v>
      </c>
      <c r="AC123" s="54">
        <f t="shared" si="213"/>
        <v>0</v>
      </c>
      <c r="AD123" s="54">
        <f t="shared" si="214"/>
        <v>0</v>
      </c>
      <c r="AE123" s="54">
        <f t="shared" si="215"/>
        <v>0</v>
      </c>
      <c r="AF123" s="54">
        <f t="shared" si="216"/>
        <v>0</v>
      </c>
      <c r="AG123" s="54">
        <f t="shared" si="190"/>
        <v>1770</v>
      </c>
      <c r="AH123" s="54">
        <f t="shared" ca="1" si="191"/>
        <v>2472</v>
      </c>
      <c r="AI123" s="54">
        <f t="shared" ca="1" si="192"/>
        <v>2837</v>
      </c>
      <c r="AJ123" s="45" t="s">
        <v>9</v>
      </c>
    </row>
    <row r="124" spans="1:36" ht="15.95" hidden="1" customHeight="1" outlineLevel="1" x14ac:dyDescent="0.2">
      <c r="A124" s="63" t="s">
        <v>157</v>
      </c>
      <c r="B124" s="54">
        <v>0</v>
      </c>
      <c r="C124" s="54">
        <v>0</v>
      </c>
      <c r="D124" s="54">
        <v>0</v>
      </c>
      <c r="E124" s="54">
        <v>0</v>
      </c>
      <c r="F124" s="54">
        <v>0</v>
      </c>
      <c r="G124" s="54">
        <v>0</v>
      </c>
      <c r="H124" s="54">
        <v>0</v>
      </c>
      <c r="I124" s="54">
        <v>0</v>
      </c>
      <c r="J124" s="54">
        <v>0</v>
      </c>
      <c r="K124" s="54">
        <v>0</v>
      </c>
      <c r="L124" s="54">
        <v>0</v>
      </c>
      <c r="M124" s="54">
        <v>0</v>
      </c>
      <c r="N124" s="54">
        <v>0</v>
      </c>
      <c r="O124" s="54">
        <v>33671</v>
      </c>
      <c r="P124" s="54">
        <v>31612</v>
      </c>
      <c r="Q124" s="54">
        <v>30952</v>
      </c>
      <c r="R124" s="128">
        <v>29570</v>
      </c>
      <c r="S124" s="128">
        <v>29087</v>
      </c>
      <c r="T124" s="54">
        <v>28954</v>
      </c>
      <c r="U124" s="54">
        <v>28874</v>
      </c>
      <c r="V124" s="54">
        <v>28853</v>
      </c>
      <c r="W124" s="54">
        <v>28395</v>
      </c>
      <c r="X124" s="54">
        <v>28308</v>
      </c>
      <c r="Y124" s="54">
        <v>27839</v>
      </c>
      <c r="Z124" s="54">
        <v>27661</v>
      </c>
      <c r="AA124" s="54">
        <v>27501</v>
      </c>
      <c r="AC124" s="54">
        <f t="shared" si="213"/>
        <v>0</v>
      </c>
      <c r="AD124" s="54">
        <f t="shared" si="214"/>
        <v>0</v>
      </c>
      <c r="AE124" s="54">
        <f t="shared" si="215"/>
        <v>0</v>
      </c>
      <c r="AF124" s="54">
        <f t="shared" si="216"/>
        <v>30952</v>
      </c>
      <c r="AG124" s="54">
        <f t="shared" si="190"/>
        <v>28874</v>
      </c>
      <c r="AH124" s="54">
        <f t="shared" ca="1" si="191"/>
        <v>27839</v>
      </c>
      <c r="AI124" s="54">
        <f t="shared" ca="1" si="192"/>
        <v>27501</v>
      </c>
      <c r="AJ124" s="45" t="s">
        <v>9</v>
      </c>
    </row>
    <row r="125" spans="1:36" ht="15.95" hidden="1" customHeight="1" outlineLevel="1" x14ac:dyDescent="0.2">
      <c r="A125" s="63" t="s">
        <v>163</v>
      </c>
      <c r="B125" s="54">
        <v>0</v>
      </c>
      <c r="C125" s="54">
        <v>0</v>
      </c>
      <c r="D125" s="54">
        <v>0</v>
      </c>
      <c r="E125" s="54">
        <v>0</v>
      </c>
      <c r="F125" s="54">
        <v>0</v>
      </c>
      <c r="G125" s="54">
        <v>0</v>
      </c>
      <c r="H125" s="54">
        <v>0</v>
      </c>
      <c r="I125" s="54">
        <v>0</v>
      </c>
      <c r="J125" s="54">
        <v>0</v>
      </c>
      <c r="K125" s="54">
        <v>0</v>
      </c>
      <c r="L125" s="54">
        <v>0</v>
      </c>
      <c r="M125" s="54">
        <v>0</v>
      </c>
      <c r="N125" s="54">
        <v>0</v>
      </c>
      <c r="O125" s="54">
        <v>0</v>
      </c>
      <c r="P125" s="54">
        <v>0</v>
      </c>
      <c r="Q125" s="54">
        <v>1179</v>
      </c>
      <c r="R125" s="54">
        <v>1288</v>
      </c>
      <c r="S125" s="54">
        <v>49283</v>
      </c>
      <c r="T125" s="54">
        <v>48798</v>
      </c>
      <c r="U125" s="54">
        <v>48548</v>
      </c>
      <c r="V125" s="54">
        <v>48088</v>
      </c>
      <c r="W125" s="54">
        <v>47629</v>
      </c>
      <c r="X125" s="54">
        <v>47170</v>
      </c>
      <c r="Y125" s="54">
        <v>46711</v>
      </c>
      <c r="Z125" s="54">
        <v>46252</v>
      </c>
      <c r="AA125" s="54">
        <v>45792</v>
      </c>
      <c r="AC125" s="54">
        <f t="shared" si="213"/>
        <v>0</v>
      </c>
      <c r="AD125" s="54">
        <f t="shared" si="214"/>
        <v>0</v>
      </c>
      <c r="AE125" s="54">
        <f t="shared" si="215"/>
        <v>0</v>
      </c>
      <c r="AF125" s="54">
        <f t="shared" si="216"/>
        <v>1179</v>
      </c>
      <c r="AG125" s="54">
        <f t="shared" si="190"/>
        <v>48548</v>
      </c>
      <c r="AH125" s="54">
        <f t="shared" ca="1" si="191"/>
        <v>46711</v>
      </c>
      <c r="AI125" s="54">
        <f t="shared" ca="1" si="192"/>
        <v>45792</v>
      </c>
      <c r="AJ125" s="45" t="s">
        <v>9</v>
      </c>
    </row>
    <row r="126" spans="1:36" ht="15.95" hidden="1" customHeight="1" outlineLevel="1" x14ac:dyDescent="0.2">
      <c r="A126" s="61" t="s">
        <v>165</v>
      </c>
      <c r="B126" s="62">
        <v>65113</v>
      </c>
      <c r="C126" s="62">
        <v>65090</v>
      </c>
      <c r="D126" s="62">
        <v>65073</v>
      </c>
      <c r="E126" s="62">
        <v>38356</v>
      </c>
      <c r="F126" s="62">
        <v>65044</v>
      </c>
      <c r="G126" s="62">
        <v>64965</v>
      </c>
      <c r="H126" s="62">
        <v>87450</v>
      </c>
      <c r="I126" s="62">
        <f t="shared" ref="I126:N126" si="223">SUM(I127:I133)</f>
        <v>63115</v>
      </c>
      <c r="J126" s="62">
        <f t="shared" si="223"/>
        <v>26248</v>
      </c>
      <c r="K126" s="62">
        <f t="shared" si="223"/>
        <v>23753</v>
      </c>
      <c r="L126" s="62">
        <f t="shared" si="223"/>
        <v>16527</v>
      </c>
      <c r="M126" s="62">
        <f t="shared" si="223"/>
        <v>-36912</v>
      </c>
      <c r="N126" s="62">
        <f t="shared" si="223"/>
        <v>-47852</v>
      </c>
      <c r="O126" s="62">
        <f t="shared" ref="O126:T126" si="224">SUM(O127:O133)</f>
        <v>-97703</v>
      </c>
      <c r="P126" s="62">
        <f t="shared" si="224"/>
        <v>-114992</v>
      </c>
      <c r="Q126" s="62">
        <f t="shared" si="224"/>
        <v>-124780</v>
      </c>
      <c r="R126" s="62">
        <f t="shared" si="224"/>
        <v>-127434</v>
      </c>
      <c r="S126" s="62">
        <f t="shared" si="224"/>
        <v>-119240</v>
      </c>
      <c r="T126" s="62">
        <f t="shared" si="224"/>
        <v>-120064</v>
      </c>
      <c r="U126" s="62">
        <f t="shared" ref="U126:V126" si="225">SUM(U127:U133)</f>
        <v>-125777</v>
      </c>
      <c r="V126" s="62">
        <f t="shared" si="225"/>
        <v>-121119</v>
      </c>
      <c r="W126" s="62">
        <f t="shared" ref="W126:X126" si="226">SUM(W127:W133)</f>
        <v>-110851</v>
      </c>
      <c r="X126" s="62">
        <f t="shared" si="226"/>
        <v>-96401</v>
      </c>
      <c r="Y126" s="62">
        <f t="shared" ref="Y126:Z126" si="227">SUM(Y127:Y133)</f>
        <v>-106681</v>
      </c>
      <c r="Z126" s="62">
        <f t="shared" si="227"/>
        <v>-101091</v>
      </c>
      <c r="AA126" s="62">
        <f t="shared" ref="AA126" si="228">SUM(AA127:AA133)</f>
        <v>-90253</v>
      </c>
      <c r="AC126" s="62">
        <f t="shared" si="213"/>
        <v>38356</v>
      </c>
      <c r="AD126" s="62">
        <f t="shared" si="214"/>
        <v>63115</v>
      </c>
      <c r="AE126" s="62">
        <f t="shared" si="215"/>
        <v>-36912</v>
      </c>
      <c r="AF126" s="62">
        <f t="shared" si="216"/>
        <v>-124780</v>
      </c>
      <c r="AG126" s="62">
        <f t="shared" si="190"/>
        <v>-125777</v>
      </c>
      <c r="AH126" s="62">
        <f t="shared" ca="1" si="191"/>
        <v>-106681</v>
      </c>
      <c r="AI126" s="62">
        <f t="shared" ca="1" si="192"/>
        <v>-90253</v>
      </c>
      <c r="AJ126" s="45" t="s">
        <v>9</v>
      </c>
    </row>
    <row r="127" spans="1:36" ht="15.95" hidden="1" customHeight="1" outlineLevel="1" x14ac:dyDescent="0.2">
      <c r="A127" s="63" t="s">
        <v>166</v>
      </c>
      <c r="B127" s="54">
        <v>65164</v>
      </c>
      <c r="C127" s="54">
        <v>65164</v>
      </c>
      <c r="D127" s="54">
        <v>65164</v>
      </c>
      <c r="E127" s="54">
        <v>65164</v>
      </c>
      <c r="F127" s="54">
        <v>65164</v>
      </c>
      <c r="G127" s="54">
        <v>65164</v>
      </c>
      <c r="H127" s="54">
        <v>82353</v>
      </c>
      <c r="I127" s="54">
        <v>100244</v>
      </c>
      <c r="J127" s="54">
        <v>100244</v>
      </c>
      <c r="K127" s="54">
        <v>100244</v>
      </c>
      <c r="L127" s="54">
        <v>100244</v>
      </c>
      <c r="M127" s="54">
        <v>100244</v>
      </c>
      <c r="N127" s="54">
        <v>100244</v>
      </c>
      <c r="O127" s="54">
        <v>100244</v>
      </c>
      <c r="P127" s="54">
        <v>100244</v>
      </c>
      <c r="Q127" s="54">
        <v>100244</v>
      </c>
      <c r="R127" s="54">
        <v>100244</v>
      </c>
      <c r="S127" s="54">
        <v>100244</v>
      </c>
      <c r="T127" s="54">
        <v>100244</v>
      </c>
      <c r="U127" s="54">
        <v>100244</v>
      </c>
      <c r="V127" s="54">
        <v>100244</v>
      </c>
      <c r="W127" s="54">
        <v>100244</v>
      </c>
      <c r="X127" s="54">
        <v>100244</v>
      </c>
      <c r="Y127" s="54">
        <v>100244</v>
      </c>
      <c r="Z127" s="54">
        <v>100244</v>
      </c>
      <c r="AA127" s="54">
        <v>100244</v>
      </c>
      <c r="AC127" s="54">
        <f t="shared" si="213"/>
        <v>65164</v>
      </c>
      <c r="AD127" s="54">
        <f t="shared" si="214"/>
        <v>100244</v>
      </c>
      <c r="AE127" s="54">
        <f t="shared" si="215"/>
        <v>100244</v>
      </c>
      <c r="AF127" s="54">
        <f t="shared" si="216"/>
        <v>100244</v>
      </c>
      <c r="AG127" s="54">
        <f t="shared" si="190"/>
        <v>100244</v>
      </c>
      <c r="AH127" s="54">
        <f t="shared" ca="1" si="191"/>
        <v>100244</v>
      </c>
      <c r="AI127" s="54">
        <f t="shared" ca="1" si="192"/>
        <v>100244</v>
      </c>
      <c r="AJ127" s="45" t="s">
        <v>9</v>
      </c>
    </row>
    <row r="128" spans="1:36" ht="15.95" hidden="1" customHeight="1" outlineLevel="1" x14ac:dyDescent="0.25">
      <c r="A128" s="63" t="s">
        <v>167</v>
      </c>
      <c r="B128" s="54">
        <v>0</v>
      </c>
      <c r="C128" s="54">
        <v>0</v>
      </c>
      <c r="D128" s="54">
        <v>0</v>
      </c>
      <c r="E128" s="54">
        <v>0</v>
      </c>
      <c r="F128" s="54">
        <v>0</v>
      </c>
      <c r="G128" s="54">
        <v>0</v>
      </c>
      <c r="H128" s="54">
        <v>0</v>
      </c>
      <c r="I128" s="54">
        <v>0</v>
      </c>
      <c r="J128" s="54">
        <v>0</v>
      </c>
      <c r="K128" s="54">
        <v>0</v>
      </c>
      <c r="L128" s="54">
        <v>0</v>
      </c>
      <c r="M128" s="54">
        <v>0</v>
      </c>
      <c r="N128" s="54">
        <v>0</v>
      </c>
      <c r="O128" s="54">
        <v>0</v>
      </c>
      <c r="P128" s="54">
        <v>0</v>
      </c>
      <c r="Q128" s="54">
        <v>0</v>
      </c>
      <c r="R128" s="127">
        <v>0</v>
      </c>
      <c r="S128" s="127">
        <v>0</v>
      </c>
      <c r="T128" s="54">
        <v>0</v>
      </c>
      <c r="U128" s="54">
        <v>0</v>
      </c>
      <c r="V128" s="54">
        <v>0</v>
      </c>
      <c r="W128" s="54">
        <v>0</v>
      </c>
      <c r="X128" s="54">
        <v>0</v>
      </c>
      <c r="Y128" s="54">
        <v>0</v>
      </c>
      <c r="Z128" s="54">
        <v>0</v>
      </c>
      <c r="AA128" s="54">
        <v>0</v>
      </c>
      <c r="AC128" s="54">
        <f t="shared" si="213"/>
        <v>0</v>
      </c>
      <c r="AD128" s="54">
        <f t="shared" si="214"/>
        <v>0</v>
      </c>
      <c r="AE128" s="54">
        <f t="shared" si="215"/>
        <v>0</v>
      </c>
      <c r="AF128" s="54">
        <f t="shared" si="216"/>
        <v>0</v>
      </c>
      <c r="AG128" s="54">
        <f t="shared" si="190"/>
        <v>0</v>
      </c>
      <c r="AH128" s="54">
        <f t="shared" ca="1" si="191"/>
        <v>0</v>
      </c>
      <c r="AI128" s="54">
        <f t="shared" ca="1" si="192"/>
        <v>0</v>
      </c>
      <c r="AJ128" s="45" t="s">
        <v>9</v>
      </c>
    </row>
    <row r="129" spans="1:36" ht="15.95" hidden="1" customHeight="1" outlineLevel="1" x14ac:dyDescent="0.25">
      <c r="A129" s="63" t="s">
        <v>145</v>
      </c>
      <c r="B129" s="54">
        <v>0</v>
      </c>
      <c r="C129" s="54">
        <v>0</v>
      </c>
      <c r="D129" s="54">
        <v>0</v>
      </c>
      <c r="E129" s="54">
        <v>0</v>
      </c>
      <c r="F129" s="54">
        <v>0</v>
      </c>
      <c r="G129" s="54">
        <v>0</v>
      </c>
      <c r="H129" s="54">
        <v>0</v>
      </c>
      <c r="I129" s="54">
        <v>0</v>
      </c>
      <c r="J129" s="54">
        <v>0</v>
      </c>
      <c r="K129" s="54">
        <v>0</v>
      </c>
      <c r="L129" s="54">
        <v>0</v>
      </c>
      <c r="M129" s="54">
        <v>0</v>
      </c>
      <c r="N129" s="54">
        <v>0</v>
      </c>
      <c r="O129" s="54">
        <v>0</v>
      </c>
      <c r="P129" s="54">
        <v>0</v>
      </c>
      <c r="Q129" s="54">
        <v>0</v>
      </c>
      <c r="R129" s="127">
        <v>0</v>
      </c>
      <c r="S129" s="127">
        <v>0</v>
      </c>
      <c r="T129" s="54">
        <v>0</v>
      </c>
      <c r="U129" s="54">
        <v>0</v>
      </c>
      <c r="V129" s="54">
        <v>0</v>
      </c>
      <c r="W129" s="54">
        <v>0</v>
      </c>
      <c r="X129" s="54">
        <v>0</v>
      </c>
      <c r="Y129" s="54">
        <v>0</v>
      </c>
      <c r="Z129" s="54">
        <v>0</v>
      </c>
      <c r="AA129" s="54">
        <v>0</v>
      </c>
      <c r="AC129" s="54">
        <f t="shared" si="213"/>
        <v>0</v>
      </c>
      <c r="AD129" s="54">
        <f t="shared" si="214"/>
        <v>0</v>
      </c>
      <c r="AE129" s="54">
        <f t="shared" si="215"/>
        <v>0</v>
      </c>
      <c r="AF129" s="54">
        <f t="shared" si="216"/>
        <v>0</v>
      </c>
      <c r="AG129" s="54">
        <f t="shared" si="190"/>
        <v>0</v>
      </c>
      <c r="AH129" s="54">
        <f t="shared" ca="1" si="191"/>
        <v>0</v>
      </c>
      <c r="AI129" s="54">
        <f t="shared" ca="1" si="192"/>
        <v>0</v>
      </c>
      <c r="AJ129" s="45" t="s">
        <v>9</v>
      </c>
    </row>
    <row r="130" spans="1:36" ht="15.95" hidden="1" customHeight="1" outlineLevel="1" x14ac:dyDescent="0.25">
      <c r="A130" s="63" t="s">
        <v>168</v>
      </c>
      <c r="B130" s="54">
        <v>0</v>
      </c>
      <c r="C130" s="54">
        <v>0</v>
      </c>
      <c r="D130" s="54">
        <v>0</v>
      </c>
      <c r="E130" s="54">
        <v>0</v>
      </c>
      <c r="F130" s="54">
        <v>0</v>
      </c>
      <c r="G130" s="54">
        <v>0</v>
      </c>
      <c r="H130" s="54">
        <v>0</v>
      </c>
      <c r="I130" s="54">
        <v>0</v>
      </c>
      <c r="J130" s="54">
        <v>0</v>
      </c>
      <c r="K130" s="54">
        <v>0</v>
      </c>
      <c r="L130" s="54">
        <v>0</v>
      </c>
      <c r="M130" s="54">
        <v>0</v>
      </c>
      <c r="N130" s="54">
        <v>0</v>
      </c>
      <c r="O130" s="54">
        <v>0</v>
      </c>
      <c r="P130" s="54">
        <v>0</v>
      </c>
      <c r="Q130" s="54">
        <v>0</v>
      </c>
      <c r="R130" s="127">
        <v>0</v>
      </c>
      <c r="S130" s="127">
        <v>0</v>
      </c>
      <c r="T130" s="54">
        <v>0</v>
      </c>
      <c r="U130" s="54">
        <v>0</v>
      </c>
      <c r="V130" s="54">
        <v>0</v>
      </c>
      <c r="W130" s="54">
        <v>0</v>
      </c>
      <c r="X130" s="54">
        <v>0</v>
      </c>
      <c r="Y130" s="54">
        <v>0</v>
      </c>
      <c r="Z130" s="54">
        <v>0</v>
      </c>
      <c r="AA130" s="54">
        <v>0</v>
      </c>
      <c r="AC130" s="54">
        <f t="shared" si="213"/>
        <v>0</v>
      </c>
      <c r="AD130" s="54">
        <f t="shared" si="214"/>
        <v>0</v>
      </c>
      <c r="AE130" s="54">
        <f t="shared" si="215"/>
        <v>0</v>
      </c>
      <c r="AF130" s="54">
        <f t="shared" si="216"/>
        <v>0</v>
      </c>
      <c r="AG130" s="54">
        <f t="shared" si="190"/>
        <v>0</v>
      </c>
      <c r="AH130" s="54">
        <f t="shared" ca="1" si="191"/>
        <v>0</v>
      </c>
      <c r="AI130" s="54">
        <f t="shared" ca="1" si="192"/>
        <v>0</v>
      </c>
      <c r="AJ130" s="45" t="s">
        <v>9</v>
      </c>
    </row>
    <row r="131" spans="1:36" ht="15.95" hidden="1" customHeight="1" outlineLevel="1" x14ac:dyDescent="0.2">
      <c r="A131" s="63" t="s">
        <v>169</v>
      </c>
      <c r="B131" s="54">
        <v>0</v>
      </c>
      <c r="C131" s="54">
        <v>-51</v>
      </c>
      <c r="D131" s="54">
        <v>-51</v>
      </c>
      <c r="E131" s="54">
        <v>5660</v>
      </c>
      <c r="F131" s="54">
        <v>32355</v>
      </c>
      <c r="G131" s="54">
        <v>-113</v>
      </c>
      <c r="H131" s="54">
        <v>-113</v>
      </c>
      <c r="I131" s="54">
        <v>-37129</v>
      </c>
      <c r="J131" s="54">
        <v>-63824</v>
      </c>
      <c r="K131" s="54">
        <v>-63824</v>
      </c>
      <c r="L131" s="54">
        <v>-63824</v>
      </c>
      <c r="M131" s="54">
        <v>-137155</v>
      </c>
      <c r="N131" s="54">
        <v>-140439</v>
      </c>
      <c r="O131" s="54">
        <v>-181439</v>
      </c>
      <c r="P131" s="54">
        <v>-223439</v>
      </c>
      <c r="Q131" s="54">
        <v>-225026</v>
      </c>
      <c r="R131" s="54">
        <v>-225026</v>
      </c>
      <c r="S131" s="54">
        <v>-225026</v>
      </c>
      <c r="T131" s="54">
        <v>-240027</v>
      </c>
      <c r="U131" s="54">
        <v>-226024</v>
      </c>
      <c r="V131" s="54">
        <v>-226024</v>
      </c>
      <c r="W131" s="54">
        <v>-226024</v>
      </c>
      <c r="X131" s="54">
        <v>-226024</v>
      </c>
      <c r="Y131" s="54">
        <v>-206923</v>
      </c>
      <c r="Z131" s="54">
        <v>-206923</v>
      </c>
      <c r="AA131" s="54">
        <v>-206923</v>
      </c>
      <c r="AC131" s="54">
        <f t="shared" si="213"/>
        <v>5660</v>
      </c>
      <c r="AD131" s="54">
        <f t="shared" si="214"/>
        <v>-37129</v>
      </c>
      <c r="AE131" s="54">
        <f t="shared" si="215"/>
        <v>-137155</v>
      </c>
      <c r="AF131" s="54">
        <f t="shared" si="216"/>
        <v>-225026</v>
      </c>
      <c r="AG131" s="54">
        <f t="shared" si="190"/>
        <v>-226024</v>
      </c>
      <c r="AH131" s="54">
        <f t="shared" ca="1" si="191"/>
        <v>-206923</v>
      </c>
      <c r="AI131" s="54">
        <f t="shared" ca="1" si="192"/>
        <v>-206923</v>
      </c>
      <c r="AJ131" s="45" t="s">
        <v>9</v>
      </c>
    </row>
    <row r="132" spans="1:36" ht="15.95" hidden="1" customHeight="1" outlineLevel="1" x14ac:dyDescent="0.2">
      <c r="A132" s="63" t="s">
        <v>170</v>
      </c>
      <c r="B132" s="54">
        <v>-51</v>
      </c>
      <c r="C132" s="54">
        <v>-23</v>
      </c>
      <c r="D132" s="54">
        <v>-40</v>
      </c>
      <c r="E132" s="54">
        <v>-32468</v>
      </c>
      <c r="F132" s="54">
        <v>-32475</v>
      </c>
      <c r="G132" s="54">
        <v>-86</v>
      </c>
      <c r="H132" s="54">
        <v>5210</v>
      </c>
      <c r="I132" s="54">
        <v>0</v>
      </c>
      <c r="J132" s="54">
        <v>-10172</v>
      </c>
      <c r="K132" s="54">
        <v>-12667</v>
      </c>
      <c r="L132" s="54">
        <v>-19893</v>
      </c>
      <c r="M132" s="54">
        <v>-1</v>
      </c>
      <c r="N132" s="54">
        <v>-7657</v>
      </c>
      <c r="O132" s="54">
        <v>-16508</v>
      </c>
      <c r="P132" s="54">
        <v>8203</v>
      </c>
      <c r="Q132" s="54">
        <v>2</v>
      </c>
      <c r="R132" s="54">
        <v>-2652</v>
      </c>
      <c r="S132" s="54">
        <v>5542</v>
      </c>
      <c r="T132" s="54">
        <v>19719</v>
      </c>
      <c r="U132" s="54">
        <v>3</v>
      </c>
      <c r="V132" s="54">
        <v>4661</v>
      </c>
      <c r="W132" s="54">
        <v>14929</v>
      </c>
      <c r="X132" s="54">
        <v>29379</v>
      </c>
      <c r="Y132" s="54">
        <v>-2</v>
      </c>
      <c r="Z132" s="54">
        <v>5588</v>
      </c>
      <c r="AA132" s="54">
        <v>16426</v>
      </c>
      <c r="AC132" s="54">
        <f t="shared" si="213"/>
        <v>-32468</v>
      </c>
      <c r="AD132" s="54">
        <f t="shared" si="214"/>
        <v>0</v>
      </c>
      <c r="AE132" s="54">
        <f t="shared" si="215"/>
        <v>-1</v>
      </c>
      <c r="AF132" s="54">
        <f t="shared" si="216"/>
        <v>2</v>
      </c>
      <c r="AG132" s="54">
        <f t="shared" si="190"/>
        <v>3</v>
      </c>
      <c r="AH132" s="54">
        <f t="shared" ca="1" si="191"/>
        <v>-2</v>
      </c>
      <c r="AI132" s="54">
        <f t="shared" ca="1" si="192"/>
        <v>16426</v>
      </c>
      <c r="AJ132" s="45" t="s">
        <v>9</v>
      </c>
    </row>
    <row r="133" spans="1:36" ht="15.95" hidden="1" customHeight="1" outlineLevel="1" x14ac:dyDescent="0.2">
      <c r="A133" s="63" t="s">
        <v>171</v>
      </c>
      <c r="B133" s="54">
        <v>0</v>
      </c>
      <c r="C133" s="54">
        <v>0</v>
      </c>
      <c r="D133" s="54">
        <v>0</v>
      </c>
      <c r="E133" s="54">
        <v>0</v>
      </c>
      <c r="F133" s="54">
        <v>0</v>
      </c>
      <c r="G133" s="54">
        <v>0</v>
      </c>
      <c r="H133" s="54">
        <v>0</v>
      </c>
      <c r="I133" s="54">
        <v>0</v>
      </c>
      <c r="J133" s="54">
        <v>0</v>
      </c>
      <c r="K133" s="54">
        <v>0</v>
      </c>
      <c r="L133" s="54">
        <v>0</v>
      </c>
      <c r="M133" s="54">
        <v>0</v>
      </c>
      <c r="N133" s="54">
        <v>0</v>
      </c>
      <c r="O133" s="54">
        <v>0</v>
      </c>
      <c r="P133" s="54">
        <v>0</v>
      </c>
      <c r="Q133" s="54">
        <v>0</v>
      </c>
      <c r="R133" s="54">
        <v>0</v>
      </c>
      <c r="S133" s="54">
        <v>0</v>
      </c>
      <c r="T133" s="54">
        <v>0</v>
      </c>
      <c r="U133" s="54">
        <v>0</v>
      </c>
      <c r="V133" s="54">
        <v>0</v>
      </c>
      <c r="W133" s="54">
        <v>0</v>
      </c>
      <c r="X133" s="54">
        <v>0</v>
      </c>
      <c r="Y133" s="54">
        <v>0</v>
      </c>
      <c r="Z133" s="54">
        <v>0</v>
      </c>
      <c r="AA133" s="54">
        <v>0</v>
      </c>
      <c r="AC133" s="54">
        <f t="shared" si="213"/>
        <v>0</v>
      </c>
      <c r="AD133" s="54">
        <f t="shared" si="214"/>
        <v>0</v>
      </c>
      <c r="AE133" s="54">
        <f t="shared" si="215"/>
        <v>0</v>
      </c>
      <c r="AF133" s="54">
        <f t="shared" si="216"/>
        <v>0</v>
      </c>
      <c r="AG133" s="54">
        <f t="shared" si="190"/>
        <v>0</v>
      </c>
      <c r="AH133" s="54">
        <f t="shared" ca="1" si="191"/>
        <v>0</v>
      </c>
      <c r="AI133" s="54">
        <f t="shared" ca="1" si="192"/>
        <v>0</v>
      </c>
      <c r="AJ133" s="45" t="s">
        <v>9</v>
      </c>
    </row>
    <row r="134" spans="1:36" ht="15.95" customHeight="1" collapsed="1" x14ac:dyDescent="0.2">
      <c r="P134" s="219">
        <f t="shared" ref="P134:U134" si="229">P70-P99</f>
        <v>0</v>
      </c>
      <c r="Q134" s="219">
        <f t="shared" si="229"/>
        <v>0</v>
      </c>
      <c r="R134" s="219">
        <f t="shared" si="229"/>
        <v>0</v>
      </c>
      <c r="S134" s="219">
        <f t="shared" si="229"/>
        <v>0</v>
      </c>
      <c r="T134" s="219">
        <f t="shared" si="229"/>
        <v>0</v>
      </c>
      <c r="U134" s="219">
        <f t="shared" si="229"/>
        <v>0</v>
      </c>
      <c r="V134" s="219">
        <f t="shared" ref="V134:W134" si="230">V70-V99</f>
        <v>0</v>
      </c>
      <c r="W134" s="219">
        <f t="shared" si="230"/>
        <v>0</v>
      </c>
      <c r="X134" s="219">
        <f t="shared" ref="X134:Y134" si="231">X70-X99</f>
        <v>0</v>
      </c>
      <c r="Y134" s="219">
        <f t="shared" si="231"/>
        <v>0</v>
      </c>
      <c r="Z134" s="219">
        <f t="shared" ref="Z134:AA134" si="232">Z70-Z99</f>
        <v>0</v>
      </c>
      <c r="AA134" s="219">
        <f t="shared" si="232"/>
        <v>0</v>
      </c>
      <c r="AJ134" s="45" t="s">
        <v>9</v>
      </c>
    </row>
    <row r="135" spans="1:36" s="42" customFormat="1" ht="15.95" customHeight="1" collapsed="1" x14ac:dyDescent="0.2">
      <c r="A135" s="39" t="s">
        <v>172</v>
      </c>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C135" s="40"/>
      <c r="AD135" s="40"/>
      <c r="AE135" s="40"/>
      <c r="AF135" s="40"/>
      <c r="AG135" s="40"/>
      <c r="AH135" s="40"/>
      <c r="AI135" s="40"/>
      <c r="AJ135" s="41" t="s">
        <v>9</v>
      </c>
    </row>
    <row r="136" spans="1:36" ht="15.95" hidden="1" customHeight="1" outlineLevel="1" x14ac:dyDescent="0.2">
      <c r="A136" s="55" t="s">
        <v>85</v>
      </c>
      <c r="B136" s="56">
        <v>172520</v>
      </c>
      <c r="C136" s="56">
        <v>40659</v>
      </c>
      <c r="D136" s="56">
        <v>183683</v>
      </c>
      <c r="E136" s="56">
        <v>236077</v>
      </c>
      <c r="F136" s="56">
        <v>147494</v>
      </c>
      <c r="G136" s="56">
        <v>97619</v>
      </c>
      <c r="H136" s="56">
        <v>219555</v>
      </c>
      <c r="I136" s="56">
        <f t="shared" ref="I136:N136" si="233">SUM(I137:I144)</f>
        <v>258394</v>
      </c>
      <c r="J136" s="56">
        <f t="shared" si="233"/>
        <v>70247</v>
      </c>
      <c r="K136" s="56">
        <f t="shared" si="233"/>
        <v>85380</v>
      </c>
      <c r="L136" s="56">
        <f t="shared" si="233"/>
        <v>70824</v>
      </c>
      <c r="M136" s="56">
        <f t="shared" si="233"/>
        <v>86937</v>
      </c>
      <c r="N136" s="56">
        <f t="shared" si="233"/>
        <v>74604</v>
      </c>
      <c r="O136" s="56">
        <f t="shared" ref="O136:T136" si="234">SUM(O137:O144)</f>
        <v>94386</v>
      </c>
      <c r="P136" s="56">
        <f t="shared" si="234"/>
        <v>38409</v>
      </c>
      <c r="Q136" s="56">
        <f t="shared" si="234"/>
        <v>53874</v>
      </c>
      <c r="R136" s="56">
        <f t="shared" si="234"/>
        <v>73717</v>
      </c>
      <c r="S136" s="56">
        <f t="shared" si="234"/>
        <v>68686</v>
      </c>
      <c r="T136" s="56">
        <f t="shared" si="234"/>
        <v>48824</v>
      </c>
      <c r="U136" s="56">
        <f t="shared" ref="U136:V136" si="235">SUM(U137:U144)</f>
        <v>56604</v>
      </c>
      <c r="V136" s="56">
        <f t="shared" si="235"/>
        <v>73233</v>
      </c>
      <c r="W136" s="56">
        <f t="shared" ref="W136:X136" si="236">SUM(W137:W144)</f>
        <v>61772</v>
      </c>
      <c r="X136" s="56">
        <f t="shared" si="236"/>
        <v>54633</v>
      </c>
      <c r="Y136" s="56">
        <f t="shared" ref="Y136:Z136" si="237">SUM(Y137:Y144)</f>
        <v>67820</v>
      </c>
      <c r="Z136" s="56">
        <f t="shared" si="237"/>
        <v>78671</v>
      </c>
      <c r="AA136" s="56">
        <f t="shared" ref="AA136" si="238">SUM(AA137:AA144)</f>
        <v>68217</v>
      </c>
      <c r="AB136" s="276"/>
      <c r="AC136" s="56">
        <f t="shared" ref="AC136:AC167" si="239">SUM(B136:E136)</f>
        <v>632939</v>
      </c>
      <c r="AD136" s="56">
        <f t="shared" ref="AD136:AD167" si="240">SUM(F136:I136)</f>
        <v>723062</v>
      </c>
      <c r="AE136" s="56">
        <f t="shared" ref="AE136:AE167" si="241">SUM(J136:M136)</f>
        <v>313388</v>
      </c>
      <c r="AF136" s="56">
        <f>SUM(N136:Q136)</f>
        <v>261273</v>
      </c>
      <c r="AG136" s="56">
        <f t="shared" ref="AG136:AG167" si="242">SUM(R136:U136)</f>
        <v>247831</v>
      </c>
      <c r="AH136" s="56">
        <f>SUM(V136:Y136)</f>
        <v>257458</v>
      </c>
      <c r="AI136" s="56">
        <f>SUM(Z136:AB136)</f>
        <v>146888</v>
      </c>
      <c r="AJ136" s="45" t="s">
        <v>9</v>
      </c>
    </row>
    <row r="137" spans="1:36" ht="15.95" hidden="1" customHeight="1" outlineLevel="1" x14ac:dyDescent="0.2">
      <c r="A137" s="57" t="s">
        <v>86</v>
      </c>
      <c r="B137" s="58">
        <v>0</v>
      </c>
      <c r="C137" s="58">
        <v>0</v>
      </c>
      <c r="D137" s="58">
        <v>0</v>
      </c>
      <c r="E137" s="58">
        <v>0</v>
      </c>
      <c r="F137" s="58">
        <v>0</v>
      </c>
      <c r="G137" s="58">
        <v>0</v>
      </c>
      <c r="H137" s="58">
        <v>4751</v>
      </c>
      <c r="I137" s="58">
        <v>2616</v>
      </c>
      <c r="J137" s="58">
        <v>6035</v>
      </c>
      <c r="K137" s="58">
        <v>6036</v>
      </c>
      <c r="L137" s="58">
        <v>6536</v>
      </c>
      <c r="M137" s="58">
        <v>6476</v>
      </c>
      <c r="N137" s="58">
        <v>6462</v>
      </c>
      <c r="O137" s="58">
        <v>7991</v>
      </c>
      <c r="P137" s="58">
        <v>7936</v>
      </c>
      <c r="Q137" s="58">
        <v>7937</v>
      </c>
      <c r="R137" s="58">
        <v>7936</v>
      </c>
      <c r="S137" s="58">
        <v>7965</v>
      </c>
      <c r="T137" s="58">
        <v>8029</v>
      </c>
      <c r="U137" s="58">
        <v>8021</v>
      </c>
      <c r="V137" s="58">
        <v>8030</v>
      </c>
      <c r="W137" s="58">
        <v>8029</v>
      </c>
      <c r="X137" s="58">
        <v>8230</v>
      </c>
      <c r="Y137" s="58">
        <v>8340</v>
      </c>
      <c r="Z137" s="58">
        <v>8340</v>
      </c>
      <c r="AA137" s="58">
        <v>8302</v>
      </c>
      <c r="AC137" s="58">
        <f t="shared" si="239"/>
        <v>0</v>
      </c>
      <c r="AD137" s="58">
        <f t="shared" si="240"/>
        <v>7367</v>
      </c>
      <c r="AE137" s="58">
        <f t="shared" si="241"/>
        <v>25083</v>
      </c>
      <c r="AF137" s="58">
        <f t="shared" ref="AF137:AF187" si="243">SUM(N137:Q137)</f>
        <v>30326</v>
      </c>
      <c r="AG137" s="58">
        <f t="shared" si="242"/>
        <v>31951</v>
      </c>
      <c r="AH137" s="58">
        <f t="shared" ref="AH137:AH187" si="244">SUM(V137:Y137)</f>
        <v>32629</v>
      </c>
      <c r="AI137" s="58">
        <f t="shared" ref="AI137:AI187" si="245">SUM(Z137:AB137)</f>
        <v>16642</v>
      </c>
      <c r="AJ137" s="45" t="s">
        <v>9</v>
      </c>
    </row>
    <row r="138" spans="1:36" ht="15.95" hidden="1" customHeight="1" outlineLevel="1" x14ac:dyDescent="0.2">
      <c r="A138" s="57" t="s">
        <v>87</v>
      </c>
      <c r="B138" s="58">
        <v>0</v>
      </c>
      <c r="C138" s="58">
        <v>0</v>
      </c>
      <c r="D138" s="58">
        <v>0</v>
      </c>
      <c r="E138" s="58">
        <v>0</v>
      </c>
      <c r="F138" s="58">
        <v>0</v>
      </c>
      <c r="G138" s="58">
        <v>0</v>
      </c>
      <c r="H138" s="58">
        <v>0</v>
      </c>
      <c r="I138" s="58">
        <v>0</v>
      </c>
      <c r="J138" s="58">
        <v>0</v>
      </c>
      <c r="K138" s="58">
        <v>0</v>
      </c>
      <c r="L138" s="58">
        <v>0</v>
      </c>
      <c r="M138" s="58">
        <v>0</v>
      </c>
      <c r="N138" s="58">
        <v>0</v>
      </c>
      <c r="O138" s="58">
        <v>0</v>
      </c>
      <c r="P138" s="58">
        <v>0</v>
      </c>
      <c r="Q138" s="58">
        <v>0</v>
      </c>
      <c r="R138" s="58">
        <v>0</v>
      </c>
      <c r="S138" s="58">
        <v>0</v>
      </c>
      <c r="T138" s="58">
        <v>0</v>
      </c>
      <c r="U138" s="58">
        <v>0</v>
      </c>
      <c r="V138" s="58">
        <v>0</v>
      </c>
      <c r="W138" s="58">
        <v>0</v>
      </c>
      <c r="X138" s="58">
        <v>0</v>
      </c>
      <c r="Y138" s="58">
        <v>0</v>
      </c>
      <c r="Z138" s="58">
        <v>0</v>
      </c>
      <c r="AA138" s="58">
        <v>0</v>
      </c>
      <c r="AC138" s="58">
        <f t="shared" si="239"/>
        <v>0</v>
      </c>
      <c r="AD138" s="58">
        <f t="shared" si="240"/>
        <v>0</v>
      </c>
      <c r="AE138" s="58">
        <f t="shared" si="241"/>
        <v>0</v>
      </c>
      <c r="AF138" s="58">
        <f t="shared" si="243"/>
        <v>0</v>
      </c>
      <c r="AG138" s="58">
        <f t="shared" si="242"/>
        <v>0</v>
      </c>
      <c r="AH138" s="58">
        <f t="shared" si="244"/>
        <v>0</v>
      </c>
      <c r="AI138" s="58">
        <f t="shared" si="245"/>
        <v>0</v>
      </c>
      <c r="AJ138" s="45" t="s">
        <v>9</v>
      </c>
    </row>
    <row r="139" spans="1:36" ht="15.95" hidden="1" customHeight="1" outlineLevel="1" x14ac:dyDescent="0.2">
      <c r="A139" s="57" t="s">
        <v>88</v>
      </c>
      <c r="B139" s="58">
        <v>0</v>
      </c>
      <c r="C139" s="58">
        <v>0</v>
      </c>
      <c r="D139" s="58">
        <v>0</v>
      </c>
      <c r="E139" s="58">
        <v>0</v>
      </c>
      <c r="F139" s="58">
        <v>0</v>
      </c>
      <c r="G139" s="58">
        <v>0</v>
      </c>
      <c r="H139" s="58">
        <v>33403</v>
      </c>
      <c r="I139" s="58">
        <v>125521</v>
      </c>
      <c r="J139" s="58">
        <v>64212</v>
      </c>
      <c r="K139" s="58">
        <v>79344</v>
      </c>
      <c r="L139" s="58">
        <v>64288</v>
      </c>
      <c r="M139" s="58">
        <v>80461</v>
      </c>
      <c r="N139" s="58">
        <v>68142</v>
      </c>
      <c r="O139" s="58">
        <v>35543</v>
      </c>
      <c r="P139" s="58">
        <v>35851</v>
      </c>
      <c r="Q139" s="58">
        <v>35693</v>
      </c>
      <c r="R139" s="133">
        <v>36186</v>
      </c>
      <c r="S139" s="58">
        <v>36785</v>
      </c>
      <c r="T139" s="58">
        <v>36865</v>
      </c>
      <c r="U139" s="58">
        <v>37007</v>
      </c>
      <c r="V139" s="58">
        <v>37396</v>
      </c>
      <c r="W139" s="58">
        <v>37767</v>
      </c>
      <c r="X139" s="58">
        <v>37992</v>
      </c>
      <c r="Y139" s="58">
        <v>38253</v>
      </c>
      <c r="Z139" s="58">
        <v>38694</v>
      </c>
      <c r="AA139" s="58">
        <v>39296</v>
      </c>
      <c r="AB139" s="21"/>
      <c r="AC139" s="58">
        <f t="shared" si="239"/>
        <v>0</v>
      </c>
      <c r="AD139" s="58">
        <f t="shared" si="240"/>
        <v>158924</v>
      </c>
      <c r="AE139" s="58">
        <f t="shared" si="241"/>
        <v>288305</v>
      </c>
      <c r="AF139" s="58">
        <f t="shared" si="243"/>
        <v>175229</v>
      </c>
      <c r="AG139" s="58">
        <f t="shared" si="242"/>
        <v>146843</v>
      </c>
      <c r="AH139" s="58">
        <f t="shared" si="244"/>
        <v>151408</v>
      </c>
      <c r="AI139" s="58">
        <f t="shared" si="245"/>
        <v>77990</v>
      </c>
      <c r="AJ139" s="89" t="s">
        <v>9</v>
      </c>
    </row>
    <row r="140" spans="1:36" ht="15.95" hidden="1" customHeight="1" outlineLevel="1" x14ac:dyDescent="0.2">
      <c r="A140" s="57" t="s">
        <v>89</v>
      </c>
      <c r="B140" s="58">
        <v>0</v>
      </c>
      <c r="C140" s="58">
        <v>0</v>
      </c>
      <c r="D140" s="58">
        <v>0</v>
      </c>
      <c r="E140" s="58">
        <v>0</v>
      </c>
      <c r="F140" s="58">
        <v>0</v>
      </c>
      <c r="G140" s="58">
        <v>0</v>
      </c>
      <c r="H140" s="58">
        <v>0</v>
      </c>
      <c r="I140" s="58">
        <v>0</v>
      </c>
      <c r="J140" s="58">
        <v>0</v>
      </c>
      <c r="K140" s="58">
        <v>0</v>
      </c>
      <c r="L140" s="58">
        <v>0</v>
      </c>
      <c r="M140" s="58">
        <v>0</v>
      </c>
      <c r="N140" s="58">
        <v>0</v>
      </c>
      <c r="O140" s="58">
        <v>0</v>
      </c>
      <c r="P140" s="58">
        <v>0</v>
      </c>
      <c r="Q140" s="58">
        <v>0</v>
      </c>
      <c r="R140" s="131">
        <v>0</v>
      </c>
      <c r="S140" s="58">
        <v>0</v>
      </c>
      <c r="T140" s="58">
        <v>0</v>
      </c>
      <c r="U140" s="58">
        <v>0</v>
      </c>
      <c r="V140" s="58">
        <v>0</v>
      </c>
      <c r="W140" s="58">
        <v>0</v>
      </c>
      <c r="X140" s="58">
        <v>0</v>
      </c>
      <c r="Y140" s="58">
        <v>0</v>
      </c>
      <c r="Z140" s="58">
        <v>0</v>
      </c>
      <c r="AA140" s="58">
        <v>0</v>
      </c>
      <c r="AC140" s="58">
        <f t="shared" si="239"/>
        <v>0</v>
      </c>
      <c r="AD140" s="58">
        <f t="shared" si="240"/>
        <v>0</v>
      </c>
      <c r="AE140" s="58">
        <f t="shared" si="241"/>
        <v>0</v>
      </c>
      <c r="AF140" s="58">
        <f t="shared" si="243"/>
        <v>0</v>
      </c>
      <c r="AG140" s="58">
        <f t="shared" si="242"/>
        <v>0</v>
      </c>
      <c r="AH140" s="58">
        <f t="shared" si="244"/>
        <v>0</v>
      </c>
      <c r="AI140" s="58">
        <f t="shared" si="245"/>
        <v>0</v>
      </c>
      <c r="AJ140" s="45" t="s">
        <v>9</v>
      </c>
    </row>
    <row r="141" spans="1:36" ht="15.95" hidden="1" customHeight="1" outlineLevel="1" x14ac:dyDescent="0.2">
      <c r="A141" s="57" t="s">
        <v>90</v>
      </c>
      <c r="B141" s="58">
        <v>0</v>
      </c>
      <c r="C141" s="58">
        <v>0</v>
      </c>
      <c r="D141" s="58">
        <v>0</v>
      </c>
      <c r="E141" s="58">
        <v>0</v>
      </c>
      <c r="F141" s="58">
        <v>0</v>
      </c>
      <c r="G141" s="58">
        <v>0</v>
      </c>
      <c r="H141" s="58">
        <v>0</v>
      </c>
      <c r="I141" s="58">
        <v>0</v>
      </c>
      <c r="J141" s="58">
        <v>0</v>
      </c>
      <c r="K141" s="58">
        <v>0</v>
      </c>
      <c r="L141" s="58">
        <v>0</v>
      </c>
      <c r="M141" s="58">
        <v>0</v>
      </c>
      <c r="N141" s="58">
        <v>0</v>
      </c>
      <c r="O141" s="58">
        <v>50852</v>
      </c>
      <c r="P141" s="58">
        <v>-5378</v>
      </c>
      <c r="Q141" s="58">
        <v>10244</v>
      </c>
      <c r="R141" s="131">
        <v>29595</v>
      </c>
      <c r="S141" s="58">
        <v>23936</v>
      </c>
      <c r="T141" s="58">
        <v>3930</v>
      </c>
      <c r="U141" s="58">
        <v>11576</v>
      </c>
      <c r="V141" s="58">
        <v>27807</v>
      </c>
      <c r="W141" s="58">
        <v>15976</v>
      </c>
      <c r="X141" s="58">
        <v>8411</v>
      </c>
      <c r="Y141" s="58">
        <v>21227</v>
      </c>
      <c r="Z141" s="58">
        <v>31637</v>
      </c>
      <c r="AA141" s="58">
        <v>20619</v>
      </c>
      <c r="AC141" s="58">
        <f t="shared" si="239"/>
        <v>0</v>
      </c>
      <c r="AD141" s="58">
        <f t="shared" si="240"/>
        <v>0</v>
      </c>
      <c r="AE141" s="58">
        <f t="shared" si="241"/>
        <v>0</v>
      </c>
      <c r="AF141" s="58">
        <f t="shared" si="243"/>
        <v>55718</v>
      </c>
      <c r="AG141" s="58">
        <f t="shared" si="242"/>
        <v>69037</v>
      </c>
      <c r="AH141" s="58">
        <f t="shared" si="244"/>
        <v>73421</v>
      </c>
      <c r="AI141" s="58">
        <f t="shared" si="245"/>
        <v>52256</v>
      </c>
      <c r="AJ141" s="45" t="s">
        <v>9</v>
      </c>
    </row>
    <row r="142" spans="1:36" ht="15.95" hidden="1" customHeight="1" outlineLevel="1" x14ac:dyDescent="0.2">
      <c r="A142" s="57" t="s">
        <v>91</v>
      </c>
      <c r="B142" s="58">
        <v>172520</v>
      </c>
      <c r="C142" s="58">
        <v>40659</v>
      </c>
      <c r="D142" s="58">
        <v>183683</v>
      </c>
      <c r="E142" s="58">
        <v>236077</v>
      </c>
      <c r="F142" s="58">
        <v>147494</v>
      </c>
      <c r="G142" s="58">
        <v>97619</v>
      </c>
      <c r="H142" s="58">
        <v>181401</v>
      </c>
      <c r="I142" s="58">
        <v>130257</v>
      </c>
      <c r="J142" s="58">
        <v>0</v>
      </c>
      <c r="K142" s="58">
        <v>0</v>
      </c>
      <c r="L142" s="58">
        <v>0</v>
      </c>
      <c r="M142" s="58">
        <v>0</v>
      </c>
      <c r="N142" s="58">
        <v>0</v>
      </c>
      <c r="O142" s="58">
        <v>0</v>
      </c>
      <c r="P142" s="58">
        <v>0</v>
      </c>
      <c r="Q142" s="58">
        <v>0</v>
      </c>
      <c r="R142" s="58">
        <v>0</v>
      </c>
      <c r="S142" s="58">
        <v>0</v>
      </c>
      <c r="T142" s="58">
        <v>0</v>
      </c>
      <c r="U142" s="58">
        <v>0</v>
      </c>
      <c r="V142" s="58">
        <v>0</v>
      </c>
      <c r="W142" s="58">
        <v>0</v>
      </c>
      <c r="X142" s="58">
        <v>0</v>
      </c>
      <c r="Y142" s="58">
        <v>0</v>
      </c>
      <c r="Z142" s="58">
        <v>0</v>
      </c>
      <c r="AA142" s="58">
        <v>0</v>
      </c>
      <c r="AC142" s="58">
        <f t="shared" si="239"/>
        <v>632939</v>
      </c>
      <c r="AD142" s="58">
        <f t="shared" si="240"/>
        <v>556771</v>
      </c>
      <c r="AE142" s="58">
        <f t="shared" si="241"/>
        <v>0</v>
      </c>
      <c r="AF142" s="58">
        <f t="shared" si="243"/>
        <v>0</v>
      </c>
      <c r="AG142" s="58">
        <f t="shared" si="242"/>
        <v>0</v>
      </c>
      <c r="AH142" s="58">
        <f t="shared" si="244"/>
        <v>0</v>
      </c>
      <c r="AI142" s="58">
        <f t="shared" si="245"/>
        <v>0</v>
      </c>
      <c r="AJ142" s="45" t="s">
        <v>9</v>
      </c>
    </row>
    <row r="143" spans="1:36" ht="15.95" hidden="1" customHeight="1" outlineLevel="1" x14ac:dyDescent="0.2">
      <c r="A143" s="57" t="s">
        <v>173</v>
      </c>
      <c r="B143" s="58">
        <v>0</v>
      </c>
      <c r="C143" s="58">
        <v>0</v>
      </c>
      <c r="D143" s="58">
        <v>0</v>
      </c>
      <c r="E143" s="58">
        <v>0</v>
      </c>
      <c r="F143" s="58">
        <v>0</v>
      </c>
      <c r="G143" s="58">
        <v>0</v>
      </c>
      <c r="H143" s="58">
        <v>0</v>
      </c>
      <c r="I143" s="58">
        <v>0</v>
      </c>
      <c r="J143" s="58">
        <v>0</v>
      </c>
      <c r="K143" s="58">
        <v>0</v>
      </c>
      <c r="L143" s="58">
        <v>0</v>
      </c>
      <c r="M143" s="58">
        <v>0</v>
      </c>
      <c r="N143" s="58">
        <v>0</v>
      </c>
      <c r="O143" s="58">
        <v>0</v>
      </c>
      <c r="P143" s="58">
        <v>0</v>
      </c>
      <c r="Q143" s="58">
        <v>0</v>
      </c>
      <c r="R143" s="131">
        <v>0</v>
      </c>
      <c r="S143" s="58">
        <v>0</v>
      </c>
      <c r="T143" s="58">
        <v>0</v>
      </c>
      <c r="U143" s="58">
        <v>0</v>
      </c>
      <c r="V143" s="58">
        <v>0</v>
      </c>
      <c r="W143" s="58">
        <v>0</v>
      </c>
      <c r="X143" s="58">
        <v>0</v>
      </c>
      <c r="Y143" s="58">
        <v>0</v>
      </c>
      <c r="Z143" s="58">
        <v>0</v>
      </c>
      <c r="AA143" s="58">
        <v>0</v>
      </c>
      <c r="AC143" s="58">
        <f t="shared" si="239"/>
        <v>0</v>
      </c>
      <c r="AD143" s="58">
        <f t="shared" si="240"/>
        <v>0</v>
      </c>
      <c r="AE143" s="58">
        <f t="shared" si="241"/>
        <v>0</v>
      </c>
      <c r="AF143" s="58">
        <f t="shared" si="243"/>
        <v>0</v>
      </c>
      <c r="AG143" s="58">
        <f t="shared" si="242"/>
        <v>0</v>
      </c>
      <c r="AH143" s="58">
        <f t="shared" si="244"/>
        <v>0</v>
      </c>
      <c r="AI143" s="58">
        <f t="shared" si="245"/>
        <v>0</v>
      </c>
      <c r="AJ143" s="45" t="s">
        <v>9</v>
      </c>
    </row>
    <row r="144" spans="1:36" ht="15.95" hidden="1" customHeight="1" outlineLevel="1" x14ac:dyDescent="0.2">
      <c r="A144" s="57" t="s">
        <v>174</v>
      </c>
      <c r="B144" s="58">
        <v>0</v>
      </c>
      <c r="C144" s="58">
        <v>0</v>
      </c>
      <c r="D144" s="58">
        <v>0</v>
      </c>
      <c r="E144" s="58">
        <v>0</v>
      </c>
      <c r="F144" s="58">
        <v>0</v>
      </c>
      <c r="G144" s="58">
        <v>0</v>
      </c>
      <c r="H144" s="58">
        <v>0</v>
      </c>
      <c r="I144" s="58">
        <v>0</v>
      </c>
      <c r="J144" s="58">
        <v>0</v>
      </c>
      <c r="K144" s="58">
        <v>0</v>
      </c>
      <c r="L144" s="58">
        <v>0</v>
      </c>
      <c r="M144" s="58">
        <v>0</v>
      </c>
      <c r="N144" s="58">
        <v>0</v>
      </c>
      <c r="O144" s="58">
        <v>0</v>
      </c>
      <c r="P144" s="58">
        <v>0</v>
      </c>
      <c r="Q144" s="58">
        <v>0</v>
      </c>
      <c r="R144" s="131">
        <v>0</v>
      </c>
      <c r="S144" s="58">
        <v>0</v>
      </c>
      <c r="T144" s="58">
        <v>0</v>
      </c>
      <c r="U144" s="58">
        <v>0</v>
      </c>
      <c r="V144" s="58">
        <v>0</v>
      </c>
      <c r="W144" s="58">
        <v>0</v>
      </c>
      <c r="X144" s="58">
        <v>0</v>
      </c>
      <c r="Y144" s="58">
        <v>0</v>
      </c>
      <c r="Z144" s="58">
        <v>0</v>
      </c>
      <c r="AA144" s="58">
        <v>0</v>
      </c>
      <c r="AC144" s="58">
        <f t="shared" si="239"/>
        <v>0</v>
      </c>
      <c r="AD144" s="58">
        <f t="shared" si="240"/>
        <v>0</v>
      </c>
      <c r="AE144" s="58">
        <f t="shared" si="241"/>
        <v>0</v>
      </c>
      <c r="AF144" s="58">
        <f t="shared" si="243"/>
        <v>0</v>
      </c>
      <c r="AG144" s="58">
        <f t="shared" si="242"/>
        <v>0</v>
      </c>
      <c r="AH144" s="58">
        <f t="shared" si="244"/>
        <v>0</v>
      </c>
      <c r="AI144" s="58">
        <f t="shared" si="245"/>
        <v>0</v>
      </c>
      <c r="AJ144" s="45" t="s">
        <v>9</v>
      </c>
    </row>
    <row r="145" spans="1:36" ht="15.95" hidden="1" customHeight="1" outlineLevel="1" x14ac:dyDescent="0.2">
      <c r="A145" s="55" t="s">
        <v>92</v>
      </c>
      <c r="B145" s="56">
        <v>-16649</v>
      </c>
      <c r="C145" s="56">
        <v>-3923</v>
      </c>
      <c r="D145" s="56">
        <v>-17725</v>
      </c>
      <c r="E145" s="56">
        <v>-19993</v>
      </c>
      <c r="F145" s="56">
        <v>-13644</v>
      </c>
      <c r="G145" s="56">
        <v>-9029</v>
      </c>
      <c r="H145" s="56">
        <v>-20461</v>
      </c>
      <c r="I145" s="56">
        <f t="shared" ref="I145:N145" si="246">SUM(I146:I159)</f>
        <v>-24365</v>
      </c>
      <c r="J145" s="56">
        <f t="shared" si="246"/>
        <v>-7011</v>
      </c>
      <c r="K145" s="56">
        <f t="shared" si="246"/>
        <v>-8406</v>
      </c>
      <c r="L145" s="56">
        <f t="shared" si="246"/>
        <v>-7104</v>
      </c>
      <c r="M145" s="56">
        <f t="shared" si="246"/>
        <v>-8594</v>
      </c>
      <c r="N145" s="56">
        <f t="shared" si="246"/>
        <v>-7451</v>
      </c>
      <c r="O145" s="56">
        <f t="shared" ref="O145:T145" si="247">SUM(O146:O159)</f>
        <v>-9301</v>
      </c>
      <c r="P145" s="56">
        <f t="shared" si="247"/>
        <v>-4175</v>
      </c>
      <c r="Q145" s="56">
        <f t="shared" si="247"/>
        <v>-5595</v>
      </c>
      <c r="R145" s="56">
        <f t="shared" si="247"/>
        <v>-7426</v>
      </c>
      <c r="S145" s="56">
        <f t="shared" si="247"/>
        <v>-6979</v>
      </c>
      <c r="T145" s="56">
        <f t="shared" si="247"/>
        <v>-5151</v>
      </c>
      <c r="U145" s="56">
        <f t="shared" ref="U145:V145" si="248">SUM(U146:U159)</f>
        <v>-5872</v>
      </c>
      <c r="V145" s="56">
        <f t="shared" si="248"/>
        <v>-7409</v>
      </c>
      <c r="W145" s="56">
        <f t="shared" ref="W145:X145" si="249">SUM(W146:W159)</f>
        <v>-6349</v>
      </c>
      <c r="X145" s="56">
        <f t="shared" si="249"/>
        <v>-5712</v>
      </c>
      <c r="Y145" s="56">
        <f t="shared" ref="Y145:Z145" si="250">SUM(Y146:Y159)</f>
        <v>-6936</v>
      </c>
      <c r="Z145" s="56">
        <f t="shared" si="250"/>
        <v>-7938</v>
      </c>
      <c r="AA145" s="56">
        <f t="shared" ref="AA145" si="251">SUM(AA146:AA159)</f>
        <v>-6969</v>
      </c>
      <c r="AB145" s="276"/>
      <c r="AC145" s="56">
        <f t="shared" si="239"/>
        <v>-58290</v>
      </c>
      <c r="AD145" s="56">
        <f t="shared" si="240"/>
        <v>-67499</v>
      </c>
      <c r="AE145" s="56">
        <f t="shared" si="241"/>
        <v>-31115</v>
      </c>
      <c r="AF145" s="56">
        <f t="shared" si="243"/>
        <v>-26522</v>
      </c>
      <c r="AG145" s="56">
        <f t="shared" si="242"/>
        <v>-25428</v>
      </c>
      <c r="AH145" s="56">
        <f t="shared" si="244"/>
        <v>-26406</v>
      </c>
      <c r="AI145" s="56">
        <f t="shared" si="245"/>
        <v>-14907</v>
      </c>
      <c r="AJ145" s="45" t="s">
        <v>9</v>
      </c>
    </row>
    <row r="146" spans="1:36" ht="15.95" hidden="1" customHeight="1" outlineLevel="1" x14ac:dyDescent="0.2">
      <c r="A146" s="57" t="s">
        <v>93</v>
      </c>
      <c r="B146" s="58">
        <v>0</v>
      </c>
      <c r="C146" s="58">
        <v>0</v>
      </c>
      <c r="D146" s="58">
        <v>0</v>
      </c>
      <c r="E146" s="58">
        <v>0</v>
      </c>
      <c r="F146" s="58">
        <v>0</v>
      </c>
      <c r="G146" s="58">
        <v>0</v>
      </c>
      <c r="H146" s="58">
        <v>-194</v>
      </c>
      <c r="I146" s="58">
        <v>-586</v>
      </c>
      <c r="J146" s="58">
        <v>-650</v>
      </c>
      <c r="K146" s="58">
        <v>-651</v>
      </c>
      <c r="L146" s="58">
        <v>-703</v>
      </c>
      <c r="M146" s="58">
        <v>-702</v>
      </c>
      <c r="N146" s="58">
        <v>-702</v>
      </c>
      <c r="O146" s="58">
        <v>-727</v>
      </c>
      <c r="P146" s="58">
        <v>-784</v>
      </c>
      <c r="Q146" s="58">
        <v>-783</v>
      </c>
      <c r="R146" s="58">
        <v>-783</v>
      </c>
      <c r="S146" s="58">
        <v>-784</v>
      </c>
      <c r="T146" s="58">
        <v>-810</v>
      </c>
      <c r="U146" s="58">
        <v>-810</v>
      </c>
      <c r="V146" s="58">
        <v>-810</v>
      </c>
      <c r="W146" s="58">
        <v>-810</v>
      </c>
      <c r="X146" s="58">
        <v>-840</v>
      </c>
      <c r="Y146" s="58">
        <v>-842</v>
      </c>
      <c r="Z146" s="58">
        <v>-842</v>
      </c>
      <c r="AA146" s="58">
        <v>-841</v>
      </c>
      <c r="AC146" s="58">
        <f t="shared" si="239"/>
        <v>0</v>
      </c>
      <c r="AD146" s="58">
        <f t="shared" si="240"/>
        <v>-780</v>
      </c>
      <c r="AE146" s="58">
        <f t="shared" si="241"/>
        <v>-2706</v>
      </c>
      <c r="AF146" s="58">
        <f t="shared" si="243"/>
        <v>-2996</v>
      </c>
      <c r="AG146" s="58">
        <f t="shared" si="242"/>
        <v>-3187</v>
      </c>
      <c r="AH146" s="58">
        <f t="shared" si="244"/>
        <v>-3302</v>
      </c>
      <c r="AI146" s="58">
        <f t="shared" si="245"/>
        <v>-1683</v>
      </c>
      <c r="AJ146" s="45" t="s">
        <v>9</v>
      </c>
    </row>
    <row r="147" spans="1:36" ht="15.95" hidden="1" customHeight="1" outlineLevel="1" x14ac:dyDescent="0.2">
      <c r="A147" s="57" t="s">
        <v>94</v>
      </c>
      <c r="B147" s="58">
        <v>0</v>
      </c>
      <c r="C147" s="58">
        <v>0</v>
      </c>
      <c r="D147" s="58">
        <v>0</v>
      </c>
      <c r="E147" s="58">
        <v>0</v>
      </c>
      <c r="F147" s="58">
        <v>0</v>
      </c>
      <c r="G147" s="58">
        <v>0</v>
      </c>
      <c r="H147" s="58">
        <v>-894</v>
      </c>
      <c r="I147" s="58">
        <v>-2699</v>
      </c>
      <c r="J147" s="58">
        <v>-2996</v>
      </c>
      <c r="K147" s="58">
        <v>-2996</v>
      </c>
      <c r="L147" s="58">
        <v>-3239</v>
      </c>
      <c r="M147" s="58">
        <v>-3234</v>
      </c>
      <c r="N147" s="58">
        <v>-3233</v>
      </c>
      <c r="O147" s="58">
        <v>-3349</v>
      </c>
      <c r="P147" s="58">
        <v>-3612</v>
      </c>
      <c r="Q147" s="58">
        <v>-3607</v>
      </c>
      <c r="R147" s="58">
        <v>-3606</v>
      </c>
      <c r="S147" s="58">
        <v>-3611</v>
      </c>
      <c r="T147" s="58">
        <v>-3732</v>
      </c>
      <c r="U147" s="58">
        <v>-3730</v>
      </c>
      <c r="V147" s="58">
        <v>-3731</v>
      </c>
      <c r="W147" s="58">
        <v>-3732</v>
      </c>
      <c r="X147" s="58">
        <v>-3869</v>
      </c>
      <c r="Y147" s="58">
        <v>-3878</v>
      </c>
      <c r="Z147" s="58">
        <v>-3878</v>
      </c>
      <c r="AA147" s="58">
        <v>-3874</v>
      </c>
      <c r="AC147" s="58">
        <f t="shared" si="239"/>
        <v>0</v>
      </c>
      <c r="AD147" s="58">
        <f t="shared" si="240"/>
        <v>-3593</v>
      </c>
      <c r="AE147" s="58">
        <f t="shared" si="241"/>
        <v>-12465</v>
      </c>
      <c r="AF147" s="58">
        <f t="shared" si="243"/>
        <v>-13801</v>
      </c>
      <c r="AG147" s="58">
        <f t="shared" si="242"/>
        <v>-14679</v>
      </c>
      <c r="AH147" s="58">
        <f t="shared" si="244"/>
        <v>-15210</v>
      </c>
      <c r="AI147" s="58">
        <f t="shared" si="245"/>
        <v>-7752</v>
      </c>
      <c r="AJ147" s="45" t="s">
        <v>9</v>
      </c>
    </row>
    <row r="148" spans="1:36" ht="15.95" hidden="1" customHeight="1" outlineLevel="1" x14ac:dyDescent="0.2">
      <c r="A148" s="57" t="s">
        <v>175</v>
      </c>
      <c r="B148" s="58">
        <v>0</v>
      </c>
      <c r="C148" s="58">
        <v>0</v>
      </c>
      <c r="D148" s="58">
        <v>-3031</v>
      </c>
      <c r="E148" s="58">
        <v>-3896</v>
      </c>
      <c r="F148" s="58">
        <v>-2434</v>
      </c>
      <c r="G148" s="58">
        <v>-1610</v>
      </c>
      <c r="H148" s="58">
        <v>-3429</v>
      </c>
      <c r="I148" s="58">
        <v>-3677</v>
      </c>
      <c r="J148" s="58">
        <v>-509</v>
      </c>
      <c r="K148" s="58">
        <v>-758</v>
      </c>
      <c r="L148" s="58">
        <v>-465</v>
      </c>
      <c r="M148" s="58">
        <v>-733</v>
      </c>
      <c r="N148" s="58">
        <v>-529</v>
      </c>
      <c r="O148" s="58">
        <v>-830</v>
      </c>
      <c r="P148" s="58">
        <v>149</v>
      </c>
      <c r="Q148" s="58">
        <v>-106</v>
      </c>
      <c r="R148" s="58">
        <v>-433</v>
      </c>
      <c r="S148" s="58">
        <v>-350</v>
      </c>
      <c r="T148" s="58">
        <v>4</v>
      </c>
      <c r="U148" s="58">
        <v>-124</v>
      </c>
      <c r="V148" s="58">
        <v>-398</v>
      </c>
      <c r="W148" s="58">
        <v>-209</v>
      </c>
      <c r="X148" s="58">
        <v>-62</v>
      </c>
      <c r="Y148" s="58">
        <v>-277</v>
      </c>
      <c r="Z148" s="58">
        <v>-456</v>
      </c>
      <c r="AA148" s="58">
        <v>-285</v>
      </c>
      <c r="AC148" s="58">
        <f t="shared" si="239"/>
        <v>-6927</v>
      </c>
      <c r="AD148" s="58">
        <f t="shared" si="240"/>
        <v>-11150</v>
      </c>
      <c r="AE148" s="58">
        <f t="shared" si="241"/>
        <v>-2465</v>
      </c>
      <c r="AF148" s="58">
        <f t="shared" si="243"/>
        <v>-1316</v>
      </c>
      <c r="AG148" s="58">
        <f t="shared" si="242"/>
        <v>-903</v>
      </c>
      <c r="AH148" s="58">
        <f t="shared" si="244"/>
        <v>-946</v>
      </c>
      <c r="AI148" s="58">
        <f t="shared" si="245"/>
        <v>-741</v>
      </c>
      <c r="AJ148" s="45" t="s">
        <v>9</v>
      </c>
    </row>
    <row r="149" spans="1:36" ht="15.95" hidden="1" customHeight="1" outlineLevel="1" x14ac:dyDescent="0.2">
      <c r="A149" s="57" t="s">
        <v>176</v>
      </c>
      <c r="B149" s="58">
        <v>0</v>
      </c>
      <c r="C149" s="58">
        <v>0</v>
      </c>
      <c r="D149" s="58">
        <v>-13960</v>
      </c>
      <c r="E149" s="58">
        <v>-17941</v>
      </c>
      <c r="F149" s="58">
        <v>-11210</v>
      </c>
      <c r="G149" s="58">
        <v>-7419</v>
      </c>
      <c r="H149" s="58">
        <v>-15792</v>
      </c>
      <c r="I149" s="58">
        <v>-16938</v>
      </c>
      <c r="J149" s="58">
        <v>-2343</v>
      </c>
      <c r="K149" s="58">
        <v>-3492</v>
      </c>
      <c r="L149" s="58">
        <v>-2145</v>
      </c>
      <c r="M149" s="58">
        <v>-3373</v>
      </c>
      <c r="N149" s="58">
        <v>-2437</v>
      </c>
      <c r="O149" s="58">
        <v>-3824</v>
      </c>
      <c r="P149" s="58">
        <v>687</v>
      </c>
      <c r="Q149" s="58">
        <v>-488</v>
      </c>
      <c r="R149" s="58">
        <v>-1996</v>
      </c>
      <c r="S149" s="58">
        <v>-1612</v>
      </c>
      <c r="T149" s="58">
        <v>21</v>
      </c>
      <c r="U149" s="58">
        <v>-572</v>
      </c>
      <c r="V149" s="58">
        <v>-1834</v>
      </c>
      <c r="W149" s="58">
        <v>-963</v>
      </c>
      <c r="X149" s="58">
        <v>-283</v>
      </c>
      <c r="Y149" s="58">
        <v>-1277</v>
      </c>
      <c r="Z149" s="58">
        <v>-2101</v>
      </c>
      <c r="AA149" s="58">
        <v>-1310</v>
      </c>
      <c r="AC149" s="58">
        <f t="shared" si="239"/>
        <v>-31901</v>
      </c>
      <c r="AD149" s="56">
        <f t="shared" si="240"/>
        <v>-51359</v>
      </c>
      <c r="AE149" s="56">
        <f t="shared" si="241"/>
        <v>-11353</v>
      </c>
      <c r="AF149" s="56">
        <f t="shared" si="243"/>
        <v>-6062</v>
      </c>
      <c r="AG149" s="58">
        <f t="shared" si="242"/>
        <v>-4159</v>
      </c>
      <c r="AH149" s="58">
        <f t="shared" si="244"/>
        <v>-4357</v>
      </c>
      <c r="AI149" s="58">
        <f t="shared" si="245"/>
        <v>-3411</v>
      </c>
      <c r="AJ149" s="45" t="s">
        <v>9</v>
      </c>
    </row>
    <row r="150" spans="1:36" ht="15.95" hidden="1" customHeight="1" outlineLevel="1" x14ac:dyDescent="0.2">
      <c r="A150" s="57" t="s">
        <v>95</v>
      </c>
      <c r="B150" s="58">
        <v>0</v>
      </c>
      <c r="C150" s="58">
        <v>0</v>
      </c>
      <c r="D150" s="58">
        <v>0</v>
      </c>
      <c r="E150" s="58">
        <v>0</v>
      </c>
      <c r="F150" s="58">
        <v>0</v>
      </c>
      <c r="G150" s="58">
        <v>0</v>
      </c>
      <c r="H150" s="58">
        <v>0</v>
      </c>
      <c r="I150" s="58">
        <v>0</v>
      </c>
      <c r="J150" s="58">
        <v>0</v>
      </c>
      <c r="K150" s="58">
        <v>0</v>
      </c>
      <c r="L150" s="58">
        <v>0</v>
      </c>
      <c r="M150" s="58">
        <v>0</v>
      </c>
      <c r="N150" s="58">
        <v>0</v>
      </c>
      <c r="O150" s="58">
        <v>0</v>
      </c>
      <c r="P150" s="58">
        <v>0</v>
      </c>
      <c r="Q150" s="58">
        <v>0</v>
      </c>
      <c r="R150" s="126">
        <v>0</v>
      </c>
      <c r="S150" s="58">
        <v>0</v>
      </c>
      <c r="T150" s="58">
        <v>0</v>
      </c>
      <c r="U150" s="58">
        <v>0</v>
      </c>
      <c r="V150" s="58">
        <v>0</v>
      </c>
      <c r="W150" s="58">
        <v>0</v>
      </c>
      <c r="X150" s="58">
        <v>0</v>
      </c>
      <c r="Y150" s="58">
        <v>0</v>
      </c>
      <c r="Z150" s="58">
        <v>0</v>
      </c>
      <c r="AA150" s="58">
        <v>0</v>
      </c>
      <c r="AC150" s="58">
        <f t="shared" si="239"/>
        <v>0</v>
      </c>
      <c r="AD150" s="58">
        <f t="shared" si="240"/>
        <v>0</v>
      </c>
      <c r="AE150" s="58">
        <f t="shared" si="241"/>
        <v>0</v>
      </c>
      <c r="AF150" s="58">
        <f t="shared" si="243"/>
        <v>0</v>
      </c>
      <c r="AG150" s="58">
        <f t="shared" si="242"/>
        <v>0</v>
      </c>
      <c r="AH150" s="58">
        <f t="shared" si="244"/>
        <v>0</v>
      </c>
      <c r="AI150" s="58">
        <f t="shared" si="245"/>
        <v>0</v>
      </c>
      <c r="AJ150" s="45" t="s">
        <v>9</v>
      </c>
    </row>
    <row r="151" spans="1:36" ht="15.95" hidden="1" customHeight="1" outlineLevel="1" x14ac:dyDescent="0.2">
      <c r="A151" s="57" t="s">
        <v>96</v>
      </c>
      <c r="B151" s="58">
        <v>0</v>
      </c>
      <c r="C151" s="58">
        <v>0</v>
      </c>
      <c r="D151" s="58">
        <v>0</v>
      </c>
      <c r="E151" s="58">
        <v>0</v>
      </c>
      <c r="F151" s="58">
        <v>0</v>
      </c>
      <c r="G151" s="58">
        <v>0</v>
      </c>
      <c r="H151" s="58">
        <v>0</v>
      </c>
      <c r="I151" s="58">
        <v>0</v>
      </c>
      <c r="J151" s="58">
        <v>0</v>
      </c>
      <c r="K151" s="58">
        <v>0</v>
      </c>
      <c r="L151" s="58">
        <v>0</v>
      </c>
      <c r="M151" s="58">
        <v>0</v>
      </c>
      <c r="N151" s="58">
        <v>0</v>
      </c>
      <c r="O151" s="58">
        <v>0</v>
      </c>
      <c r="P151" s="58">
        <v>0</v>
      </c>
      <c r="Q151" s="58">
        <v>0</v>
      </c>
      <c r="R151" s="126">
        <v>0</v>
      </c>
      <c r="S151" s="58">
        <v>0</v>
      </c>
      <c r="T151" s="58">
        <v>0</v>
      </c>
      <c r="U151" s="58">
        <v>0</v>
      </c>
      <c r="V151" s="58">
        <v>0</v>
      </c>
      <c r="W151" s="58">
        <v>0</v>
      </c>
      <c r="X151" s="58">
        <v>0</v>
      </c>
      <c r="Y151" s="58">
        <v>0</v>
      </c>
      <c r="Z151" s="58">
        <v>0</v>
      </c>
      <c r="AA151" s="58">
        <v>0</v>
      </c>
      <c r="AC151" s="58">
        <f t="shared" si="239"/>
        <v>0</v>
      </c>
      <c r="AD151" s="58">
        <f t="shared" si="240"/>
        <v>0</v>
      </c>
      <c r="AE151" s="58">
        <f t="shared" si="241"/>
        <v>0</v>
      </c>
      <c r="AF151" s="58">
        <f t="shared" si="243"/>
        <v>0</v>
      </c>
      <c r="AG151" s="58">
        <f t="shared" si="242"/>
        <v>0</v>
      </c>
      <c r="AH151" s="58">
        <f t="shared" si="244"/>
        <v>0</v>
      </c>
      <c r="AI151" s="58">
        <f t="shared" si="245"/>
        <v>0</v>
      </c>
      <c r="AJ151" s="45" t="s">
        <v>9</v>
      </c>
    </row>
    <row r="152" spans="1:36" ht="15.95" hidden="1" customHeight="1" outlineLevel="1" x14ac:dyDescent="0.2">
      <c r="A152" s="57" t="s">
        <v>97</v>
      </c>
      <c r="B152" s="58">
        <v>0</v>
      </c>
      <c r="C152" s="58">
        <v>0</v>
      </c>
      <c r="D152" s="58">
        <v>0</v>
      </c>
      <c r="E152" s="58">
        <v>0</v>
      </c>
      <c r="F152" s="58">
        <v>0</v>
      </c>
      <c r="G152" s="58">
        <v>0</v>
      </c>
      <c r="H152" s="58">
        <v>0</v>
      </c>
      <c r="I152" s="58">
        <v>0</v>
      </c>
      <c r="J152" s="58">
        <v>0</v>
      </c>
      <c r="K152" s="58">
        <v>0</v>
      </c>
      <c r="L152" s="58">
        <v>0</v>
      </c>
      <c r="M152" s="58">
        <v>0</v>
      </c>
      <c r="N152" s="58">
        <v>0</v>
      </c>
      <c r="O152" s="58">
        <v>0</v>
      </c>
      <c r="P152" s="58">
        <v>0</v>
      </c>
      <c r="Q152" s="58">
        <v>0</v>
      </c>
      <c r="R152" s="126">
        <v>0</v>
      </c>
      <c r="S152" s="58">
        <v>0</v>
      </c>
      <c r="T152" s="58">
        <v>0</v>
      </c>
      <c r="U152" s="58">
        <v>0</v>
      </c>
      <c r="V152" s="58">
        <v>0</v>
      </c>
      <c r="W152" s="58">
        <v>0</v>
      </c>
      <c r="X152" s="58">
        <v>0</v>
      </c>
      <c r="Y152" s="58">
        <v>0</v>
      </c>
      <c r="Z152" s="58">
        <v>0</v>
      </c>
      <c r="AA152" s="58">
        <v>0</v>
      </c>
      <c r="AC152" s="58">
        <f t="shared" si="239"/>
        <v>0</v>
      </c>
      <c r="AD152" s="58">
        <f t="shared" si="240"/>
        <v>0</v>
      </c>
      <c r="AE152" s="58">
        <f t="shared" si="241"/>
        <v>0</v>
      </c>
      <c r="AF152" s="58">
        <f t="shared" si="243"/>
        <v>0</v>
      </c>
      <c r="AG152" s="58">
        <f t="shared" si="242"/>
        <v>0</v>
      </c>
      <c r="AH152" s="58">
        <f t="shared" si="244"/>
        <v>0</v>
      </c>
      <c r="AI152" s="58">
        <f t="shared" si="245"/>
        <v>0</v>
      </c>
      <c r="AJ152" s="45" t="s">
        <v>9</v>
      </c>
    </row>
    <row r="153" spans="1:36" ht="15.95" hidden="1" customHeight="1" outlineLevel="1" x14ac:dyDescent="0.2">
      <c r="A153" s="57" t="s">
        <v>98</v>
      </c>
      <c r="B153" s="58">
        <v>0</v>
      </c>
      <c r="C153" s="58">
        <v>0</v>
      </c>
      <c r="D153" s="58">
        <v>0</v>
      </c>
      <c r="E153" s="58">
        <v>0</v>
      </c>
      <c r="F153" s="58">
        <v>0</v>
      </c>
      <c r="G153" s="58">
        <v>0</v>
      </c>
      <c r="H153" s="58">
        <v>0</v>
      </c>
      <c r="I153" s="58">
        <v>0</v>
      </c>
      <c r="J153" s="58">
        <v>0</v>
      </c>
      <c r="K153" s="58">
        <v>0</v>
      </c>
      <c r="L153" s="58">
        <v>0</v>
      </c>
      <c r="M153" s="58">
        <v>0</v>
      </c>
      <c r="N153" s="58">
        <v>0</v>
      </c>
      <c r="O153" s="58">
        <v>0</v>
      </c>
      <c r="P153" s="58">
        <v>0</v>
      </c>
      <c r="Q153" s="58">
        <v>0</v>
      </c>
      <c r="R153" s="58">
        <v>0</v>
      </c>
      <c r="S153" s="58">
        <v>0</v>
      </c>
      <c r="T153" s="58">
        <v>0</v>
      </c>
      <c r="U153" s="58">
        <v>0</v>
      </c>
      <c r="V153" s="58">
        <v>0</v>
      </c>
      <c r="W153" s="58">
        <v>0</v>
      </c>
      <c r="X153" s="58">
        <v>0</v>
      </c>
      <c r="Y153" s="58">
        <v>0</v>
      </c>
      <c r="Z153" s="58">
        <v>0</v>
      </c>
      <c r="AA153" s="58">
        <v>0</v>
      </c>
      <c r="AC153" s="58">
        <f t="shared" si="239"/>
        <v>0</v>
      </c>
      <c r="AD153" s="58">
        <f t="shared" si="240"/>
        <v>0</v>
      </c>
      <c r="AE153" s="58">
        <f t="shared" si="241"/>
        <v>0</v>
      </c>
      <c r="AF153" s="58">
        <f t="shared" si="243"/>
        <v>0</v>
      </c>
      <c r="AG153" s="58">
        <f t="shared" si="242"/>
        <v>0</v>
      </c>
      <c r="AH153" s="58">
        <f t="shared" si="244"/>
        <v>0</v>
      </c>
      <c r="AI153" s="58">
        <f t="shared" si="245"/>
        <v>0</v>
      </c>
      <c r="AJ153" s="45" t="s">
        <v>9</v>
      </c>
    </row>
    <row r="154" spans="1:36" ht="15.95" hidden="1" customHeight="1" outlineLevel="1" x14ac:dyDescent="0.2">
      <c r="A154" s="57" t="s">
        <v>177</v>
      </c>
      <c r="B154" s="58">
        <v>0</v>
      </c>
      <c r="C154" s="58">
        <v>0</v>
      </c>
      <c r="D154" s="58">
        <v>0</v>
      </c>
      <c r="E154" s="58">
        <v>0</v>
      </c>
      <c r="F154" s="58">
        <v>0</v>
      </c>
      <c r="G154" s="58">
        <v>0</v>
      </c>
      <c r="H154" s="58">
        <v>0</v>
      </c>
      <c r="I154" s="58">
        <v>0</v>
      </c>
      <c r="J154" s="58">
        <v>0</v>
      </c>
      <c r="K154" s="58">
        <v>0</v>
      </c>
      <c r="L154" s="58">
        <v>0</v>
      </c>
      <c r="M154" s="58">
        <v>0</v>
      </c>
      <c r="N154" s="58">
        <v>0</v>
      </c>
      <c r="O154" s="58">
        <v>0</v>
      </c>
      <c r="P154" s="58">
        <v>0</v>
      </c>
      <c r="Q154" s="58">
        <v>0</v>
      </c>
      <c r="R154" s="58">
        <v>0</v>
      </c>
      <c r="S154" s="58">
        <v>0</v>
      </c>
      <c r="T154" s="58">
        <v>0</v>
      </c>
      <c r="U154" s="58">
        <v>0</v>
      </c>
      <c r="V154" s="58">
        <v>0</v>
      </c>
      <c r="W154" s="58">
        <v>0</v>
      </c>
      <c r="X154" s="58">
        <v>0</v>
      </c>
      <c r="Y154" s="58">
        <v>0</v>
      </c>
      <c r="Z154" s="58">
        <v>0</v>
      </c>
      <c r="AA154" s="58">
        <v>0</v>
      </c>
      <c r="AC154" s="58">
        <f t="shared" si="239"/>
        <v>0</v>
      </c>
      <c r="AD154" s="58">
        <f t="shared" si="240"/>
        <v>0</v>
      </c>
      <c r="AE154" s="58">
        <f t="shared" si="241"/>
        <v>0</v>
      </c>
      <c r="AF154" s="58">
        <f t="shared" si="243"/>
        <v>0</v>
      </c>
      <c r="AG154" s="58">
        <f t="shared" si="242"/>
        <v>0</v>
      </c>
      <c r="AH154" s="58">
        <f t="shared" si="244"/>
        <v>0</v>
      </c>
      <c r="AI154" s="58">
        <f t="shared" si="245"/>
        <v>0</v>
      </c>
      <c r="AJ154" s="45" t="s">
        <v>9</v>
      </c>
    </row>
    <row r="155" spans="1:36" ht="15.95" hidden="1" customHeight="1" outlineLevel="1" x14ac:dyDescent="0.2">
      <c r="A155" s="57" t="s">
        <v>99</v>
      </c>
      <c r="B155" s="58">
        <v>0</v>
      </c>
      <c r="C155" s="58">
        <v>0</v>
      </c>
      <c r="D155" s="58">
        <v>0</v>
      </c>
      <c r="E155" s="58">
        <v>0</v>
      </c>
      <c r="F155" s="58">
        <v>0</v>
      </c>
      <c r="G155" s="58">
        <v>0</v>
      </c>
      <c r="H155" s="58">
        <v>-42</v>
      </c>
      <c r="I155" s="58">
        <v>-129</v>
      </c>
      <c r="J155" s="58">
        <v>-142</v>
      </c>
      <c r="K155" s="58">
        <v>-141</v>
      </c>
      <c r="L155" s="58">
        <v>-152</v>
      </c>
      <c r="M155" s="58">
        <v>-153</v>
      </c>
      <c r="N155" s="58">
        <v>-152</v>
      </c>
      <c r="O155" s="58">
        <v>-158</v>
      </c>
      <c r="P155" s="58">
        <v>-170</v>
      </c>
      <c r="Q155" s="58">
        <v>-169</v>
      </c>
      <c r="R155" s="58">
        <v>-168</v>
      </c>
      <c r="S155" s="58">
        <v>-172</v>
      </c>
      <c r="T155" s="58">
        <v>-175</v>
      </c>
      <c r="U155" s="58">
        <v>-176</v>
      </c>
      <c r="V155" s="58">
        <v>-176</v>
      </c>
      <c r="W155" s="58">
        <v>-175</v>
      </c>
      <c r="X155" s="58">
        <v>-182</v>
      </c>
      <c r="Y155" s="58">
        <v>-183</v>
      </c>
      <c r="Z155" s="58">
        <v>-183</v>
      </c>
      <c r="AA155" s="58">
        <v>-182</v>
      </c>
      <c r="AC155" s="58">
        <f t="shared" si="239"/>
        <v>0</v>
      </c>
      <c r="AD155" s="58">
        <f t="shared" si="240"/>
        <v>-171</v>
      </c>
      <c r="AE155" s="58">
        <f t="shared" si="241"/>
        <v>-588</v>
      </c>
      <c r="AF155" s="58">
        <f t="shared" si="243"/>
        <v>-649</v>
      </c>
      <c r="AG155" s="58">
        <f t="shared" si="242"/>
        <v>-691</v>
      </c>
      <c r="AH155" s="58">
        <f t="shared" si="244"/>
        <v>-716</v>
      </c>
      <c r="AI155" s="58">
        <f t="shared" si="245"/>
        <v>-365</v>
      </c>
      <c r="AJ155" s="45" t="s">
        <v>9</v>
      </c>
    </row>
    <row r="156" spans="1:36" ht="15.95" hidden="1" customHeight="1" outlineLevel="1" x14ac:dyDescent="0.2">
      <c r="A156" s="57" t="s">
        <v>100</v>
      </c>
      <c r="B156" s="58">
        <v>0</v>
      </c>
      <c r="C156" s="58">
        <v>0</v>
      </c>
      <c r="D156" s="58">
        <v>0</v>
      </c>
      <c r="E156" s="58">
        <v>0</v>
      </c>
      <c r="F156" s="58">
        <v>0</v>
      </c>
      <c r="G156" s="58">
        <v>0</v>
      </c>
      <c r="H156" s="58">
        <v>-42</v>
      </c>
      <c r="I156" s="58">
        <v>-129</v>
      </c>
      <c r="J156" s="58">
        <v>-142</v>
      </c>
      <c r="K156" s="58">
        <v>-141</v>
      </c>
      <c r="L156" s="58">
        <v>-152</v>
      </c>
      <c r="M156" s="58">
        <v>-153</v>
      </c>
      <c r="N156" s="58">
        <v>-152</v>
      </c>
      <c r="O156" s="58">
        <v>-158</v>
      </c>
      <c r="P156" s="58">
        <v>-170</v>
      </c>
      <c r="Q156" s="58">
        <v>-169</v>
      </c>
      <c r="R156" s="58">
        <v>-168</v>
      </c>
      <c r="S156" s="58">
        <v>-172</v>
      </c>
      <c r="T156" s="58">
        <v>-175</v>
      </c>
      <c r="U156" s="58">
        <v>-176</v>
      </c>
      <c r="V156" s="58">
        <v>-176</v>
      </c>
      <c r="W156" s="58">
        <v>-175</v>
      </c>
      <c r="X156" s="58">
        <v>-182</v>
      </c>
      <c r="Y156" s="58">
        <v>-183</v>
      </c>
      <c r="Z156" s="58">
        <v>-183</v>
      </c>
      <c r="AA156" s="58">
        <v>-182</v>
      </c>
      <c r="AC156" s="58">
        <f t="shared" si="239"/>
        <v>0</v>
      </c>
      <c r="AD156" s="58">
        <f t="shared" si="240"/>
        <v>-171</v>
      </c>
      <c r="AE156" s="58">
        <f t="shared" si="241"/>
        <v>-588</v>
      </c>
      <c r="AF156" s="58">
        <f t="shared" si="243"/>
        <v>-649</v>
      </c>
      <c r="AG156" s="58">
        <f t="shared" si="242"/>
        <v>-691</v>
      </c>
      <c r="AH156" s="58">
        <f t="shared" si="244"/>
        <v>-716</v>
      </c>
      <c r="AI156" s="58">
        <f t="shared" si="245"/>
        <v>-365</v>
      </c>
      <c r="AJ156" s="45" t="s">
        <v>9</v>
      </c>
    </row>
    <row r="157" spans="1:36" ht="15.95" hidden="1" customHeight="1" outlineLevel="1" x14ac:dyDescent="0.2">
      <c r="A157" s="57" t="s">
        <v>101</v>
      </c>
      <c r="B157" s="58">
        <v>0</v>
      </c>
      <c r="C157" s="58">
        <v>0</v>
      </c>
      <c r="D157" s="58">
        <v>0</v>
      </c>
      <c r="E157" s="58">
        <v>0</v>
      </c>
      <c r="F157" s="58">
        <v>0</v>
      </c>
      <c r="G157" s="58">
        <v>0</v>
      </c>
      <c r="H157" s="58">
        <v>-21</v>
      </c>
      <c r="I157" s="58">
        <v>-64</v>
      </c>
      <c r="J157" s="58">
        <v>-71</v>
      </c>
      <c r="K157" s="58">
        <v>-70</v>
      </c>
      <c r="L157" s="58">
        <v>-77</v>
      </c>
      <c r="M157" s="58">
        <v>-76</v>
      </c>
      <c r="N157" s="58">
        <v>-76</v>
      </c>
      <c r="O157" s="58">
        <v>-79</v>
      </c>
      <c r="P157" s="58">
        <v>-85</v>
      </c>
      <c r="Q157" s="58">
        <v>-84</v>
      </c>
      <c r="R157" s="58">
        <v>-84</v>
      </c>
      <c r="S157" s="58">
        <v>-86</v>
      </c>
      <c r="T157" s="58">
        <v>-88</v>
      </c>
      <c r="U157" s="58">
        <v>-88</v>
      </c>
      <c r="V157" s="58">
        <v>-88</v>
      </c>
      <c r="W157" s="58">
        <v>-88</v>
      </c>
      <c r="X157" s="58">
        <v>-91</v>
      </c>
      <c r="Y157" s="58">
        <v>-91</v>
      </c>
      <c r="Z157" s="58">
        <v>-91</v>
      </c>
      <c r="AA157" s="58">
        <v>-91</v>
      </c>
      <c r="AC157" s="58">
        <f t="shared" si="239"/>
        <v>0</v>
      </c>
      <c r="AD157" s="58">
        <f t="shared" si="240"/>
        <v>-85</v>
      </c>
      <c r="AE157" s="58">
        <f t="shared" si="241"/>
        <v>-294</v>
      </c>
      <c r="AF157" s="58">
        <f t="shared" si="243"/>
        <v>-324</v>
      </c>
      <c r="AG157" s="58">
        <f t="shared" si="242"/>
        <v>-346</v>
      </c>
      <c r="AH157" s="58">
        <f t="shared" si="244"/>
        <v>-358</v>
      </c>
      <c r="AI157" s="58">
        <f t="shared" si="245"/>
        <v>-182</v>
      </c>
      <c r="AJ157" s="45" t="s">
        <v>9</v>
      </c>
    </row>
    <row r="158" spans="1:36" ht="15.95" hidden="1" customHeight="1" outlineLevel="1" x14ac:dyDescent="0.2">
      <c r="A158" s="57" t="s">
        <v>102</v>
      </c>
      <c r="B158" s="58">
        <v>0</v>
      </c>
      <c r="C158" s="58">
        <v>0</v>
      </c>
      <c r="D158" s="58">
        <v>0</v>
      </c>
      <c r="E158" s="58">
        <v>0</v>
      </c>
      <c r="F158" s="58">
        <v>0</v>
      </c>
      <c r="G158" s="58">
        <v>0</v>
      </c>
      <c r="H158" s="58">
        <v>-47</v>
      </c>
      <c r="I158" s="58">
        <v>-143</v>
      </c>
      <c r="J158" s="58">
        <v>-158</v>
      </c>
      <c r="K158" s="58">
        <v>-157</v>
      </c>
      <c r="L158" s="58">
        <v>-171</v>
      </c>
      <c r="M158" s="58">
        <v>-170</v>
      </c>
      <c r="N158" s="58">
        <v>-170</v>
      </c>
      <c r="O158" s="58">
        <v>-176</v>
      </c>
      <c r="P158" s="58">
        <v>-190</v>
      </c>
      <c r="Q158" s="58">
        <v>-189</v>
      </c>
      <c r="R158" s="58">
        <v>-188</v>
      </c>
      <c r="S158" s="58">
        <v>-192</v>
      </c>
      <c r="T158" s="58">
        <v>-196</v>
      </c>
      <c r="U158" s="58">
        <v>-196</v>
      </c>
      <c r="V158" s="58">
        <v>-196</v>
      </c>
      <c r="W158" s="58">
        <v>-197</v>
      </c>
      <c r="X158" s="58">
        <v>-203</v>
      </c>
      <c r="Y158" s="58">
        <v>-205</v>
      </c>
      <c r="Z158" s="58">
        <v>-204</v>
      </c>
      <c r="AA158" s="58">
        <v>-204</v>
      </c>
      <c r="AC158" s="58">
        <f t="shared" si="239"/>
        <v>0</v>
      </c>
      <c r="AD158" s="58">
        <f t="shared" si="240"/>
        <v>-190</v>
      </c>
      <c r="AE158" s="58">
        <f t="shared" si="241"/>
        <v>-656</v>
      </c>
      <c r="AF158" s="58">
        <f t="shared" si="243"/>
        <v>-725</v>
      </c>
      <c r="AG158" s="58">
        <f t="shared" si="242"/>
        <v>-772</v>
      </c>
      <c r="AH158" s="58">
        <f t="shared" si="244"/>
        <v>-801</v>
      </c>
      <c r="AI158" s="58">
        <f t="shared" si="245"/>
        <v>-408</v>
      </c>
      <c r="AJ158" s="45" t="s">
        <v>9</v>
      </c>
    </row>
    <row r="159" spans="1:36" ht="15.95" hidden="1" customHeight="1" outlineLevel="1" x14ac:dyDescent="0.2">
      <c r="A159" s="57" t="s">
        <v>178</v>
      </c>
      <c r="B159" s="58"/>
      <c r="C159" s="58"/>
      <c r="D159" s="58">
        <v>-734</v>
      </c>
      <c r="E159" s="58">
        <v>1844</v>
      </c>
      <c r="F159" s="58">
        <v>0</v>
      </c>
      <c r="G159" s="58">
        <v>0</v>
      </c>
      <c r="H159" s="58">
        <v>0</v>
      </c>
      <c r="I159" s="58">
        <v>0</v>
      </c>
      <c r="J159" s="58">
        <v>0</v>
      </c>
      <c r="K159" s="58">
        <v>0</v>
      </c>
      <c r="L159" s="58">
        <v>0</v>
      </c>
      <c r="M159" s="58">
        <v>0</v>
      </c>
      <c r="N159" s="58">
        <v>0</v>
      </c>
      <c r="O159" s="58">
        <v>0</v>
      </c>
      <c r="P159" s="58">
        <v>0</v>
      </c>
      <c r="Q159" s="58">
        <v>0</v>
      </c>
      <c r="R159" s="58">
        <v>0</v>
      </c>
      <c r="S159" s="58">
        <v>0</v>
      </c>
      <c r="T159" s="58">
        <v>0</v>
      </c>
      <c r="U159" s="58">
        <v>0</v>
      </c>
      <c r="V159" s="58">
        <v>0</v>
      </c>
      <c r="W159" s="58">
        <v>0</v>
      </c>
      <c r="X159" s="58">
        <v>0</v>
      </c>
      <c r="Y159" s="58">
        <v>0</v>
      </c>
      <c r="Z159" s="58">
        <v>0</v>
      </c>
      <c r="AA159" s="58">
        <v>0</v>
      </c>
      <c r="AC159" s="58">
        <f t="shared" si="239"/>
        <v>1110</v>
      </c>
      <c r="AD159" s="58">
        <f t="shared" si="240"/>
        <v>0</v>
      </c>
      <c r="AE159" s="58">
        <f t="shared" si="241"/>
        <v>0</v>
      </c>
      <c r="AF159" s="58">
        <f t="shared" si="243"/>
        <v>0</v>
      </c>
      <c r="AG159" s="58">
        <f t="shared" si="242"/>
        <v>0</v>
      </c>
      <c r="AH159" s="58">
        <f t="shared" si="244"/>
        <v>0</v>
      </c>
      <c r="AI159" s="58">
        <f t="shared" si="245"/>
        <v>0</v>
      </c>
      <c r="AJ159" s="45" t="s">
        <v>9</v>
      </c>
    </row>
    <row r="160" spans="1:36" ht="15.95" hidden="1" customHeight="1" outlineLevel="1" x14ac:dyDescent="0.2">
      <c r="A160" s="55" t="s">
        <v>103</v>
      </c>
      <c r="B160" s="56">
        <f t="shared" ref="B160:H160" si="252">B136+B145</f>
        <v>155871</v>
      </c>
      <c r="C160" s="56">
        <f t="shared" si="252"/>
        <v>36736</v>
      </c>
      <c r="D160" s="56">
        <f t="shared" si="252"/>
        <v>165958</v>
      </c>
      <c r="E160" s="56">
        <f t="shared" si="252"/>
        <v>216084</v>
      </c>
      <c r="F160" s="56">
        <f t="shared" si="252"/>
        <v>133850</v>
      </c>
      <c r="G160" s="56">
        <f t="shared" si="252"/>
        <v>88590</v>
      </c>
      <c r="H160" s="56">
        <f t="shared" si="252"/>
        <v>199094</v>
      </c>
      <c r="I160" s="56">
        <f t="shared" ref="I160:J160" si="253">I136+I145</f>
        <v>234029</v>
      </c>
      <c r="J160" s="56">
        <f t="shared" si="253"/>
        <v>63236</v>
      </c>
      <c r="K160" s="56">
        <f t="shared" ref="K160:L160" si="254">K136+K145</f>
        <v>76974</v>
      </c>
      <c r="L160" s="56">
        <f t="shared" si="254"/>
        <v>63720</v>
      </c>
      <c r="M160" s="56">
        <f t="shared" ref="M160:N160" si="255">M136+M145</f>
        <v>78343</v>
      </c>
      <c r="N160" s="56">
        <f t="shared" si="255"/>
        <v>67153</v>
      </c>
      <c r="O160" s="56">
        <f t="shared" ref="O160:T160" si="256">O136+O145</f>
        <v>85085</v>
      </c>
      <c r="P160" s="56">
        <f t="shared" si="256"/>
        <v>34234</v>
      </c>
      <c r="Q160" s="56">
        <f t="shared" si="256"/>
        <v>48279</v>
      </c>
      <c r="R160" s="56">
        <f t="shared" si="256"/>
        <v>66291</v>
      </c>
      <c r="S160" s="56">
        <f t="shared" si="256"/>
        <v>61707</v>
      </c>
      <c r="T160" s="56">
        <f t="shared" si="256"/>
        <v>43673</v>
      </c>
      <c r="U160" s="56">
        <f t="shared" ref="U160:V160" si="257">U136+U145</f>
        <v>50732</v>
      </c>
      <c r="V160" s="56">
        <f t="shared" si="257"/>
        <v>65824</v>
      </c>
      <c r="W160" s="56">
        <f t="shared" ref="W160:X160" si="258">W136+W145</f>
        <v>55423</v>
      </c>
      <c r="X160" s="56">
        <f t="shared" si="258"/>
        <v>48921</v>
      </c>
      <c r="Y160" s="56">
        <f t="shared" ref="Y160:Z160" si="259">Y136+Y145</f>
        <v>60884</v>
      </c>
      <c r="Z160" s="56">
        <f t="shared" si="259"/>
        <v>70733</v>
      </c>
      <c r="AA160" s="56">
        <f t="shared" ref="AA160" si="260">AA136+AA145</f>
        <v>61248</v>
      </c>
      <c r="AB160" s="276"/>
      <c r="AC160" s="56">
        <f t="shared" si="239"/>
        <v>574649</v>
      </c>
      <c r="AD160" s="56">
        <f t="shared" si="240"/>
        <v>655563</v>
      </c>
      <c r="AE160" s="56">
        <f t="shared" si="241"/>
        <v>282273</v>
      </c>
      <c r="AF160" s="56">
        <f t="shared" si="243"/>
        <v>234751</v>
      </c>
      <c r="AG160" s="56">
        <f t="shared" si="242"/>
        <v>222403</v>
      </c>
      <c r="AH160" s="56">
        <f t="shared" si="244"/>
        <v>231052</v>
      </c>
      <c r="AI160" s="56">
        <f t="shared" si="245"/>
        <v>131981</v>
      </c>
      <c r="AJ160" s="45" t="s">
        <v>9</v>
      </c>
    </row>
    <row r="161" spans="1:41" ht="15.95" hidden="1" customHeight="1" outlineLevel="1" x14ac:dyDescent="0.2">
      <c r="A161" s="55" t="s">
        <v>104</v>
      </c>
      <c r="B161" s="56">
        <v>-25578</v>
      </c>
      <c r="C161" s="56">
        <v>-100848</v>
      </c>
      <c r="D161" s="56">
        <v>-116294</v>
      </c>
      <c r="E161" s="56">
        <v>-161201</v>
      </c>
      <c r="F161" s="56">
        <v>-117419</v>
      </c>
      <c r="G161" s="56">
        <v>-91806</v>
      </c>
      <c r="H161" s="56">
        <v>-142620</v>
      </c>
      <c r="I161" s="56">
        <f t="shared" ref="I161:N161" si="261">SUM(I162:I165)</f>
        <v>-17536</v>
      </c>
      <c r="J161" s="56">
        <f t="shared" si="261"/>
        <v>-2872</v>
      </c>
      <c r="K161" s="56">
        <f t="shared" si="261"/>
        <v>-2949</v>
      </c>
      <c r="L161" s="56">
        <f t="shared" si="261"/>
        <v>-6715</v>
      </c>
      <c r="M161" s="56">
        <f t="shared" si="261"/>
        <v>-2884</v>
      </c>
      <c r="N161" s="56">
        <f t="shared" si="261"/>
        <v>-1986</v>
      </c>
      <c r="O161" s="56">
        <f t="shared" ref="O161:T161" si="262">SUM(O162:O165)</f>
        <v>-1941</v>
      </c>
      <c r="P161" s="56">
        <f t="shared" si="262"/>
        <v>191</v>
      </c>
      <c r="Q161" s="56">
        <f t="shared" si="262"/>
        <v>-3111</v>
      </c>
      <c r="R161" s="56">
        <f t="shared" si="262"/>
        <v>-2632</v>
      </c>
      <c r="S161" s="56">
        <f t="shared" si="262"/>
        <v>-2879</v>
      </c>
      <c r="T161" s="56">
        <f t="shared" si="262"/>
        <v>-5844</v>
      </c>
      <c r="U161" s="56">
        <f t="shared" ref="U161:V161" si="263">SUM(U162:U165)</f>
        <v>-2575</v>
      </c>
      <c r="V161" s="56">
        <f t="shared" si="263"/>
        <v>-2507</v>
      </c>
      <c r="W161" s="56">
        <f t="shared" ref="W161:X161" si="264">SUM(W162:W165)</f>
        <v>-2644</v>
      </c>
      <c r="X161" s="56">
        <f t="shared" si="264"/>
        <v>-2522</v>
      </c>
      <c r="Y161" s="56">
        <f t="shared" ref="Y161:Z161" si="265">SUM(Y162:Y165)</f>
        <v>-2523</v>
      </c>
      <c r="Z161" s="56">
        <f t="shared" si="265"/>
        <v>-2883</v>
      </c>
      <c r="AA161" s="56">
        <f t="shared" ref="AA161" si="266">SUM(AA162:AA165)</f>
        <v>-3056</v>
      </c>
      <c r="AB161" s="276"/>
      <c r="AC161" s="56">
        <f t="shared" si="239"/>
        <v>-403921</v>
      </c>
      <c r="AD161" s="56">
        <f t="shared" si="240"/>
        <v>-369381</v>
      </c>
      <c r="AE161" s="56">
        <f t="shared" si="241"/>
        <v>-15420</v>
      </c>
      <c r="AF161" s="56">
        <f t="shared" si="243"/>
        <v>-6847</v>
      </c>
      <c r="AG161" s="56">
        <f t="shared" si="242"/>
        <v>-13930</v>
      </c>
      <c r="AH161" s="56">
        <f t="shared" si="244"/>
        <v>-10196</v>
      </c>
      <c r="AI161" s="56">
        <f t="shared" si="245"/>
        <v>-5939</v>
      </c>
      <c r="AJ161" s="45" t="s">
        <v>9</v>
      </c>
    </row>
    <row r="162" spans="1:41" ht="15.95" hidden="1" customHeight="1" outlineLevel="1" x14ac:dyDescent="0.2">
      <c r="A162" s="57" t="s">
        <v>105</v>
      </c>
      <c r="B162" s="58"/>
      <c r="C162" s="58"/>
      <c r="D162" s="58"/>
      <c r="E162" s="58"/>
      <c r="F162" s="58">
        <v>0</v>
      </c>
      <c r="G162" s="58">
        <v>0</v>
      </c>
      <c r="H162" s="58">
        <v>0</v>
      </c>
      <c r="I162" s="58">
        <v>0</v>
      </c>
      <c r="J162" s="58">
        <v>0</v>
      </c>
      <c r="K162" s="58">
        <v>0</v>
      </c>
      <c r="L162" s="58">
        <v>0</v>
      </c>
      <c r="M162" s="58">
        <v>0</v>
      </c>
      <c r="N162" s="58">
        <v>0</v>
      </c>
      <c r="O162" s="58">
        <v>0</v>
      </c>
      <c r="P162" s="58">
        <v>0</v>
      </c>
      <c r="Q162" s="58">
        <v>0</v>
      </c>
      <c r="R162" s="125">
        <v>0</v>
      </c>
      <c r="S162" s="58">
        <v>0</v>
      </c>
      <c r="T162" s="58">
        <v>0</v>
      </c>
      <c r="U162" s="58">
        <v>0</v>
      </c>
      <c r="V162" s="58">
        <v>0</v>
      </c>
      <c r="W162" s="58">
        <v>0</v>
      </c>
      <c r="X162" s="58">
        <v>0</v>
      </c>
      <c r="Y162" s="58">
        <v>0</v>
      </c>
      <c r="Z162" s="58">
        <v>0</v>
      </c>
      <c r="AA162" s="58">
        <v>0</v>
      </c>
      <c r="AC162" s="58">
        <f t="shared" si="239"/>
        <v>0</v>
      </c>
      <c r="AD162" s="58">
        <f t="shared" si="240"/>
        <v>0</v>
      </c>
      <c r="AE162" s="58">
        <f t="shared" si="241"/>
        <v>0</v>
      </c>
      <c r="AF162" s="58">
        <f t="shared" si="243"/>
        <v>0</v>
      </c>
      <c r="AG162" s="58">
        <f t="shared" si="242"/>
        <v>0</v>
      </c>
      <c r="AH162" s="58">
        <f t="shared" si="244"/>
        <v>0</v>
      </c>
      <c r="AI162" s="58">
        <f t="shared" si="245"/>
        <v>0</v>
      </c>
      <c r="AJ162" s="45" t="s">
        <v>9</v>
      </c>
    </row>
    <row r="163" spans="1:41" ht="15.95" hidden="1" customHeight="1" outlineLevel="1" x14ac:dyDescent="0.2">
      <c r="A163" s="57" t="s">
        <v>106</v>
      </c>
      <c r="B163" s="58">
        <v>0</v>
      </c>
      <c r="C163" s="58">
        <v>0</v>
      </c>
      <c r="D163" s="58"/>
      <c r="E163" s="58">
        <v>205</v>
      </c>
      <c r="F163" s="58">
        <v>52</v>
      </c>
      <c r="G163" s="58">
        <v>-130</v>
      </c>
      <c r="H163" s="58">
        <v>-180</v>
      </c>
      <c r="I163" s="58">
        <v>-730</v>
      </c>
      <c r="J163" s="58">
        <v>-2679</v>
      </c>
      <c r="K163" s="58">
        <v>-2673</v>
      </c>
      <c r="L163" s="58">
        <v>-1942</v>
      </c>
      <c r="M163" s="58">
        <v>-2739</v>
      </c>
      <c r="N163" s="58">
        <v>-1842</v>
      </c>
      <c r="O163" s="58">
        <v>-1855</v>
      </c>
      <c r="P163" s="58">
        <v>-2620</v>
      </c>
      <c r="Q163" s="58">
        <v>-3049</v>
      </c>
      <c r="R163" s="58">
        <v>-2567</v>
      </c>
      <c r="S163" s="58">
        <v>-2817</v>
      </c>
      <c r="T163" s="58">
        <v>-2909</v>
      </c>
      <c r="U163" s="58">
        <v>-2205</v>
      </c>
      <c r="V163" s="58">
        <v>-2436</v>
      </c>
      <c r="W163" s="58">
        <v>-2572</v>
      </c>
      <c r="X163" s="58">
        <v>-2701</v>
      </c>
      <c r="Y163" s="58">
        <v>-2546</v>
      </c>
      <c r="Z163" s="58">
        <v>-2821</v>
      </c>
      <c r="AA163" s="58">
        <v>-2994</v>
      </c>
      <c r="AC163" s="58">
        <f t="shared" si="239"/>
        <v>205</v>
      </c>
      <c r="AD163" s="58">
        <f t="shared" si="240"/>
        <v>-988</v>
      </c>
      <c r="AE163" s="58">
        <f t="shared" si="241"/>
        <v>-10033</v>
      </c>
      <c r="AF163" s="58">
        <f t="shared" si="243"/>
        <v>-9366</v>
      </c>
      <c r="AG163" s="58">
        <f t="shared" si="242"/>
        <v>-10498</v>
      </c>
      <c r="AH163" s="58">
        <f t="shared" si="244"/>
        <v>-10255</v>
      </c>
      <c r="AI163" s="58">
        <f t="shared" si="245"/>
        <v>-5815</v>
      </c>
      <c r="AJ163" s="45" t="s">
        <v>9</v>
      </c>
    </row>
    <row r="164" spans="1:41" ht="15.95" hidden="1" customHeight="1" outlineLevel="1" x14ac:dyDescent="0.2">
      <c r="A164" s="57" t="s">
        <v>107</v>
      </c>
      <c r="B164" s="58">
        <v>-25578</v>
      </c>
      <c r="C164" s="58">
        <v>-100848</v>
      </c>
      <c r="D164" s="58">
        <v>-116294</v>
      </c>
      <c r="E164" s="58">
        <v>-161237</v>
      </c>
      <c r="F164" s="58">
        <v>-117428</v>
      </c>
      <c r="G164" s="58">
        <v>-91636</v>
      </c>
      <c r="H164" s="58">
        <v>-142397</v>
      </c>
      <c r="I164" s="58">
        <v>-16762</v>
      </c>
      <c r="J164" s="58">
        <v>0</v>
      </c>
      <c r="K164" s="58">
        <v>0</v>
      </c>
      <c r="L164" s="58">
        <v>-4798</v>
      </c>
      <c r="M164" s="58">
        <v>0</v>
      </c>
      <c r="N164" s="58">
        <v>0</v>
      </c>
      <c r="O164" s="58">
        <v>0</v>
      </c>
      <c r="P164" s="58">
        <v>2873</v>
      </c>
      <c r="Q164" s="58">
        <v>0</v>
      </c>
      <c r="R164" s="123">
        <v>0</v>
      </c>
      <c r="S164" s="58">
        <v>0</v>
      </c>
      <c r="T164" s="58">
        <v>-2873</v>
      </c>
      <c r="U164" s="58">
        <v>-308</v>
      </c>
      <c r="V164" s="58">
        <v>-9</v>
      </c>
      <c r="W164" s="58">
        <v>-9</v>
      </c>
      <c r="X164" s="58">
        <v>241</v>
      </c>
      <c r="Y164" s="58">
        <v>85</v>
      </c>
      <c r="Z164" s="58">
        <v>0</v>
      </c>
      <c r="AA164" s="58">
        <v>0</v>
      </c>
      <c r="AC164" s="58">
        <f t="shared" si="239"/>
        <v>-403957</v>
      </c>
      <c r="AD164" s="58">
        <f t="shared" si="240"/>
        <v>-368223</v>
      </c>
      <c r="AE164" s="58">
        <f t="shared" si="241"/>
        <v>-4798</v>
      </c>
      <c r="AF164" s="58">
        <f t="shared" si="243"/>
        <v>2873</v>
      </c>
      <c r="AG164" s="58">
        <f t="shared" si="242"/>
        <v>-3181</v>
      </c>
      <c r="AH164" s="58">
        <f t="shared" si="244"/>
        <v>308</v>
      </c>
      <c r="AI164" s="58">
        <f t="shared" si="245"/>
        <v>0</v>
      </c>
      <c r="AJ164" s="45" t="s">
        <v>9</v>
      </c>
    </row>
    <row r="165" spans="1:41" ht="15.95" hidden="1" customHeight="1" outlineLevel="1" x14ac:dyDescent="0.2">
      <c r="A165" s="57" t="s">
        <v>108</v>
      </c>
      <c r="B165" s="58">
        <v>0</v>
      </c>
      <c r="C165" s="58">
        <v>0</v>
      </c>
      <c r="D165" s="58">
        <v>0</v>
      </c>
      <c r="E165" s="58">
        <v>-169</v>
      </c>
      <c r="F165" s="58">
        <v>-43</v>
      </c>
      <c r="G165" s="58">
        <v>-40</v>
      </c>
      <c r="H165" s="58">
        <v>-43</v>
      </c>
      <c r="I165" s="58">
        <v>-44</v>
      </c>
      <c r="J165" s="58">
        <v>-193</v>
      </c>
      <c r="K165" s="58">
        <v>-276</v>
      </c>
      <c r="L165" s="58">
        <v>25</v>
      </c>
      <c r="M165" s="58">
        <v>-145</v>
      </c>
      <c r="N165" s="58">
        <v>-144</v>
      </c>
      <c r="O165" s="58">
        <v>-86</v>
      </c>
      <c r="P165" s="58">
        <v>-62</v>
      </c>
      <c r="Q165" s="58">
        <v>-62</v>
      </c>
      <c r="R165" s="58">
        <v>-65</v>
      </c>
      <c r="S165" s="58">
        <v>-62</v>
      </c>
      <c r="T165" s="58">
        <v>-62</v>
      </c>
      <c r="U165" s="58">
        <v>-62</v>
      </c>
      <c r="V165" s="58">
        <v>-62</v>
      </c>
      <c r="W165" s="58">
        <v>-63</v>
      </c>
      <c r="X165" s="58">
        <v>-62</v>
      </c>
      <c r="Y165" s="58">
        <v>-62</v>
      </c>
      <c r="Z165" s="58">
        <v>-62</v>
      </c>
      <c r="AA165" s="58">
        <v>-62</v>
      </c>
      <c r="AC165" s="58">
        <f t="shared" si="239"/>
        <v>-169</v>
      </c>
      <c r="AD165" s="58">
        <f t="shared" si="240"/>
        <v>-170</v>
      </c>
      <c r="AE165" s="58">
        <f t="shared" si="241"/>
        <v>-589</v>
      </c>
      <c r="AF165" s="58">
        <f t="shared" si="243"/>
        <v>-354</v>
      </c>
      <c r="AG165" s="58">
        <f t="shared" si="242"/>
        <v>-251</v>
      </c>
      <c r="AH165" s="58">
        <f t="shared" si="244"/>
        <v>-249</v>
      </c>
      <c r="AI165" s="58">
        <f t="shared" si="245"/>
        <v>-124</v>
      </c>
      <c r="AJ165" s="45" t="s">
        <v>9</v>
      </c>
    </row>
    <row r="166" spans="1:41" ht="15.95" hidden="1" customHeight="1" outlineLevel="1" x14ac:dyDescent="0.2">
      <c r="A166" s="55" t="s">
        <v>109</v>
      </c>
      <c r="B166" s="56">
        <v>0</v>
      </c>
      <c r="C166" s="56">
        <v>-23</v>
      </c>
      <c r="D166" s="56">
        <v>-17</v>
      </c>
      <c r="E166" s="56">
        <v>-22</v>
      </c>
      <c r="F166" s="56">
        <v>-7</v>
      </c>
      <c r="G166" s="56">
        <v>99</v>
      </c>
      <c r="H166" s="56">
        <v>-432</v>
      </c>
      <c r="I166" s="56">
        <f t="shared" ref="I166:N166" si="267">SUM(I167:I172)</f>
        <v>-26</v>
      </c>
      <c r="J166" s="56">
        <f t="shared" si="267"/>
        <v>-929</v>
      </c>
      <c r="K166" s="56">
        <f t="shared" si="267"/>
        <v>-616</v>
      </c>
      <c r="L166" s="56">
        <f t="shared" si="267"/>
        <v>-919</v>
      </c>
      <c r="M166" s="56">
        <f t="shared" si="267"/>
        <v>-749</v>
      </c>
      <c r="N166" s="56">
        <f t="shared" si="267"/>
        <v>-652</v>
      </c>
      <c r="O166" s="56">
        <f t="shared" ref="O166:T166" si="268">SUM(O167:O172)</f>
        <v>-28948</v>
      </c>
      <c r="P166" s="56">
        <f t="shared" si="268"/>
        <v>-832</v>
      </c>
      <c r="Q166" s="56">
        <f t="shared" si="268"/>
        <v>-1245</v>
      </c>
      <c r="R166" s="56">
        <f t="shared" si="268"/>
        <v>-964</v>
      </c>
      <c r="S166" s="56">
        <f t="shared" si="268"/>
        <v>-582</v>
      </c>
      <c r="T166" s="56">
        <f t="shared" si="268"/>
        <v>-630</v>
      </c>
      <c r="U166" s="56">
        <f t="shared" ref="U166:V166" si="269">SUM(U167:U172)</f>
        <v>-1297</v>
      </c>
      <c r="V166" s="56">
        <f t="shared" si="269"/>
        <v>-802</v>
      </c>
      <c r="W166" s="56">
        <f t="shared" ref="W166:X166" si="270">SUM(W167:W172)</f>
        <v>-697</v>
      </c>
      <c r="X166" s="56">
        <f t="shared" si="270"/>
        <v>-771</v>
      </c>
      <c r="Y166" s="56">
        <f t="shared" ref="Y166:Z166" si="271">SUM(Y167:Y172)</f>
        <v>-956</v>
      </c>
      <c r="Z166" s="56">
        <f t="shared" si="271"/>
        <v>-848</v>
      </c>
      <c r="AA166" s="56">
        <f t="shared" ref="AA166" si="272">SUM(AA167:AA172)</f>
        <v>10</v>
      </c>
      <c r="AB166" s="276"/>
      <c r="AC166" s="56">
        <f t="shared" si="239"/>
        <v>-62</v>
      </c>
      <c r="AD166" s="58">
        <f t="shared" si="240"/>
        <v>-366</v>
      </c>
      <c r="AE166" s="58">
        <f t="shared" si="241"/>
        <v>-3213</v>
      </c>
      <c r="AF166" s="58">
        <f t="shared" si="243"/>
        <v>-31677</v>
      </c>
      <c r="AG166" s="56">
        <f t="shared" si="242"/>
        <v>-3473</v>
      </c>
      <c r="AH166" s="56">
        <f t="shared" si="244"/>
        <v>-3226</v>
      </c>
      <c r="AI166" s="56">
        <f t="shared" si="245"/>
        <v>-838</v>
      </c>
      <c r="AJ166" s="45" t="s">
        <v>9</v>
      </c>
    </row>
    <row r="167" spans="1:41" ht="15.95" hidden="1" customHeight="1" outlineLevel="1" x14ac:dyDescent="0.2">
      <c r="A167" s="57" t="s">
        <v>110</v>
      </c>
      <c r="B167" s="58">
        <v>0</v>
      </c>
      <c r="C167" s="58">
        <v>-23</v>
      </c>
      <c r="D167" s="58">
        <v>-17</v>
      </c>
      <c r="E167" s="58">
        <v>-22</v>
      </c>
      <c r="F167" s="58">
        <v>-7</v>
      </c>
      <c r="G167" s="58">
        <v>99</v>
      </c>
      <c r="H167" s="58">
        <v>-423</v>
      </c>
      <c r="I167" s="58">
        <v>-30</v>
      </c>
      <c r="J167" s="58">
        <v>-679</v>
      </c>
      <c r="K167" s="58">
        <v>-114</v>
      </c>
      <c r="L167" s="58">
        <v>-562</v>
      </c>
      <c r="M167" s="58">
        <v>-199</v>
      </c>
      <c r="N167" s="58">
        <v>-225</v>
      </c>
      <c r="O167" s="58">
        <v>-253</v>
      </c>
      <c r="P167" s="58">
        <v>-373</v>
      </c>
      <c r="Q167" s="58">
        <v>-416</v>
      </c>
      <c r="R167" s="58">
        <v>-298</v>
      </c>
      <c r="S167" s="58">
        <v>-314</v>
      </c>
      <c r="T167" s="58">
        <v>-18</v>
      </c>
      <c r="U167" s="58">
        <v>-613</v>
      </c>
      <c r="V167" s="58">
        <v>-266</v>
      </c>
      <c r="W167" s="58">
        <v>-201</v>
      </c>
      <c r="X167" s="58">
        <v>-306</v>
      </c>
      <c r="Y167" s="58">
        <v>-309</v>
      </c>
      <c r="Z167" s="58">
        <v>-390</v>
      </c>
      <c r="AA167" s="58">
        <v>-331</v>
      </c>
      <c r="AC167" s="58">
        <f t="shared" si="239"/>
        <v>-62</v>
      </c>
      <c r="AD167" s="58">
        <f t="shared" si="240"/>
        <v>-361</v>
      </c>
      <c r="AE167" s="58">
        <f t="shared" si="241"/>
        <v>-1554</v>
      </c>
      <c r="AF167" s="58">
        <f t="shared" si="243"/>
        <v>-1267</v>
      </c>
      <c r="AG167" s="58">
        <f t="shared" si="242"/>
        <v>-1243</v>
      </c>
      <c r="AH167" s="58">
        <f t="shared" si="244"/>
        <v>-1082</v>
      </c>
      <c r="AI167" s="58">
        <f t="shared" si="245"/>
        <v>-721</v>
      </c>
      <c r="AJ167" s="45" t="s">
        <v>9</v>
      </c>
    </row>
    <row r="168" spans="1:41" ht="15.95" hidden="1" customHeight="1" outlineLevel="1" x14ac:dyDescent="0.2">
      <c r="A168" s="57" t="s">
        <v>111</v>
      </c>
      <c r="B168" s="58">
        <v>0</v>
      </c>
      <c r="C168" s="58">
        <v>0</v>
      </c>
      <c r="D168" s="58">
        <v>0</v>
      </c>
      <c r="E168" s="58">
        <v>0</v>
      </c>
      <c r="F168" s="58">
        <v>0</v>
      </c>
      <c r="G168" s="58">
        <v>0</v>
      </c>
      <c r="H168" s="58">
        <v>0</v>
      </c>
      <c r="I168" s="58">
        <v>0</v>
      </c>
      <c r="J168" s="58">
        <v>0</v>
      </c>
      <c r="K168" s="58">
        <v>0</v>
      </c>
      <c r="L168" s="58">
        <v>0</v>
      </c>
      <c r="M168" s="58">
        <v>0</v>
      </c>
      <c r="N168" s="58">
        <v>0</v>
      </c>
      <c r="O168" s="58">
        <v>0</v>
      </c>
      <c r="P168" s="58">
        <v>0</v>
      </c>
      <c r="Q168" s="58">
        <v>0</v>
      </c>
      <c r="R168" s="123">
        <v>0</v>
      </c>
      <c r="S168" s="58">
        <v>0</v>
      </c>
      <c r="T168" s="58">
        <v>0</v>
      </c>
      <c r="U168" s="58">
        <v>0</v>
      </c>
      <c r="V168" s="58">
        <v>0</v>
      </c>
      <c r="W168" s="58">
        <v>0</v>
      </c>
      <c r="X168" s="58">
        <v>0</v>
      </c>
      <c r="Y168" s="58">
        <v>0</v>
      </c>
      <c r="Z168" s="58">
        <v>0</v>
      </c>
      <c r="AA168" s="58">
        <v>0</v>
      </c>
      <c r="AC168" s="58">
        <f t="shared" ref="AC168:AC187" si="273">SUM(B168:E168)</f>
        <v>0</v>
      </c>
      <c r="AD168" s="58">
        <f t="shared" ref="AD168:AD187" si="274">SUM(F168:I168)</f>
        <v>0</v>
      </c>
      <c r="AE168" s="58">
        <f t="shared" ref="AE168:AE187" si="275">SUM(J168:M168)</f>
        <v>0</v>
      </c>
      <c r="AF168" s="58">
        <f t="shared" si="243"/>
        <v>0</v>
      </c>
      <c r="AG168" s="58">
        <f t="shared" ref="AG168:AG187" si="276">SUM(R168:U168)</f>
        <v>0</v>
      </c>
      <c r="AH168" s="58">
        <f t="shared" si="244"/>
        <v>0</v>
      </c>
      <c r="AI168" s="58">
        <f t="shared" si="245"/>
        <v>0</v>
      </c>
      <c r="AJ168" s="45" t="s">
        <v>9</v>
      </c>
    </row>
    <row r="169" spans="1:41" ht="15.95" hidden="1" customHeight="1" outlineLevel="1" x14ac:dyDescent="0.2">
      <c r="A169" s="57" t="s">
        <v>112</v>
      </c>
      <c r="B169" s="58">
        <v>0</v>
      </c>
      <c r="C169" s="58">
        <v>0</v>
      </c>
      <c r="D169" s="58">
        <v>0</v>
      </c>
      <c r="E169" s="58">
        <v>0</v>
      </c>
      <c r="F169" s="58">
        <v>0</v>
      </c>
      <c r="G169" s="58">
        <v>0</v>
      </c>
      <c r="H169" s="58">
        <v>-9</v>
      </c>
      <c r="I169" s="58">
        <v>4</v>
      </c>
      <c r="J169" s="58">
        <v>-377</v>
      </c>
      <c r="K169" s="58">
        <v>-502</v>
      </c>
      <c r="L169" s="58">
        <v>-357</v>
      </c>
      <c r="M169" s="58">
        <v>-550</v>
      </c>
      <c r="N169" s="58">
        <v>-500</v>
      </c>
      <c r="O169" s="58">
        <v>-461</v>
      </c>
      <c r="P169" s="58">
        <v>-469</v>
      </c>
      <c r="Q169" s="58">
        <v>-829</v>
      </c>
      <c r="R169" s="58">
        <v>-666</v>
      </c>
      <c r="S169" s="58">
        <v>-304</v>
      </c>
      <c r="T169" s="58">
        <v>-612</v>
      </c>
      <c r="U169" s="58">
        <v>-684</v>
      </c>
      <c r="V169" s="58">
        <v>-536</v>
      </c>
      <c r="W169" s="58">
        <v>-496</v>
      </c>
      <c r="X169" s="58">
        <v>-465</v>
      </c>
      <c r="Y169" s="58">
        <v>-647</v>
      </c>
      <c r="Z169" s="58">
        <v>-458</v>
      </c>
      <c r="AA169" s="58">
        <v>-377</v>
      </c>
      <c r="AC169" s="58">
        <f t="shared" si="273"/>
        <v>0</v>
      </c>
      <c r="AD169" s="58">
        <f t="shared" si="274"/>
        <v>-5</v>
      </c>
      <c r="AE169" s="58">
        <f t="shared" si="275"/>
        <v>-1786</v>
      </c>
      <c r="AF169" s="58">
        <f t="shared" si="243"/>
        <v>-2259</v>
      </c>
      <c r="AG169" s="58">
        <f t="shared" si="276"/>
        <v>-2266</v>
      </c>
      <c r="AH169" s="58">
        <f t="shared" si="244"/>
        <v>-2144</v>
      </c>
      <c r="AI169" s="58">
        <f t="shared" si="245"/>
        <v>-835</v>
      </c>
      <c r="AJ169" s="45" t="s">
        <v>9</v>
      </c>
    </row>
    <row r="170" spans="1:41" ht="15.95" hidden="1" customHeight="1" outlineLevel="1" x14ac:dyDescent="0.2">
      <c r="A170" s="57" t="s">
        <v>113</v>
      </c>
      <c r="B170" s="58">
        <v>0</v>
      </c>
      <c r="C170" s="58">
        <v>0</v>
      </c>
      <c r="D170" s="58">
        <v>0</v>
      </c>
      <c r="E170" s="58">
        <v>0</v>
      </c>
      <c r="F170" s="58">
        <v>0</v>
      </c>
      <c r="G170" s="58">
        <v>0</v>
      </c>
      <c r="H170" s="58">
        <v>0</v>
      </c>
      <c r="I170" s="58">
        <v>0</v>
      </c>
      <c r="J170" s="58">
        <v>0</v>
      </c>
      <c r="K170" s="58">
        <v>0</v>
      </c>
      <c r="L170" s="58">
        <v>0</v>
      </c>
      <c r="M170" s="58">
        <v>0</v>
      </c>
      <c r="N170" s="58">
        <v>0</v>
      </c>
      <c r="O170" s="58">
        <v>0</v>
      </c>
      <c r="P170" s="58">
        <v>0</v>
      </c>
      <c r="Q170" s="58">
        <v>0</v>
      </c>
      <c r="R170" s="58">
        <v>0</v>
      </c>
      <c r="S170" s="58">
        <v>0</v>
      </c>
      <c r="T170" s="58">
        <v>0</v>
      </c>
      <c r="U170" s="58">
        <v>0</v>
      </c>
      <c r="V170" s="58">
        <v>0</v>
      </c>
      <c r="W170" s="58">
        <v>0</v>
      </c>
      <c r="X170" s="58">
        <v>0</v>
      </c>
      <c r="Y170" s="58">
        <v>0</v>
      </c>
      <c r="Z170" s="58">
        <v>0</v>
      </c>
      <c r="AA170" s="58">
        <v>0</v>
      </c>
      <c r="AC170" s="58">
        <f t="shared" si="273"/>
        <v>0</v>
      </c>
      <c r="AD170" s="58">
        <f t="shared" si="274"/>
        <v>0</v>
      </c>
      <c r="AE170" s="58">
        <f t="shared" si="275"/>
        <v>0</v>
      </c>
      <c r="AF170" s="58">
        <f t="shared" si="243"/>
        <v>0</v>
      </c>
      <c r="AG170" s="58">
        <f t="shared" si="276"/>
        <v>0</v>
      </c>
      <c r="AH170" s="58">
        <f t="shared" si="244"/>
        <v>0</v>
      </c>
      <c r="AI170" s="58">
        <f t="shared" si="245"/>
        <v>0</v>
      </c>
      <c r="AJ170" s="45" t="s">
        <v>9</v>
      </c>
    </row>
    <row r="171" spans="1:41" ht="15.95" hidden="1" customHeight="1" outlineLevel="1" x14ac:dyDescent="0.2">
      <c r="A171" s="57" t="s">
        <v>114</v>
      </c>
      <c r="B171" s="58">
        <v>0</v>
      </c>
      <c r="C171" s="58">
        <v>0</v>
      </c>
      <c r="D171" s="58">
        <v>0</v>
      </c>
      <c r="E171" s="58">
        <v>0</v>
      </c>
      <c r="F171" s="58">
        <v>0</v>
      </c>
      <c r="G171" s="58">
        <v>0</v>
      </c>
      <c r="H171" s="58">
        <v>0</v>
      </c>
      <c r="I171" s="58">
        <v>0</v>
      </c>
      <c r="J171" s="58">
        <v>127</v>
      </c>
      <c r="K171" s="58">
        <v>0</v>
      </c>
      <c r="L171" s="58">
        <v>0</v>
      </c>
      <c r="M171" s="58">
        <v>0</v>
      </c>
      <c r="N171" s="58">
        <v>73</v>
      </c>
      <c r="O171" s="58">
        <v>0</v>
      </c>
      <c r="P171" s="58">
        <v>10</v>
      </c>
      <c r="Q171" s="58">
        <v>0</v>
      </c>
      <c r="R171" s="58">
        <v>0</v>
      </c>
      <c r="S171" s="58">
        <v>36</v>
      </c>
      <c r="T171" s="58">
        <v>0</v>
      </c>
      <c r="U171" s="58">
        <v>0</v>
      </c>
      <c r="V171" s="58">
        <v>0</v>
      </c>
      <c r="W171" s="58">
        <v>0</v>
      </c>
      <c r="X171" s="58">
        <v>0</v>
      </c>
      <c r="Y171" s="58">
        <v>0</v>
      </c>
      <c r="Z171" s="58">
        <v>0</v>
      </c>
      <c r="AA171" s="58">
        <v>718</v>
      </c>
      <c r="AC171" s="58">
        <f t="shared" si="273"/>
        <v>0</v>
      </c>
      <c r="AD171" s="58">
        <f t="shared" si="274"/>
        <v>0</v>
      </c>
      <c r="AE171" s="58">
        <f t="shared" si="275"/>
        <v>127</v>
      </c>
      <c r="AF171" s="58">
        <f t="shared" si="243"/>
        <v>83</v>
      </c>
      <c r="AG171" s="58">
        <f t="shared" si="276"/>
        <v>36</v>
      </c>
      <c r="AH171" s="58">
        <f t="shared" si="244"/>
        <v>0</v>
      </c>
      <c r="AI171" s="58">
        <f t="shared" si="245"/>
        <v>718</v>
      </c>
      <c r="AJ171" s="45" t="s">
        <v>9</v>
      </c>
    </row>
    <row r="172" spans="1:41" ht="15.95" hidden="1" customHeight="1" outlineLevel="1" x14ac:dyDescent="0.2">
      <c r="A172" s="57" t="s">
        <v>115</v>
      </c>
      <c r="B172" s="58">
        <v>0</v>
      </c>
      <c r="C172" s="58">
        <v>0</v>
      </c>
      <c r="D172" s="58">
        <v>0</v>
      </c>
      <c r="E172" s="58">
        <v>0</v>
      </c>
      <c r="F172" s="58">
        <v>0</v>
      </c>
      <c r="G172" s="58">
        <v>0</v>
      </c>
      <c r="H172" s="58">
        <v>0</v>
      </c>
      <c r="I172" s="58">
        <v>0</v>
      </c>
      <c r="J172" s="58">
        <v>0</v>
      </c>
      <c r="K172" s="58">
        <v>0</v>
      </c>
      <c r="L172" s="58">
        <v>0</v>
      </c>
      <c r="M172" s="58">
        <v>0</v>
      </c>
      <c r="N172" s="58">
        <v>0</v>
      </c>
      <c r="O172" s="58">
        <v>-28234</v>
      </c>
      <c r="P172" s="58">
        <v>0</v>
      </c>
      <c r="Q172" s="58">
        <v>0</v>
      </c>
      <c r="R172" s="58">
        <v>0</v>
      </c>
      <c r="S172" s="58">
        <v>0</v>
      </c>
      <c r="T172" s="58">
        <v>0</v>
      </c>
      <c r="U172" s="58">
        <v>0</v>
      </c>
      <c r="V172" s="58">
        <v>0</v>
      </c>
      <c r="W172" s="58">
        <v>0</v>
      </c>
      <c r="X172" s="58">
        <v>0</v>
      </c>
      <c r="Y172" s="58">
        <v>0</v>
      </c>
      <c r="Z172" s="58">
        <v>0</v>
      </c>
      <c r="AA172" s="58">
        <v>0</v>
      </c>
      <c r="AC172" s="58">
        <f t="shared" si="273"/>
        <v>0</v>
      </c>
      <c r="AD172" s="58">
        <f t="shared" si="274"/>
        <v>0</v>
      </c>
      <c r="AE172" s="58">
        <f t="shared" si="275"/>
        <v>0</v>
      </c>
      <c r="AF172" s="58">
        <f t="shared" si="243"/>
        <v>-28234</v>
      </c>
      <c r="AG172" s="58">
        <f t="shared" si="276"/>
        <v>0</v>
      </c>
      <c r="AH172" s="58">
        <f t="shared" si="244"/>
        <v>0</v>
      </c>
      <c r="AI172" s="58">
        <f t="shared" si="245"/>
        <v>0</v>
      </c>
      <c r="AJ172" s="45" t="s">
        <v>9</v>
      </c>
    </row>
    <row r="173" spans="1:41" ht="15.95" hidden="1" customHeight="1" outlineLevel="1" x14ac:dyDescent="0.2">
      <c r="A173" s="59" t="s">
        <v>116</v>
      </c>
      <c r="B173" s="56">
        <f t="shared" ref="B173:H173" si="277">B160+B161+B166</f>
        <v>130293</v>
      </c>
      <c r="C173" s="56">
        <f t="shared" si="277"/>
        <v>-64135</v>
      </c>
      <c r="D173" s="56">
        <f t="shared" si="277"/>
        <v>49647</v>
      </c>
      <c r="E173" s="56">
        <f t="shared" si="277"/>
        <v>54861</v>
      </c>
      <c r="F173" s="56">
        <f t="shared" si="277"/>
        <v>16424</v>
      </c>
      <c r="G173" s="56">
        <f t="shared" si="277"/>
        <v>-3117</v>
      </c>
      <c r="H173" s="56">
        <f t="shared" si="277"/>
        <v>56042</v>
      </c>
      <c r="I173" s="56">
        <f t="shared" ref="I173:J173" si="278">I160+I161+I166</f>
        <v>216467</v>
      </c>
      <c r="J173" s="56">
        <f t="shared" si="278"/>
        <v>59435</v>
      </c>
      <c r="K173" s="56">
        <f t="shared" ref="K173:L173" si="279">K160+K161+K166</f>
        <v>73409</v>
      </c>
      <c r="L173" s="56">
        <f t="shared" si="279"/>
        <v>56086</v>
      </c>
      <c r="M173" s="56">
        <f t="shared" ref="M173:N173" si="280">M160+M161+M166</f>
        <v>74710</v>
      </c>
      <c r="N173" s="56">
        <f t="shared" si="280"/>
        <v>64515</v>
      </c>
      <c r="O173" s="56">
        <f t="shared" ref="O173:T173" si="281">O160+O161+O166</f>
        <v>54196</v>
      </c>
      <c r="P173" s="56">
        <f t="shared" si="281"/>
        <v>33593</v>
      </c>
      <c r="Q173" s="56">
        <f t="shared" si="281"/>
        <v>43923</v>
      </c>
      <c r="R173" s="56">
        <f t="shared" si="281"/>
        <v>62695</v>
      </c>
      <c r="S173" s="56">
        <f t="shared" si="281"/>
        <v>58246</v>
      </c>
      <c r="T173" s="56">
        <f t="shared" si="281"/>
        <v>37199</v>
      </c>
      <c r="U173" s="56">
        <f t="shared" ref="U173:V173" si="282">U160+U161+U166</f>
        <v>46860</v>
      </c>
      <c r="V173" s="56">
        <f t="shared" si="282"/>
        <v>62515</v>
      </c>
      <c r="W173" s="56">
        <f t="shared" ref="W173:X173" si="283">W160+W161+W166</f>
        <v>52082</v>
      </c>
      <c r="X173" s="56">
        <f t="shared" si="283"/>
        <v>45628</v>
      </c>
      <c r="Y173" s="56">
        <f t="shared" ref="Y173:Z173" si="284">Y160+Y161+Y166</f>
        <v>57405</v>
      </c>
      <c r="Z173" s="56">
        <f t="shared" si="284"/>
        <v>67002</v>
      </c>
      <c r="AA173" s="56">
        <f t="shared" ref="AA173" si="285">AA160+AA161+AA166</f>
        <v>58202</v>
      </c>
      <c r="AB173" s="276"/>
      <c r="AC173" s="56">
        <f t="shared" si="273"/>
        <v>170666</v>
      </c>
      <c r="AD173" s="56">
        <f t="shared" si="274"/>
        <v>285816</v>
      </c>
      <c r="AE173" s="56">
        <f t="shared" si="275"/>
        <v>263640</v>
      </c>
      <c r="AF173" s="56">
        <f t="shared" si="243"/>
        <v>196227</v>
      </c>
      <c r="AG173" s="56">
        <f t="shared" si="276"/>
        <v>205000</v>
      </c>
      <c r="AH173" s="56">
        <f t="shared" si="244"/>
        <v>217630</v>
      </c>
      <c r="AI173" s="56">
        <f t="shared" si="245"/>
        <v>125204</v>
      </c>
      <c r="AJ173" s="56"/>
      <c r="AK173" s="56"/>
      <c r="AL173" s="56"/>
      <c r="AM173" s="56"/>
      <c r="AN173" s="56"/>
      <c r="AO173" s="56"/>
    </row>
    <row r="174" spans="1:41" ht="15.95" hidden="1" customHeight="1" outlineLevel="1" x14ac:dyDescent="0.2">
      <c r="A174" s="60" t="s">
        <v>117</v>
      </c>
      <c r="B174" s="56"/>
      <c r="C174" s="56"/>
      <c r="D174" s="56"/>
      <c r="E174" s="56">
        <v>-61</v>
      </c>
      <c r="F174" s="56">
        <v>-13</v>
      </c>
      <c r="G174" s="56">
        <v>-12</v>
      </c>
      <c r="H174" s="56">
        <v>-4670</v>
      </c>
      <c r="I174" s="56">
        <f t="shared" ref="I174:N174" si="286">SUM(I175:I177)</f>
        <v>-31994</v>
      </c>
      <c r="J174" s="56">
        <f t="shared" si="286"/>
        <v>-36253</v>
      </c>
      <c r="K174" s="56">
        <f t="shared" si="286"/>
        <v>-28735</v>
      </c>
      <c r="L174" s="56">
        <f t="shared" si="286"/>
        <v>-37376</v>
      </c>
      <c r="M174" s="56">
        <f t="shared" si="286"/>
        <v>-41015</v>
      </c>
      <c r="N174" s="56">
        <f t="shared" si="286"/>
        <v>-38179</v>
      </c>
      <c r="O174" s="56">
        <f t="shared" ref="O174:T174" si="287">SUM(O175:O177)</f>
        <v>-41199</v>
      </c>
      <c r="P174" s="56">
        <f t="shared" si="287"/>
        <v>-8404</v>
      </c>
      <c r="Q174" s="56">
        <f t="shared" si="287"/>
        <v>-26007</v>
      </c>
      <c r="R174" s="56">
        <f t="shared" si="287"/>
        <v>-36506</v>
      </c>
      <c r="S174" s="56">
        <f t="shared" si="287"/>
        <v>-26484</v>
      </c>
      <c r="T174" s="56">
        <f t="shared" si="287"/>
        <v>-21734</v>
      </c>
      <c r="U174" s="56">
        <f t="shared" ref="U174:V174" si="288">SUM(U175:U177)</f>
        <v>-24749</v>
      </c>
      <c r="V174" s="56">
        <f t="shared" si="288"/>
        <v>-32088</v>
      </c>
      <c r="W174" s="56">
        <f t="shared" ref="W174:X174" si="289">SUM(W175:W177)</f>
        <v>-26190</v>
      </c>
      <c r="X174" s="56">
        <f t="shared" si="289"/>
        <v>-23454</v>
      </c>
      <c r="Y174" s="56">
        <f t="shared" ref="Y174:Z174" si="290">SUM(Y175:Y177)</f>
        <v>-29509</v>
      </c>
      <c r="Z174" s="56">
        <f t="shared" si="290"/>
        <v>-33157</v>
      </c>
      <c r="AA174" s="56">
        <f t="shared" ref="AA174" si="291">SUM(AA175:AA177)</f>
        <v>-28615</v>
      </c>
      <c r="AB174" s="276"/>
      <c r="AC174" s="56">
        <f t="shared" si="273"/>
        <v>-61</v>
      </c>
      <c r="AD174" s="58">
        <f t="shared" si="274"/>
        <v>-36689</v>
      </c>
      <c r="AE174" s="58">
        <f t="shared" si="275"/>
        <v>-143379</v>
      </c>
      <c r="AF174" s="58">
        <f t="shared" si="243"/>
        <v>-113789</v>
      </c>
      <c r="AG174" s="56">
        <f t="shared" si="276"/>
        <v>-109473</v>
      </c>
      <c r="AH174" s="56">
        <f t="shared" si="244"/>
        <v>-111241</v>
      </c>
      <c r="AI174" s="56">
        <f t="shared" si="245"/>
        <v>-61772</v>
      </c>
      <c r="AJ174" s="45" t="s">
        <v>9</v>
      </c>
      <c r="AL174" s="56"/>
      <c r="AM174" s="56"/>
      <c r="AN174" s="56"/>
      <c r="AO174" s="56"/>
    </row>
    <row r="175" spans="1:41" ht="15.95" hidden="1" customHeight="1" outlineLevel="1" x14ac:dyDescent="0.2">
      <c r="A175" s="57" t="s">
        <v>118</v>
      </c>
      <c r="B175" s="58">
        <v>0</v>
      </c>
      <c r="C175" s="58">
        <v>0</v>
      </c>
      <c r="D175" s="58">
        <v>0</v>
      </c>
      <c r="E175" s="58">
        <v>-61</v>
      </c>
      <c r="F175" s="58">
        <v>-13</v>
      </c>
      <c r="G175" s="58">
        <v>-12</v>
      </c>
      <c r="H175" s="58">
        <v>-4670</v>
      </c>
      <c r="I175" s="58">
        <v>-31993</v>
      </c>
      <c r="J175" s="58">
        <v>-29508</v>
      </c>
      <c r="K175" s="58">
        <v>-25525</v>
      </c>
      <c r="L175" s="58">
        <v>-34066</v>
      </c>
      <c r="M175" s="58">
        <v>-37522</v>
      </c>
      <c r="N175" s="58">
        <v>-34694</v>
      </c>
      <c r="O175" s="58">
        <v>-37581</v>
      </c>
      <c r="P175" s="58">
        <v>-4760</v>
      </c>
      <c r="Q175" s="58">
        <v>-22224</v>
      </c>
      <c r="R175" s="58">
        <v>-32852</v>
      </c>
      <c r="S175" s="58">
        <v>-22709</v>
      </c>
      <c r="T175" s="58">
        <v>-17622</v>
      </c>
      <c r="U175" s="58">
        <v>-20824</v>
      </c>
      <c r="V175" s="58">
        <v>-28323</v>
      </c>
      <c r="W175" s="58">
        <v>-22427</v>
      </c>
      <c r="X175" s="58">
        <v>-19412</v>
      </c>
      <c r="Y175" s="58">
        <v>-25712</v>
      </c>
      <c r="Z175" s="58">
        <v>-29539</v>
      </c>
      <c r="AA175" s="58">
        <v>-21444</v>
      </c>
      <c r="AB175" s="277"/>
      <c r="AC175" s="58">
        <f t="shared" si="273"/>
        <v>-61</v>
      </c>
      <c r="AD175" s="58">
        <f t="shared" si="274"/>
        <v>-36688</v>
      </c>
      <c r="AE175" s="58">
        <f t="shared" si="275"/>
        <v>-126621</v>
      </c>
      <c r="AF175" s="58">
        <f t="shared" si="243"/>
        <v>-99259</v>
      </c>
      <c r="AG175" s="58">
        <f t="shared" si="276"/>
        <v>-94007</v>
      </c>
      <c r="AH175" s="58">
        <f t="shared" si="244"/>
        <v>-95874</v>
      </c>
      <c r="AI175" s="58">
        <f t="shared" si="245"/>
        <v>-50983</v>
      </c>
      <c r="AJ175" s="45" t="s">
        <v>9</v>
      </c>
    </row>
    <row r="176" spans="1:41" ht="15.95" hidden="1" customHeight="1" outlineLevel="1" x14ac:dyDescent="0.2">
      <c r="A176" s="57" t="s">
        <v>119</v>
      </c>
      <c r="B176" s="58">
        <v>0</v>
      </c>
      <c r="C176" s="58">
        <v>0</v>
      </c>
      <c r="D176" s="58">
        <v>0</v>
      </c>
      <c r="E176" s="58">
        <v>0</v>
      </c>
      <c r="F176" s="58">
        <v>0</v>
      </c>
      <c r="G176" s="58">
        <v>0</v>
      </c>
      <c r="H176" s="58">
        <v>0</v>
      </c>
      <c r="I176" s="58">
        <v>0</v>
      </c>
      <c r="J176" s="58">
        <v>0</v>
      </c>
      <c r="K176" s="58">
        <v>0</v>
      </c>
      <c r="L176" s="58">
        <v>0</v>
      </c>
      <c r="M176" s="58">
        <v>0</v>
      </c>
      <c r="N176" s="58">
        <v>0</v>
      </c>
      <c r="O176" s="58">
        <v>0</v>
      </c>
      <c r="P176" s="58">
        <v>0</v>
      </c>
      <c r="Q176" s="58">
        <v>0</v>
      </c>
      <c r="R176" s="123">
        <v>0</v>
      </c>
      <c r="S176" s="58">
        <v>0</v>
      </c>
      <c r="T176" s="58">
        <v>0</v>
      </c>
      <c r="U176" s="58">
        <v>0</v>
      </c>
      <c r="V176" s="58">
        <v>0</v>
      </c>
      <c r="W176" s="58">
        <v>0</v>
      </c>
      <c r="X176" s="58">
        <v>0</v>
      </c>
      <c r="Y176" s="58">
        <v>0</v>
      </c>
      <c r="Z176" s="58">
        <v>0</v>
      </c>
      <c r="AA176" s="58">
        <v>0</v>
      </c>
      <c r="AC176" s="58">
        <f t="shared" si="273"/>
        <v>0</v>
      </c>
      <c r="AD176" s="58">
        <f t="shared" si="274"/>
        <v>0</v>
      </c>
      <c r="AE176" s="58">
        <f t="shared" si="275"/>
        <v>0</v>
      </c>
      <c r="AF176" s="58">
        <f t="shared" si="243"/>
        <v>0</v>
      </c>
      <c r="AG176" s="58">
        <f t="shared" si="276"/>
        <v>0</v>
      </c>
      <c r="AH176" s="58">
        <f t="shared" si="244"/>
        <v>0</v>
      </c>
      <c r="AI176" s="58">
        <f t="shared" si="245"/>
        <v>0</v>
      </c>
      <c r="AJ176" s="45" t="s">
        <v>9</v>
      </c>
    </row>
    <row r="177" spans="1:36" ht="15.95" hidden="1" customHeight="1" outlineLevel="1" x14ac:dyDescent="0.2">
      <c r="A177" s="57" t="s">
        <v>120</v>
      </c>
      <c r="B177" s="58">
        <v>0</v>
      </c>
      <c r="C177" s="58">
        <v>0</v>
      </c>
      <c r="D177" s="58">
        <v>0</v>
      </c>
      <c r="E177" s="58">
        <v>0</v>
      </c>
      <c r="F177" s="58">
        <v>0</v>
      </c>
      <c r="G177" s="58">
        <v>0</v>
      </c>
      <c r="H177" s="58">
        <v>0</v>
      </c>
      <c r="I177" s="58">
        <v>-1</v>
      </c>
      <c r="J177" s="58">
        <v>-6745</v>
      </c>
      <c r="K177" s="58">
        <v>-3210</v>
      </c>
      <c r="L177" s="58">
        <v>-3310</v>
      </c>
      <c r="M177" s="58">
        <v>-3493</v>
      </c>
      <c r="N177" s="58">
        <v>-3485</v>
      </c>
      <c r="O177" s="58">
        <v>-3618</v>
      </c>
      <c r="P177" s="58">
        <v>-3644</v>
      </c>
      <c r="Q177" s="58">
        <v>-3783</v>
      </c>
      <c r="R177" s="58">
        <v>-3654</v>
      </c>
      <c r="S177" s="58">
        <v>-3775</v>
      </c>
      <c r="T177" s="58">
        <v>-4112</v>
      </c>
      <c r="U177" s="58">
        <v>-3925</v>
      </c>
      <c r="V177" s="58">
        <v>-3765</v>
      </c>
      <c r="W177" s="58">
        <v>-3763</v>
      </c>
      <c r="X177" s="58">
        <v>-4042</v>
      </c>
      <c r="Y177" s="58">
        <v>-3797</v>
      </c>
      <c r="Z177" s="58">
        <v>-3618</v>
      </c>
      <c r="AA177" s="58">
        <v>-7171</v>
      </c>
      <c r="AC177" s="58">
        <f t="shared" si="273"/>
        <v>0</v>
      </c>
      <c r="AD177" s="58">
        <f t="shared" si="274"/>
        <v>-1</v>
      </c>
      <c r="AE177" s="58">
        <f t="shared" si="275"/>
        <v>-16758</v>
      </c>
      <c r="AF177" s="58">
        <f t="shared" si="243"/>
        <v>-14530</v>
      </c>
      <c r="AG177" s="58">
        <f t="shared" si="276"/>
        <v>-15466</v>
      </c>
      <c r="AH177" s="58">
        <f t="shared" si="244"/>
        <v>-15367</v>
      </c>
      <c r="AI177" s="58">
        <f t="shared" si="245"/>
        <v>-10789</v>
      </c>
      <c r="AJ177" s="45" t="s">
        <v>9</v>
      </c>
    </row>
    <row r="178" spans="1:36" ht="15.95" hidden="1" customHeight="1" outlineLevel="1" x14ac:dyDescent="0.2">
      <c r="A178" s="60" t="s">
        <v>121</v>
      </c>
      <c r="B178" s="56">
        <v>0</v>
      </c>
      <c r="C178" s="56">
        <v>0</v>
      </c>
      <c r="D178" s="56">
        <v>0</v>
      </c>
      <c r="E178" s="56">
        <v>0</v>
      </c>
      <c r="F178" s="56">
        <v>0</v>
      </c>
      <c r="G178" s="56">
        <v>0</v>
      </c>
      <c r="H178" s="56">
        <v>55</v>
      </c>
      <c r="I178" s="56">
        <f t="shared" ref="I178:N178" si="292">SUM(I179:I180)</f>
        <v>675</v>
      </c>
      <c r="J178" s="56">
        <f t="shared" si="292"/>
        <v>346</v>
      </c>
      <c r="K178" s="56">
        <f t="shared" si="292"/>
        <v>271</v>
      </c>
      <c r="L178" s="56">
        <f t="shared" si="292"/>
        <v>596</v>
      </c>
      <c r="M178" s="56">
        <f t="shared" si="292"/>
        <v>831</v>
      </c>
      <c r="N178" s="56">
        <f t="shared" si="292"/>
        <v>827</v>
      </c>
      <c r="O178" s="56">
        <f t="shared" ref="O178:T178" si="293">SUM(O179:O180)</f>
        <v>1222</v>
      </c>
      <c r="P178" s="56">
        <f t="shared" si="293"/>
        <v>1372</v>
      </c>
      <c r="Q178" s="56">
        <f t="shared" si="293"/>
        <v>644</v>
      </c>
      <c r="R178" s="56">
        <f t="shared" si="293"/>
        <v>716</v>
      </c>
      <c r="S178" s="56">
        <f t="shared" si="293"/>
        <v>1405</v>
      </c>
      <c r="T178" s="56">
        <f t="shared" si="293"/>
        <v>1541</v>
      </c>
      <c r="U178" s="56">
        <f t="shared" ref="U178:V178" si="294">SUM(U179:U180)</f>
        <v>2079</v>
      </c>
      <c r="V178" s="56">
        <f t="shared" si="294"/>
        <v>1934</v>
      </c>
      <c r="W178" s="56">
        <f t="shared" ref="W178:X178" si="295">SUM(W179:W180)</f>
        <v>2015</v>
      </c>
      <c r="X178" s="56">
        <f t="shared" si="295"/>
        <v>2259</v>
      </c>
      <c r="Y178" s="56">
        <f t="shared" ref="Y178:Z178" si="296">SUM(Y179:Y180)</f>
        <v>2502</v>
      </c>
      <c r="Z178" s="56">
        <f t="shared" si="296"/>
        <v>2750</v>
      </c>
      <c r="AA178" s="56">
        <f t="shared" ref="AA178" si="297">SUM(AA179:AA180)</f>
        <v>3062</v>
      </c>
      <c r="AB178" s="276"/>
      <c r="AC178" s="56">
        <f t="shared" si="273"/>
        <v>0</v>
      </c>
      <c r="AD178" s="58">
        <f t="shared" si="274"/>
        <v>730</v>
      </c>
      <c r="AE178" s="58">
        <f t="shared" si="275"/>
        <v>2044</v>
      </c>
      <c r="AF178" s="58">
        <f t="shared" si="243"/>
        <v>4065</v>
      </c>
      <c r="AG178" s="56">
        <f t="shared" si="276"/>
        <v>5741</v>
      </c>
      <c r="AH178" s="56">
        <f t="shared" si="244"/>
        <v>8710</v>
      </c>
      <c r="AI178" s="56">
        <f t="shared" si="245"/>
        <v>5812</v>
      </c>
      <c r="AJ178" s="45" t="s">
        <v>9</v>
      </c>
    </row>
    <row r="179" spans="1:36" ht="15.95" hidden="1" customHeight="1" outlineLevel="1" x14ac:dyDescent="0.2">
      <c r="A179" s="57" t="s">
        <v>122</v>
      </c>
      <c r="B179" s="58">
        <v>0</v>
      </c>
      <c r="C179" s="58">
        <v>0</v>
      </c>
      <c r="D179" s="58">
        <v>0</v>
      </c>
      <c r="E179" s="58">
        <v>0</v>
      </c>
      <c r="F179" s="58">
        <v>0</v>
      </c>
      <c r="G179" s="58">
        <v>0</v>
      </c>
      <c r="H179" s="58">
        <v>54</v>
      </c>
      <c r="I179" s="58">
        <v>309</v>
      </c>
      <c r="J179" s="58">
        <v>289</v>
      </c>
      <c r="K179" s="58">
        <v>395</v>
      </c>
      <c r="L179" s="58">
        <v>574</v>
      </c>
      <c r="M179" s="58">
        <v>821</v>
      </c>
      <c r="N179" s="58">
        <v>826</v>
      </c>
      <c r="O179" s="58">
        <v>1203</v>
      </c>
      <c r="P179" s="58">
        <v>1263</v>
      </c>
      <c r="Q179" s="58">
        <v>557</v>
      </c>
      <c r="R179" s="58">
        <v>649</v>
      </c>
      <c r="S179" s="58">
        <v>1340</v>
      </c>
      <c r="T179" s="58">
        <v>1513</v>
      </c>
      <c r="U179" s="58">
        <v>1841</v>
      </c>
      <c r="V179" s="58">
        <v>1859</v>
      </c>
      <c r="W179" s="58">
        <v>1969</v>
      </c>
      <c r="X179" s="58">
        <v>2211</v>
      </c>
      <c r="Y179" s="58">
        <v>2327</v>
      </c>
      <c r="Z179" s="58">
        <v>2659</v>
      </c>
      <c r="AA179" s="58">
        <v>2965</v>
      </c>
      <c r="AC179" s="58">
        <f t="shared" si="273"/>
        <v>0</v>
      </c>
      <c r="AD179" s="58">
        <f t="shared" si="274"/>
        <v>363</v>
      </c>
      <c r="AE179" s="58">
        <f t="shared" si="275"/>
        <v>2079</v>
      </c>
      <c r="AF179" s="58">
        <f t="shared" si="243"/>
        <v>3849</v>
      </c>
      <c r="AG179" s="58">
        <f t="shared" si="276"/>
        <v>5343</v>
      </c>
      <c r="AH179" s="58">
        <f t="shared" si="244"/>
        <v>8366</v>
      </c>
      <c r="AI179" s="58">
        <f t="shared" si="245"/>
        <v>5624</v>
      </c>
      <c r="AJ179" s="45" t="s">
        <v>9</v>
      </c>
    </row>
    <row r="180" spans="1:36" ht="15.95" hidden="1" customHeight="1" outlineLevel="1" x14ac:dyDescent="0.2">
      <c r="A180" s="57" t="s">
        <v>120</v>
      </c>
      <c r="B180" s="58">
        <v>0</v>
      </c>
      <c r="C180" s="58">
        <v>0</v>
      </c>
      <c r="D180" s="58">
        <v>0</v>
      </c>
      <c r="E180" s="58">
        <v>0</v>
      </c>
      <c r="F180" s="58">
        <v>0</v>
      </c>
      <c r="G180" s="58">
        <v>0</v>
      </c>
      <c r="H180" s="58">
        <v>1</v>
      </c>
      <c r="I180" s="58">
        <v>366</v>
      </c>
      <c r="J180" s="58">
        <v>57</v>
      </c>
      <c r="K180" s="58">
        <v>-124</v>
      </c>
      <c r="L180" s="58">
        <v>22</v>
      </c>
      <c r="M180" s="58">
        <v>10</v>
      </c>
      <c r="N180" s="58">
        <v>1</v>
      </c>
      <c r="O180" s="58">
        <v>19</v>
      </c>
      <c r="P180" s="58">
        <v>109</v>
      </c>
      <c r="Q180" s="58">
        <v>87</v>
      </c>
      <c r="R180" s="58">
        <v>67</v>
      </c>
      <c r="S180" s="58">
        <v>65</v>
      </c>
      <c r="T180" s="58">
        <v>28</v>
      </c>
      <c r="U180" s="58">
        <v>238</v>
      </c>
      <c r="V180" s="58">
        <v>75</v>
      </c>
      <c r="W180" s="58">
        <v>46</v>
      </c>
      <c r="X180" s="58">
        <v>48</v>
      </c>
      <c r="Y180" s="58">
        <v>175</v>
      </c>
      <c r="Z180" s="58">
        <v>91</v>
      </c>
      <c r="AA180" s="58">
        <v>97</v>
      </c>
      <c r="AC180" s="58">
        <f t="shared" si="273"/>
        <v>0</v>
      </c>
      <c r="AD180" s="58">
        <f t="shared" si="274"/>
        <v>367</v>
      </c>
      <c r="AE180" s="58">
        <f t="shared" si="275"/>
        <v>-35</v>
      </c>
      <c r="AF180" s="58">
        <f t="shared" si="243"/>
        <v>216</v>
      </c>
      <c r="AG180" s="58">
        <f t="shared" si="276"/>
        <v>398</v>
      </c>
      <c r="AH180" s="58">
        <f t="shared" si="244"/>
        <v>344</v>
      </c>
      <c r="AI180" s="58">
        <f t="shared" si="245"/>
        <v>188</v>
      </c>
      <c r="AJ180" s="45" t="s">
        <v>9</v>
      </c>
    </row>
    <row r="181" spans="1:36" ht="15.95" hidden="1" customHeight="1" outlineLevel="1" x14ac:dyDescent="0.2">
      <c r="A181" s="55" t="s">
        <v>123</v>
      </c>
      <c r="B181" s="56">
        <f t="shared" ref="B181:H181" si="298">B173+B174+B178</f>
        <v>130293</v>
      </c>
      <c r="C181" s="56">
        <f t="shared" si="298"/>
        <v>-64135</v>
      </c>
      <c r="D181" s="56">
        <f t="shared" si="298"/>
        <v>49647</v>
      </c>
      <c r="E181" s="56">
        <f t="shared" si="298"/>
        <v>54800</v>
      </c>
      <c r="F181" s="56">
        <f t="shared" si="298"/>
        <v>16411</v>
      </c>
      <c r="G181" s="56">
        <f t="shared" si="298"/>
        <v>-3129</v>
      </c>
      <c r="H181" s="56">
        <f t="shared" si="298"/>
        <v>51427</v>
      </c>
      <c r="I181" s="56">
        <f t="shared" ref="I181:J181" si="299">I173+I174+I178</f>
        <v>185148</v>
      </c>
      <c r="J181" s="56">
        <f t="shared" si="299"/>
        <v>23528</v>
      </c>
      <c r="K181" s="56">
        <f t="shared" ref="K181:L181" si="300">K173+K174+K178</f>
        <v>44945</v>
      </c>
      <c r="L181" s="56">
        <f t="shared" si="300"/>
        <v>19306</v>
      </c>
      <c r="M181" s="56">
        <f t="shared" ref="M181:N181" si="301">M173+M174+M178</f>
        <v>34526</v>
      </c>
      <c r="N181" s="56">
        <f t="shared" si="301"/>
        <v>27163</v>
      </c>
      <c r="O181" s="56">
        <f t="shared" ref="O181:T181" si="302">O173+O174+O178</f>
        <v>14219</v>
      </c>
      <c r="P181" s="56">
        <f t="shared" si="302"/>
        <v>26561</v>
      </c>
      <c r="Q181" s="56">
        <f t="shared" si="302"/>
        <v>18560</v>
      </c>
      <c r="R181" s="56">
        <f t="shared" si="302"/>
        <v>26905</v>
      </c>
      <c r="S181" s="56">
        <f t="shared" si="302"/>
        <v>33167</v>
      </c>
      <c r="T181" s="56">
        <f t="shared" si="302"/>
        <v>17006</v>
      </c>
      <c r="U181" s="56">
        <f t="shared" ref="U181:V181" si="303">U173+U174+U178</f>
        <v>24190</v>
      </c>
      <c r="V181" s="56">
        <f t="shared" si="303"/>
        <v>32361</v>
      </c>
      <c r="W181" s="56">
        <f t="shared" ref="W181:X181" si="304">W173+W174+W178</f>
        <v>27907</v>
      </c>
      <c r="X181" s="56">
        <f t="shared" si="304"/>
        <v>24433</v>
      </c>
      <c r="Y181" s="56">
        <f t="shared" ref="Y181:Z181" si="305">Y173+Y174+Y178</f>
        <v>30398</v>
      </c>
      <c r="Z181" s="56">
        <f t="shared" si="305"/>
        <v>36595</v>
      </c>
      <c r="AA181" s="56">
        <f t="shared" ref="AA181" si="306">AA173+AA174+AA178</f>
        <v>32649</v>
      </c>
      <c r="AB181" s="276"/>
      <c r="AC181" s="56">
        <f t="shared" si="273"/>
        <v>170605</v>
      </c>
      <c r="AD181" s="56">
        <f t="shared" si="274"/>
        <v>249857</v>
      </c>
      <c r="AE181" s="56">
        <f t="shared" si="275"/>
        <v>122305</v>
      </c>
      <c r="AF181" s="56">
        <f t="shared" si="243"/>
        <v>86503</v>
      </c>
      <c r="AG181" s="56">
        <f t="shared" si="276"/>
        <v>101268</v>
      </c>
      <c r="AH181" s="56">
        <f t="shared" si="244"/>
        <v>115099</v>
      </c>
      <c r="AI181" s="56">
        <f t="shared" si="245"/>
        <v>69244</v>
      </c>
      <c r="AJ181" s="45" t="s">
        <v>9</v>
      </c>
    </row>
    <row r="182" spans="1:36" ht="15.95" hidden="1" customHeight="1" outlineLevel="1" x14ac:dyDescent="0.2">
      <c r="A182" s="55" t="s">
        <v>124</v>
      </c>
      <c r="B182" s="56">
        <v>-35382</v>
      </c>
      <c r="C182" s="56">
        <v>18910</v>
      </c>
      <c r="D182" s="56">
        <v>-12018</v>
      </c>
      <c r="E182" s="56">
        <v>-29716</v>
      </c>
      <c r="F182" s="56">
        <v>-5584</v>
      </c>
      <c r="G182" s="56">
        <v>1047</v>
      </c>
      <c r="H182" s="56">
        <v>-18212</v>
      </c>
      <c r="I182" s="56">
        <f t="shared" ref="I182:N182" si="307">SUM(I183:I186)</f>
        <v>-68431</v>
      </c>
      <c r="J182" s="56">
        <f t="shared" si="307"/>
        <v>21635</v>
      </c>
      <c r="K182" s="56">
        <f t="shared" si="307"/>
        <v>-16675</v>
      </c>
      <c r="L182" s="56">
        <f t="shared" si="307"/>
        <v>-3043</v>
      </c>
      <c r="M182" s="56">
        <f t="shared" si="307"/>
        <v>-11736</v>
      </c>
      <c r="N182" s="56">
        <f t="shared" si="307"/>
        <v>-12649</v>
      </c>
      <c r="O182" s="56">
        <f t="shared" ref="O182:T182" si="308">SUM(O183:O186)</f>
        <v>-5905</v>
      </c>
      <c r="P182" s="56">
        <f t="shared" si="308"/>
        <v>-166</v>
      </c>
      <c r="Q182" s="56">
        <f t="shared" si="308"/>
        <v>5250</v>
      </c>
      <c r="R182" s="56">
        <f t="shared" si="308"/>
        <v>-8305</v>
      </c>
      <c r="S182" s="56">
        <f t="shared" si="308"/>
        <v>-10121</v>
      </c>
      <c r="T182" s="56">
        <f t="shared" si="308"/>
        <v>-5262</v>
      </c>
      <c r="U182" s="56">
        <f t="shared" ref="U182:V182" si="309">SUM(U183:U186)</f>
        <v>-6832</v>
      </c>
      <c r="V182" s="56">
        <f t="shared" si="309"/>
        <v>-9942</v>
      </c>
      <c r="W182" s="56">
        <f t="shared" ref="W182:X182" si="310">SUM(W183:W186)</f>
        <v>-8196</v>
      </c>
      <c r="X182" s="56">
        <f t="shared" si="310"/>
        <v>-6679</v>
      </c>
      <c r="Y182" s="56">
        <f t="shared" ref="Y182:Z182" si="311">SUM(Y183:Y186)</f>
        <v>-9094</v>
      </c>
      <c r="Z182" s="56">
        <f t="shared" si="311"/>
        <v>-11425</v>
      </c>
      <c r="AA182" s="56">
        <f t="shared" ref="AA182" si="312">SUM(AA183:AA186)</f>
        <v>-9777</v>
      </c>
      <c r="AB182" s="275"/>
      <c r="AC182" s="56">
        <f t="shared" si="273"/>
        <v>-58206</v>
      </c>
      <c r="AD182" s="56">
        <f t="shared" si="274"/>
        <v>-91180</v>
      </c>
      <c r="AE182" s="56">
        <f t="shared" si="275"/>
        <v>-9819</v>
      </c>
      <c r="AF182" s="56">
        <f t="shared" si="243"/>
        <v>-13470</v>
      </c>
      <c r="AG182" s="56">
        <f t="shared" si="276"/>
        <v>-30520</v>
      </c>
      <c r="AH182" s="56">
        <f t="shared" si="244"/>
        <v>-33911</v>
      </c>
      <c r="AI182" s="56">
        <f t="shared" si="245"/>
        <v>-21202</v>
      </c>
      <c r="AJ182" s="45" t="s">
        <v>9</v>
      </c>
    </row>
    <row r="183" spans="1:36" ht="15.95" hidden="1" customHeight="1" outlineLevel="1" x14ac:dyDescent="0.2">
      <c r="A183" s="57" t="s">
        <v>125</v>
      </c>
      <c r="B183" s="58">
        <v>0</v>
      </c>
      <c r="C183" s="58">
        <v>0</v>
      </c>
      <c r="D183" s="58">
        <v>0</v>
      </c>
      <c r="E183" s="58">
        <v>0</v>
      </c>
      <c r="F183" s="58">
        <v>0</v>
      </c>
      <c r="G183" s="58">
        <v>0</v>
      </c>
      <c r="H183" s="58">
        <v>0</v>
      </c>
      <c r="I183" s="58">
        <v>0</v>
      </c>
      <c r="J183" s="58">
        <v>0</v>
      </c>
      <c r="K183" s="58">
        <v>0</v>
      </c>
      <c r="L183" s="58">
        <v>0</v>
      </c>
      <c r="M183" s="58">
        <v>0</v>
      </c>
      <c r="N183" s="58">
        <v>0</v>
      </c>
      <c r="O183" s="58">
        <v>0</v>
      </c>
      <c r="P183" s="58">
        <v>0</v>
      </c>
      <c r="Q183" s="58">
        <v>0</v>
      </c>
      <c r="R183" s="58">
        <v>0</v>
      </c>
      <c r="S183" s="58">
        <v>0</v>
      </c>
      <c r="T183" s="58">
        <v>0</v>
      </c>
      <c r="U183" s="58">
        <v>0</v>
      </c>
      <c r="V183" s="58">
        <v>0</v>
      </c>
      <c r="W183" s="58">
        <v>0</v>
      </c>
      <c r="X183" s="58">
        <v>0</v>
      </c>
      <c r="Y183" s="58">
        <v>0</v>
      </c>
      <c r="Z183" s="58">
        <v>0</v>
      </c>
      <c r="AA183" s="58">
        <v>0</v>
      </c>
      <c r="AC183" s="58">
        <f t="shared" si="273"/>
        <v>0</v>
      </c>
      <c r="AD183" s="58">
        <f t="shared" si="274"/>
        <v>0</v>
      </c>
      <c r="AE183" s="58">
        <f t="shared" si="275"/>
        <v>0</v>
      </c>
      <c r="AF183" s="58">
        <f t="shared" si="243"/>
        <v>0</v>
      </c>
      <c r="AG183" s="58">
        <f t="shared" si="276"/>
        <v>0</v>
      </c>
      <c r="AH183" s="58">
        <f t="shared" si="244"/>
        <v>0</v>
      </c>
      <c r="AI183" s="58">
        <f t="shared" si="245"/>
        <v>0</v>
      </c>
      <c r="AJ183" s="45" t="s">
        <v>9</v>
      </c>
    </row>
    <row r="184" spans="1:36" ht="15.95" hidden="1" customHeight="1" outlineLevel="1" x14ac:dyDescent="0.2">
      <c r="A184" s="57" t="s">
        <v>126</v>
      </c>
      <c r="B184" s="58">
        <v>0</v>
      </c>
      <c r="C184" s="58">
        <v>0</v>
      </c>
      <c r="D184" s="58">
        <v>0</v>
      </c>
      <c r="E184" s="58">
        <v>0</v>
      </c>
      <c r="F184" s="58">
        <v>0</v>
      </c>
      <c r="G184" s="58">
        <v>0</v>
      </c>
      <c r="H184" s="58">
        <v>0</v>
      </c>
      <c r="I184" s="58">
        <v>0</v>
      </c>
      <c r="J184" s="58">
        <v>0</v>
      </c>
      <c r="K184" s="58">
        <v>0</v>
      </c>
      <c r="L184" s="58">
        <v>0</v>
      </c>
      <c r="M184" s="58">
        <v>0</v>
      </c>
      <c r="N184" s="58">
        <v>0</v>
      </c>
      <c r="O184" s="58">
        <v>0</v>
      </c>
      <c r="P184" s="58">
        <v>-1468</v>
      </c>
      <c r="Q184" s="58">
        <v>787</v>
      </c>
      <c r="R184" s="58">
        <v>0</v>
      </c>
      <c r="S184" s="58">
        <v>0</v>
      </c>
      <c r="T184" s="58">
        <v>-226</v>
      </c>
      <c r="U184" s="58">
        <v>-430</v>
      </c>
      <c r="V184" s="58">
        <v>-114</v>
      </c>
      <c r="W184" s="58">
        <v>-418</v>
      </c>
      <c r="X184" s="58">
        <v>-644</v>
      </c>
      <c r="Y184" s="58">
        <v>-403</v>
      </c>
      <c r="Z184" s="58">
        <v>-178</v>
      </c>
      <c r="AA184" s="58">
        <v>-489</v>
      </c>
      <c r="AC184" s="58">
        <f t="shared" si="273"/>
        <v>0</v>
      </c>
      <c r="AD184" s="58">
        <f t="shared" si="274"/>
        <v>0</v>
      </c>
      <c r="AE184" s="58">
        <f t="shared" si="275"/>
        <v>0</v>
      </c>
      <c r="AF184" s="58">
        <f t="shared" si="243"/>
        <v>-681</v>
      </c>
      <c r="AG184" s="58">
        <f t="shared" si="276"/>
        <v>-656</v>
      </c>
      <c r="AH184" s="58">
        <f t="shared" si="244"/>
        <v>-1579</v>
      </c>
      <c r="AI184" s="58">
        <f t="shared" si="245"/>
        <v>-667</v>
      </c>
      <c r="AJ184" s="45" t="s">
        <v>9</v>
      </c>
    </row>
    <row r="185" spans="1:36" ht="15.95" hidden="1" customHeight="1" outlineLevel="1" x14ac:dyDescent="0.2">
      <c r="A185" s="57" t="s">
        <v>127</v>
      </c>
      <c r="B185" s="58">
        <v>-23655</v>
      </c>
      <c r="C185" s="58">
        <v>12603</v>
      </c>
      <c r="D185" s="58">
        <v>-8149</v>
      </c>
      <c r="E185" s="58">
        <v>-23643</v>
      </c>
      <c r="F185" s="58">
        <v>-4106</v>
      </c>
      <c r="G185" s="58">
        <v>770</v>
      </c>
      <c r="H185" s="58">
        <v>-13391</v>
      </c>
      <c r="I185" s="58">
        <v>-50317</v>
      </c>
      <c r="J185" s="58">
        <v>24437</v>
      </c>
      <c r="K185" s="58">
        <v>-12466</v>
      </c>
      <c r="L185" s="58">
        <v>-740</v>
      </c>
      <c r="M185" s="58">
        <v>-7777</v>
      </c>
      <c r="N185" s="58">
        <v>-9508</v>
      </c>
      <c r="O185" s="58">
        <v>-3990</v>
      </c>
      <c r="P185" s="58">
        <v>880</v>
      </c>
      <c r="Q185" s="58">
        <v>3079</v>
      </c>
      <c r="R185" s="58">
        <v>-5888</v>
      </c>
      <c r="S185" s="58">
        <v>-7140</v>
      </c>
      <c r="T185" s="58">
        <v>-3733</v>
      </c>
      <c r="U185" s="58">
        <v>-4677</v>
      </c>
      <c r="V185" s="58">
        <v>-7034</v>
      </c>
      <c r="W185" s="58">
        <v>-5686</v>
      </c>
      <c r="X185" s="58">
        <v>-4483</v>
      </c>
      <c r="Y185" s="58">
        <v>-6377</v>
      </c>
      <c r="Z185" s="58">
        <v>-8138</v>
      </c>
      <c r="AA185" s="58">
        <v>-6847</v>
      </c>
      <c r="AC185" s="58">
        <f t="shared" si="273"/>
        <v>-42844</v>
      </c>
      <c r="AD185" s="58">
        <f t="shared" si="274"/>
        <v>-67044</v>
      </c>
      <c r="AE185" s="58">
        <f t="shared" si="275"/>
        <v>3454</v>
      </c>
      <c r="AF185" s="58">
        <f t="shared" si="243"/>
        <v>-9539</v>
      </c>
      <c r="AG185" s="58">
        <f t="shared" si="276"/>
        <v>-21438</v>
      </c>
      <c r="AH185" s="58">
        <f t="shared" si="244"/>
        <v>-23580</v>
      </c>
      <c r="AI185" s="58">
        <f t="shared" si="245"/>
        <v>-14985</v>
      </c>
      <c r="AJ185" s="45" t="s">
        <v>9</v>
      </c>
    </row>
    <row r="186" spans="1:36" ht="15.95" hidden="1" customHeight="1" outlineLevel="1" x14ac:dyDescent="0.2">
      <c r="A186" s="57" t="s">
        <v>128</v>
      </c>
      <c r="B186" s="58">
        <v>-11727</v>
      </c>
      <c r="C186" s="58">
        <v>6307</v>
      </c>
      <c r="D186" s="58">
        <v>-3869</v>
      </c>
      <c r="E186" s="58">
        <v>-6073</v>
      </c>
      <c r="F186" s="58">
        <v>-1478</v>
      </c>
      <c r="G186" s="58">
        <v>277</v>
      </c>
      <c r="H186" s="58">
        <v>-4821</v>
      </c>
      <c r="I186" s="58">
        <v>-18114</v>
      </c>
      <c r="J186" s="58">
        <v>-2802</v>
      </c>
      <c r="K186" s="58">
        <v>-4209</v>
      </c>
      <c r="L186" s="58">
        <v>-2303</v>
      </c>
      <c r="M186" s="58">
        <v>-3959</v>
      </c>
      <c r="N186" s="58">
        <v>-3141</v>
      </c>
      <c r="O186" s="58">
        <v>-1915</v>
      </c>
      <c r="P186" s="58">
        <v>422</v>
      </c>
      <c r="Q186" s="58">
        <v>1384</v>
      </c>
      <c r="R186" s="58">
        <v>-2417</v>
      </c>
      <c r="S186" s="58">
        <v>-2981</v>
      </c>
      <c r="T186" s="58">
        <v>-1303</v>
      </c>
      <c r="U186" s="58">
        <v>-1725</v>
      </c>
      <c r="V186" s="58">
        <v>-2794</v>
      </c>
      <c r="W186" s="58">
        <v>-2092</v>
      </c>
      <c r="X186" s="58">
        <v>-1552</v>
      </c>
      <c r="Y186" s="58">
        <v>-2314</v>
      </c>
      <c r="Z186" s="58">
        <v>-3109</v>
      </c>
      <c r="AA186" s="58">
        <v>-2441</v>
      </c>
      <c r="AC186" s="58">
        <f t="shared" si="273"/>
        <v>-15362</v>
      </c>
      <c r="AD186" s="58">
        <f t="shared" si="274"/>
        <v>-24136</v>
      </c>
      <c r="AE186" s="58">
        <f t="shared" si="275"/>
        <v>-13273</v>
      </c>
      <c r="AF186" s="58">
        <f t="shared" si="243"/>
        <v>-3250</v>
      </c>
      <c r="AG186" s="58">
        <f t="shared" si="276"/>
        <v>-8426</v>
      </c>
      <c r="AH186" s="58">
        <f t="shared" si="244"/>
        <v>-8752</v>
      </c>
      <c r="AI186" s="58">
        <f t="shared" si="245"/>
        <v>-5550</v>
      </c>
      <c r="AJ186" s="45" t="s">
        <v>9</v>
      </c>
    </row>
    <row r="187" spans="1:36" ht="15.95" hidden="1" customHeight="1" outlineLevel="1" x14ac:dyDescent="0.2">
      <c r="A187" s="55" t="s">
        <v>78</v>
      </c>
      <c r="B187" s="56">
        <f t="shared" ref="B187:H187" si="313">B181+B182</f>
        <v>94911</v>
      </c>
      <c r="C187" s="56">
        <f t="shared" si="313"/>
        <v>-45225</v>
      </c>
      <c r="D187" s="56">
        <f t="shared" si="313"/>
        <v>37629</v>
      </c>
      <c r="E187" s="56">
        <f t="shared" si="313"/>
        <v>25084</v>
      </c>
      <c r="F187" s="56">
        <f t="shared" si="313"/>
        <v>10827</v>
      </c>
      <c r="G187" s="56">
        <f t="shared" si="313"/>
        <v>-2082</v>
      </c>
      <c r="H187" s="56">
        <f t="shared" si="313"/>
        <v>33215</v>
      </c>
      <c r="I187" s="56">
        <f t="shared" ref="I187:J187" si="314">I181+I182</f>
        <v>116717</v>
      </c>
      <c r="J187" s="56">
        <f t="shared" si="314"/>
        <v>45163</v>
      </c>
      <c r="K187" s="56">
        <f t="shared" ref="K187:L187" si="315">K181+K182</f>
        <v>28270</v>
      </c>
      <c r="L187" s="56">
        <f t="shared" si="315"/>
        <v>16263</v>
      </c>
      <c r="M187" s="56">
        <f t="shared" ref="M187:N187" si="316">M181+M182</f>
        <v>22790</v>
      </c>
      <c r="N187" s="56">
        <f t="shared" si="316"/>
        <v>14514</v>
      </c>
      <c r="O187" s="56">
        <f t="shared" ref="O187:T187" si="317">O181+O182</f>
        <v>8314</v>
      </c>
      <c r="P187" s="56">
        <f t="shared" si="317"/>
        <v>26395</v>
      </c>
      <c r="Q187" s="56">
        <f t="shared" si="317"/>
        <v>23810</v>
      </c>
      <c r="R187" s="56">
        <f t="shared" si="317"/>
        <v>18600</v>
      </c>
      <c r="S187" s="56">
        <f t="shared" si="317"/>
        <v>23046</v>
      </c>
      <c r="T187" s="56">
        <f t="shared" si="317"/>
        <v>11744</v>
      </c>
      <c r="U187" s="56">
        <f t="shared" ref="U187:V187" si="318">U181+U182</f>
        <v>17358</v>
      </c>
      <c r="V187" s="56">
        <f t="shared" si="318"/>
        <v>22419</v>
      </c>
      <c r="W187" s="56">
        <f t="shared" ref="W187:X187" si="319">W181+W182</f>
        <v>19711</v>
      </c>
      <c r="X187" s="56">
        <f t="shared" si="319"/>
        <v>17754</v>
      </c>
      <c r="Y187" s="56">
        <f t="shared" ref="Y187:Z187" si="320">Y181+Y182</f>
        <v>21304</v>
      </c>
      <c r="Z187" s="56">
        <f t="shared" si="320"/>
        <v>25170</v>
      </c>
      <c r="AA187" s="56">
        <f t="shared" ref="AA187" si="321">AA181+AA182</f>
        <v>22872</v>
      </c>
      <c r="AB187" s="275"/>
      <c r="AC187" s="56">
        <f t="shared" si="273"/>
        <v>112399</v>
      </c>
      <c r="AD187" s="56">
        <f t="shared" si="274"/>
        <v>158677</v>
      </c>
      <c r="AE187" s="56">
        <f t="shared" si="275"/>
        <v>112486</v>
      </c>
      <c r="AF187" s="56">
        <f t="shared" si="243"/>
        <v>73033</v>
      </c>
      <c r="AG187" s="56">
        <f t="shared" si="276"/>
        <v>70748</v>
      </c>
      <c r="AH187" s="56">
        <f t="shared" si="244"/>
        <v>81188</v>
      </c>
      <c r="AI187" s="56">
        <f t="shared" si="245"/>
        <v>48042</v>
      </c>
      <c r="AJ187" s="45" t="s">
        <v>9</v>
      </c>
    </row>
    <row r="188" spans="1:36" ht="15.95" customHeight="1" collapsed="1" x14ac:dyDescent="0.2">
      <c r="AJ188" s="45" t="s">
        <v>9</v>
      </c>
    </row>
    <row r="189" spans="1:36" s="42" customFormat="1" ht="15.95" customHeight="1" x14ac:dyDescent="0.2">
      <c r="A189" s="39" t="s">
        <v>179</v>
      </c>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C189" s="40"/>
      <c r="AD189" s="40"/>
      <c r="AE189" s="40"/>
      <c r="AF189" s="40"/>
      <c r="AG189" s="40"/>
      <c r="AH189" s="40"/>
      <c r="AI189" s="40"/>
      <c r="AJ189" s="41" t="s">
        <v>9</v>
      </c>
    </row>
    <row r="190" spans="1:36" ht="15.95" customHeight="1" collapsed="1" x14ac:dyDescent="0.2">
      <c r="A190" s="43" t="s">
        <v>130</v>
      </c>
      <c r="B190" s="44">
        <f t="shared" ref="B190:H190" si="322">B191+B206</f>
        <v>936027</v>
      </c>
      <c r="C190" s="44">
        <f t="shared" si="322"/>
        <v>900063</v>
      </c>
      <c r="D190" s="44">
        <f t="shared" si="322"/>
        <v>968332</v>
      </c>
      <c r="E190" s="44">
        <f t="shared" si="322"/>
        <v>1051206</v>
      </c>
      <c r="F190" s="44">
        <f t="shared" si="322"/>
        <v>1085103</v>
      </c>
      <c r="G190" s="44">
        <f t="shared" si="322"/>
        <v>1100123</v>
      </c>
      <c r="H190" s="44">
        <f t="shared" si="322"/>
        <v>1226648</v>
      </c>
      <c r="I190" s="44">
        <f t="shared" ref="I190:J190" si="323">I191+I206</f>
        <v>1489530</v>
      </c>
      <c r="J190" s="44">
        <f t="shared" si="323"/>
        <v>1496752</v>
      </c>
      <c r="K190" s="44">
        <f t="shared" ref="K190:L190" si="324">K191+K206</f>
        <v>1530145</v>
      </c>
      <c r="L190" s="44">
        <f t="shared" si="324"/>
        <v>1562379</v>
      </c>
      <c r="M190" s="44">
        <f t="shared" ref="M190:N190" si="325">M191+M206</f>
        <v>1619356</v>
      </c>
      <c r="N190" s="44">
        <f t="shared" si="325"/>
        <v>1630037</v>
      </c>
      <c r="O190" s="44">
        <f t="shared" ref="O190:T190" si="326">O191+O206</f>
        <v>1643903</v>
      </c>
      <c r="P190" s="44">
        <f t="shared" si="326"/>
        <v>1649844</v>
      </c>
      <c r="Q190" s="44">
        <f t="shared" si="326"/>
        <v>1635004</v>
      </c>
      <c r="R190" s="44">
        <f t="shared" si="326"/>
        <v>1707087</v>
      </c>
      <c r="S190" s="44">
        <f t="shared" si="326"/>
        <v>1735629</v>
      </c>
      <c r="T190" s="44">
        <f t="shared" si="326"/>
        <v>1727250</v>
      </c>
      <c r="U190" s="44">
        <f t="shared" ref="U190:V190" si="327">U191+U206</f>
        <v>1772717</v>
      </c>
      <c r="V190" s="44">
        <f t="shared" si="327"/>
        <v>1774010</v>
      </c>
      <c r="W190" s="44">
        <f t="shared" ref="W190:X190" si="328">W191+W206</f>
        <v>1826277</v>
      </c>
      <c r="X190" s="44">
        <f t="shared" si="328"/>
        <v>1807071</v>
      </c>
      <c r="Y190" s="44">
        <f t="shared" ref="Y190:Z190" si="329">Y191+Y206</f>
        <v>1860680</v>
      </c>
      <c r="Z190" s="44">
        <f t="shared" si="329"/>
        <v>1862648</v>
      </c>
      <c r="AA190" s="44">
        <f t="shared" ref="AA190" si="330">AA191+AA206</f>
        <v>1911104</v>
      </c>
      <c r="AC190" s="44">
        <f t="shared" ref="AC190:AC221" si="331">E190</f>
        <v>1051206</v>
      </c>
      <c r="AD190" s="44">
        <f t="shared" ref="AD190:AD221" si="332">I190</f>
        <v>1489530</v>
      </c>
      <c r="AE190" s="44">
        <f t="shared" ref="AE190:AE221" si="333">M190</f>
        <v>1619356</v>
      </c>
      <c r="AF190" s="44">
        <f t="shared" ref="AF190:AF221" si="334">Q190</f>
        <v>1635004</v>
      </c>
      <c r="AG190" s="44">
        <f>U190</f>
        <v>1772717</v>
      </c>
      <c r="AH190" s="44">
        <f ca="1">OFFSET(Z190,0,-1)</f>
        <v>1860680</v>
      </c>
      <c r="AI190" s="44">
        <f ca="1">OFFSET(AB190,0,-1)</f>
        <v>1911104</v>
      </c>
      <c r="AJ190" s="45" t="s">
        <v>9</v>
      </c>
    </row>
    <row r="191" spans="1:36" ht="15.95" hidden="1" customHeight="1" outlineLevel="1" x14ac:dyDescent="0.2">
      <c r="A191" s="61" t="s">
        <v>131</v>
      </c>
      <c r="B191" s="62">
        <v>699316</v>
      </c>
      <c r="C191" s="62">
        <v>622694</v>
      </c>
      <c r="D191" s="62">
        <v>507279</v>
      </c>
      <c r="E191" s="62">
        <v>351777</v>
      </c>
      <c r="F191" s="62">
        <v>238207</v>
      </c>
      <c r="G191" s="62">
        <v>155678</v>
      </c>
      <c r="H191" s="62">
        <v>203402</v>
      </c>
      <c r="I191" s="62">
        <f t="shared" ref="I191:N191" si="335">SUM(I192:I205)</f>
        <v>245796</v>
      </c>
      <c r="J191" s="62">
        <f t="shared" si="335"/>
        <v>226783</v>
      </c>
      <c r="K191" s="62">
        <f t="shared" si="335"/>
        <v>220016</v>
      </c>
      <c r="L191" s="62">
        <f t="shared" si="335"/>
        <v>226437</v>
      </c>
      <c r="M191" s="62">
        <f t="shared" si="335"/>
        <v>242944</v>
      </c>
      <c r="N191" s="62">
        <f t="shared" si="335"/>
        <v>228972</v>
      </c>
      <c r="O191" s="62">
        <f t="shared" ref="O191:T191" si="336">SUM(O192:O205)</f>
        <v>230606</v>
      </c>
      <c r="P191" s="62">
        <f t="shared" si="336"/>
        <v>247496</v>
      </c>
      <c r="Q191" s="62">
        <f t="shared" si="336"/>
        <v>228787</v>
      </c>
      <c r="R191" s="62">
        <f t="shared" si="336"/>
        <v>230618</v>
      </c>
      <c r="S191" s="62">
        <f t="shared" si="336"/>
        <v>241202</v>
      </c>
      <c r="T191" s="62">
        <f t="shared" si="336"/>
        <v>232214</v>
      </c>
      <c r="U191" s="62">
        <f t="shared" ref="U191:V191" si="337">SUM(U192:U205)</f>
        <v>270925</v>
      </c>
      <c r="V191" s="62">
        <f t="shared" si="337"/>
        <v>249377</v>
      </c>
      <c r="W191" s="62">
        <f>SUM(W192:W205)</f>
        <v>291163</v>
      </c>
      <c r="X191" s="62">
        <f>SUM(X192:X205)</f>
        <v>266318</v>
      </c>
      <c r="Y191" s="62">
        <f>SUM(Y192:Y205)</f>
        <v>304257</v>
      </c>
      <c r="Z191" s="62">
        <f>SUM(Z192:Z205)</f>
        <v>269574</v>
      </c>
      <c r="AA191" s="62">
        <f>SUM(AA192:AA205)</f>
        <v>304786</v>
      </c>
      <c r="AC191" s="62">
        <f t="shared" si="331"/>
        <v>351777</v>
      </c>
      <c r="AD191" s="62">
        <f t="shared" si="332"/>
        <v>245796</v>
      </c>
      <c r="AE191" s="62">
        <f t="shared" si="333"/>
        <v>242944</v>
      </c>
      <c r="AF191" s="62">
        <f t="shared" si="334"/>
        <v>228787</v>
      </c>
      <c r="AG191" s="62">
        <f t="shared" ref="AG191:AG254" si="338">U191</f>
        <v>270925</v>
      </c>
      <c r="AH191" s="62">
        <f t="shared" ref="AH191:AH254" ca="1" si="339">OFFSET(Z191,0,-1)</f>
        <v>304257</v>
      </c>
      <c r="AI191" s="62">
        <f t="shared" ref="AI191:AI254" ca="1" si="340">OFFSET(AB191,0,-1)</f>
        <v>304786</v>
      </c>
      <c r="AJ191" s="45" t="s">
        <v>9</v>
      </c>
    </row>
    <row r="192" spans="1:36" ht="15.95" hidden="1" customHeight="1" outlineLevel="1" x14ac:dyDescent="0.2">
      <c r="A192" s="63" t="s">
        <v>132</v>
      </c>
      <c r="B192" s="54">
        <v>686732</v>
      </c>
      <c r="C192" s="54">
        <v>599587</v>
      </c>
      <c r="D192" s="54">
        <v>491777</v>
      </c>
      <c r="E192" s="54">
        <v>311</v>
      </c>
      <c r="F192" s="54">
        <v>1853</v>
      </c>
      <c r="G192" s="54">
        <v>314</v>
      </c>
      <c r="H192" s="54">
        <v>316</v>
      </c>
      <c r="I192" s="54">
        <v>311</v>
      </c>
      <c r="J192" s="54">
        <v>294</v>
      </c>
      <c r="K192" s="54">
        <v>436</v>
      </c>
      <c r="L192" s="54">
        <v>38</v>
      </c>
      <c r="M192" s="54">
        <v>713</v>
      </c>
      <c r="N192" s="54">
        <v>26</v>
      </c>
      <c r="O192" s="54">
        <v>39</v>
      </c>
      <c r="P192" s="54">
        <v>37</v>
      </c>
      <c r="Q192" s="54">
        <v>49</v>
      </c>
      <c r="R192" s="54">
        <v>28</v>
      </c>
      <c r="S192" s="54">
        <v>27</v>
      </c>
      <c r="T192" s="54">
        <v>30</v>
      </c>
      <c r="U192" s="54">
        <v>67</v>
      </c>
      <c r="V192" s="54">
        <v>35</v>
      </c>
      <c r="W192" s="54">
        <v>40</v>
      </c>
      <c r="X192" s="54">
        <v>52</v>
      </c>
      <c r="Y192" s="54">
        <v>40</v>
      </c>
      <c r="Z192" s="54">
        <v>65</v>
      </c>
      <c r="AA192" s="54">
        <v>58</v>
      </c>
      <c r="AC192" s="54">
        <f t="shared" si="331"/>
        <v>311</v>
      </c>
      <c r="AD192" s="54">
        <f t="shared" si="332"/>
        <v>311</v>
      </c>
      <c r="AE192" s="54">
        <f t="shared" si="333"/>
        <v>713</v>
      </c>
      <c r="AF192" s="54">
        <f t="shared" si="334"/>
        <v>49</v>
      </c>
      <c r="AG192" s="54">
        <f t="shared" si="338"/>
        <v>67</v>
      </c>
      <c r="AH192" s="54">
        <f t="shared" ca="1" si="339"/>
        <v>40</v>
      </c>
      <c r="AI192" s="54">
        <f t="shared" ca="1" si="340"/>
        <v>58</v>
      </c>
      <c r="AJ192" s="45" t="s">
        <v>9</v>
      </c>
    </row>
    <row r="193" spans="1:39" ht="15.95" hidden="1" customHeight="1" outlineLevel="1" x14ac:dyDescent="0.2">
      <c r="A193" s="63" t="s">
        <v>133</v>
      </c>
      <c r="B193" s="54">
        <v>0</v>
      </c>
      <c r="C193" s="54">
        <v>0</v>
      </c>
      <c r="D193" s="54">
        <v>0</v>
      </c>
      <c r="E193" s="54">
        <v>335233</v>
      </c>
      <c r="F193" s="54">
        <v>219829</v>
      </c>
      <c r="G193" s="54">
        <v>138049</v>
      </c>
      <c r="H193" s="54">
        <v>61560</v>
      </c>
      <c r="I193" s="54">
        <v>71823</v>
      </c>
      <c r="J193" s="54">
        <v>54674</v>
      </c>
      <c r="K193" s="54">
        <v>41266</v>
      </c>
      <c r="L193" s="54">
        <v>47557</v>
      </c>
      <c r="M193" s="54">
        <v>54048</v>
      </c>
      <c r="N193" s="54">
        <v>36225</v>
      </c>
      <c r="O193" s="54">
        <v>35614</v>
      </c>
      <c r="P193" s="54">
        <v>48080</v>
      </c>
      <c r="Q193" s="54">
        <v>19665</v>
      </c>
      <c r="R193" s="54">
        <v>28075</v>
      </c>
      <c r="S193" s="54">
        <v>65032</v>
      </c>
      <c r="T193" s="54">
        <v>52118</v>
      </c>
      <c r="U193" s="54">
        <v>88920</v>
      </c>
      <c r="V193" s="54">
        <v>65203</v>
      </c>
      <c r="W193" s="54">
        <v>103038</v>
      </c>
      <c r="X193" s="54">
        <v>77152</v>
      </c>
      <c r="Y193" s="54">
        <v>111872</v>
      </c>
      <c r="Z193" s="54">
        <v>76683</v>
      </c>
      <c r="AA193" s="54">
        <v>118942</v>
      </c>
      <c r="AC193" s="54">
        <f t="shared" si="331"/>
        <v>335233</v>
      </c>
      <c r="AD193" s="54">
        <f t="shared" si="332"/>
        <v>71823</v>
      </c>
      <c r="AE193" s="54">
        <f t="shared" si="333"/>
        <v>54048</v>
      </c>
      <c r="AF193" s="54">
        <f t="shared" si="334"/>
        <v>19665</v>
      </c>
      <c r="AG193" s="54">
        <f t="shared" si="338"/>
        <v>88920</v>
      </c>
      <c r="AH193" s="54">
        <f t="shared" ca="1" si="339"/>
        <v>111872</v>
      </c>
      <c r="AI193" s="54">
        <f t="shared" ca="1" si="340"/>
        <v>118942</v>
      </c>
      <c r="AJ193" s="45" t="s">
        <v>9</v>
      </c>
    </row>
    <row r="194" spans="1:39" ht="15.95" hidden="1" customHeight="1" outlineLevel="1" x14ac:dyDescent="0.2">
      <c r="A194" s="63" t="s">
        <v>134</v>
      </c>
      <c r="B194" s="54">
        <v>0</v>
      </c>
      <c r="C194" s="54">
        <v>0</v>
      </c>
      <c r="D194" s="54">
        <v>0</v>
      </c>
      <c r="E194" s="54">
        <v>0</v>
      </c>
      <c r="F194" s="54">
        <v>0</v>
      </c>
      <c r="G194" s="54">
        <v>0</v>
      </c>
      <c r="H194" s="54">
        <v>0</v>
      </c>
      <c r="I194" s="54">
        <v>0</v>
      </c>
      <c r="J194" s="54">
        <v>0</v>
      </c>
      <c r="K194" s="54">
        <v>0</v>
      </c>
      <c r="L194" s="54">
        <v>0</v>
      </c>
      <c r="M194" s="54">
        <v>0</v>
      </c>
      <c r="N194" s="54">
        <v>0</v>
      </c>
      <c r="O194" s="54">
        <v>0</v>
      </c>
      <c r="P194" s="54">
        <v>0</v>
      </c>
      <c r="Q194" s="54">
        <v>0</v>
      </c>
      <c r="R194" s="128">
        <v>0</v>
      </c>
      <c r="S194" s="54">
        <v>0</v>
      </c>
      <c r="T194" s="54">
        <v>0</v>
      </c>
      <c r="U194" s="54">
        <v>0</v>
      </c>
      <c r="V194" s="54">
        <v>0</v>
      </c>
      <c r="W194" s="54">
        <v>0</v>
      </c>
      <c r="X194" s="54">
        <v>0</v>
      </c>
      <c r="Y194" s="54">
        <v>0</v>
      </c>
      <c r="Z194" s="54">
        <v>0</v>
      </c>
      <c r="AA194" s="54">
        <v>0</v>
      </c>
      <c r="AC194" s="54">
        <f t="shared" si="331"/>
        <v>0</v>
      </c>
      <c r="AD194" s="54">
        <f t="shared" si="332"/>
        <v>0</v>
      </c>
      <c r="AE194" s="54">
        <f t="shared" si="333"/>
        <v>0</v>
      </c>
      <c r="AF194" s="54">
        <f t="shared" si="334"/>
        <v>0</v>
      </c>
      <c r="AG194" s="54">
        <f t="shared" si="338"/>
        <v>0</v>
      </c>
      <c r="AH194" s="54">
        <f t="shared" ca="1" si="339"/>
        <v>0</v>
      </c>
      <c r="AI194" s="54">
        <f t="shared" ca="1" si="340"/>
        <v>0</v>
      </c>
      <c r="AJ194" s="45" t="s">
        <v>9</v>
      </c>
    </row>
    <row r="195" spans="1:39" ht="15.95" hidden="1" customHeight="1" outlineLevel="1" x14ac:dyDescent="0.2">
      <c r="A195" s="63" t="s">
        <v>135</v>
      </c>
      <c r="B195" s="54">
        <v>0</v>
      </c>
      <c r="C195" s="54">
        <v>0</v>
      </c>
      <c r="D195" s="54">
        <v>0</v>
      </c>
      <c r="E195" s="54">
        <v>0</v>
      </c>
      <c r="F195" s="54">
        <v>0</v>
      </c>
      <c r="G195" s="54">
        <v>0</v>
      </c>
      <c r="H195" s="54">
        <v>7282</v>
      </c>
      <c r="I195" s="54">
        <v>18713</v>
      </c>
      <c r="J195" s="54">
        <v>17063</v>
      </c>
      <c r="K195" s="54">
        <v>17223</v>
      </c>
      <c r="L195" s="54">
        <v>20175</v>
      </c>
      <c r="M195" s="54">
        <v>20611</v>
      </c>
      <c r="N195" s="54">
        <v>24087</v>
      </c>
      <c r="O195" s="54">
        <v>24421</v>
      </c>
      <c r="P195" s="54">
        <v>28544</v>
      </c>
      <c r="Q195" s="54">
        <v>36102</v>
      </c>
      <c r="R195" s="54">
        <v>43750</v>
      </c>
      <c r="S195" s="54">
        <v>15064</v>
      </c>
      <c r="T195" s="54">
        <v>18604</v>
      </c>
      <c r="U195" s="54">
        <v>19221</v>
      </c>
      <c r="V195" s="54">
        <v>19204</v>
      </c>
      <c r="W195" s="54">
        <v>19722</v>
      </c>
      <c r="X195" s="54">
        <v>19119</v>
      </c>
      <c r="Y195" s="54">
        <v>21305</v>
      </c>
      <c r="Z195" s="54">
        <v>17522</v>
      </c>
      <c r="AA195" s="54">
        <v>7312</v>
      </c>
      <c r="AC195" s="54">
        <f t="shared" si="331"/>
        <v>0</v>
      </c>
      <c r="AD195" s="54">
        <f t="shared" si="332"/>
        <v>18713</v>
      </c>
      <c r="AE195" s="54">
        <f t="shared" si="333"/>
        <v>20611</v>
      </c>
      <c r="AF195" s="54">
        <f t="shared" si="334"/>
        <v>36102</v>
      </c>
      <c r="AG195" s="54">
        <f t="shared" si="338"/>
        <v>19221</v>
      </c>
      <c r="AH195" s="54">
        <f t="shared" ca="1" si="339"/>
        <v>21305</v>
      </c>
      <c r="AI195" s="54">
        <f t="shared" ca="1" si="340"/>
        <v>7312</v>
      </c>
      <c r="AJ195" s="45" t="s">
        <v>9</v>
      </c>
    </row>
    <row r="196" spans="1:39" ht="15.95" hidden="1" customHeight="1" outlineLevel="1" x14ac:dyDescent="0.2">
      <c r="A196" s="63" t="s">
        <v>136</v>
      </c>
      <c r="B196" s="54">
        <v>12000</v>
      </c>
      <c r="C196" s="54">
        <v>12000</v>
      </c>
      <c r="D196" s="54">
        <v>12000</v>
      </c>
      <c r="E196" s="54">
        <v>0</v>
      </c>
      <c r="F196" s="54">
        <v>0</v>
      </c>
      <c r="G196" s="54">
        <v>0</v>
      </c>
      <c r="H196" s="54">
        <v>0</v>
      </c>
      <c r="I196" s="54">
        <v>0</v>
      </c>
      <c r="J196" s="54">
        <v>0</v>
      </c>
      <c r="K196" s="54">
        <v>0</v>
      </c>
      <c r="L196" s="54">
        <v>0</v>
      </c>
      <c r="M196" s="54">
        <v>0</v>
      </c>
      <c r="N196" s="54">
        <v>0</v>
      </c>
      <c r="O196" s="54">
        <v>0</v>
      </c>
      <c r="P196" s="54">
        <v>0</v>
      </c>
      <c r="Q196" s="54">
        <v>0</v>
      </c>
      <c r="R196" s="128">
        <v>0</v>
      </c>
      <c r="S196" s="54">
        <v>0</v>
      </c>
      <c r="T196" s="54">
        <v>0</v>
      </c>
      <c r="U196" s="54">
        <v>0</v>
      </c>
      <c r="V196" s="54">
        <v>0</v>
      </c>
      <c r="W196" s="54">
        <v>0</v>
      </c>
      <c r="X196" s="54">
        <v>0</v>
      </c>
      <c r="Y196" s="54">
        <v>0</v>
      </c>
      <c r="Z196" s="54">
        <v>0</v>
      </c>
      <c r="AA196" s="54">
        <v>0</v>
      </c>
      <c r="AC196" s="54">
        <f t="shared" si="331"/>
        <v>0</v>
      </c>
      <c r="AD196" s="54">
        <f t="shared" si="332"/>
        <v>0</v>
      </c>
      <c r="AE196" s="54">
        <f t="shared" si="333"/>
        <v>0</v>
      </c>
      <c r="AF196" s="54">
        <f t="shared" si="334"/>
        <v>0</v>
      </c>
      <c r="AG196" s="54">
        <f t="shared" si="338"/>
        <v>0</v>
      </c>
      <c r="AH196" s="54">
        <f t="shared" ca="1" si="339"/>
        <v>0</v>
      </c>
      <c r="AI196" s="54">
        <f t="shared" ca="1" si="340"/>
        <v>0</v>
      </c>
      <c r="AJ196" s="45" t="s">
        <v>9</v>
      </c>
    </row>
    <row r="197" spans="1:39" ht="15.95" hidden="1" customHeight="1" outlineLevel="1" x14ac:dyDescent="0.2">
      <c r="A197" s="63" t="s">
        <v>137</v>
      </c>
      <c r="B197" s="54">
        <v>112</v>
      </c>
      <c r="C197" s="54">
        <v>2939</v>
      </c>
      <c r="D197" s="54">
        <v>3381</v>
      </c>
      <c r="E197" s="54">
        <v>5822</v>
      </c>
      <c r="F197" s="54">
        <v>6131</v>
      </c>
      <c r="G197" s="54">
        <v>6843</v>
      </c>
      <c r="H197" s="54">
        <v>7126</v>
      </c>
      <c r="I197" s="54">
        <v>5981</v>
      </c>
      <c r="J197" s="54">
        <v>2745</v>
      </c>
      <c r="K197" s="54">
        <v>2107</v>
      </c>
      <c r="L197" s="54">
        <v>2413</v>
      </c>
      <c r="M197" s="54">
        <v>1220</v>
      </c>
      <c r="N197" s="54">
        <v>1634</v>
      </c>
      <c r="O197" s="54">
        <v>2165</v>
      </c>
      <c r="P197" s="54">
        <v>2749</v>
      </c>
      <c r="Q197" s="54">
        <v>4589</v>
      </c>
      <c r="R197" s="54">
        <v>3944</v>
      </c>
      <c r="S197" s="54">
        <v>2936</v>
      </c>
      <c r="T197" s="54">
        <v>3356</v>
      </c>
      <c r="U197" s="54">
        <v>3930</v>
      </c>
      <c r="V197" s="54">
        <v>3723</v>
      </c>
      <c r="W197" s="54">
        <v>4493</v>
      </c>
      <c r="X197" s="54">
        <v>5566</v>
      </c>
      <c r="Y197" s="54">
        <v>5276</v>
      </c>
      <c r="Z197" s="54">
        <v>6207</v>
      </c>
      <c r="AA197" s="54">
        <v>5652</v>
      </c>
      <c r="AC197" s="54">
        <f t="shared" si="331"/>
        <v>5822</v>
      </c>
      <c r="AD197" s="54">
        <f t="shared" si="332"/>
        <v>5981</v>
      </c>
      <c r="AE197" s="54">
        <f t="shared" si="333"/>
        <v>1220</v>
      </c>
      <c r="AF197" s="54">
        <f t="shared" si="334"/>
        <v>4589</v>
      </c>
      <c r="AG197" s="54">
        <f t="shared" si="338"/>
        <v>3930</v>
      </c>
      <c r="AH197" s="54">
        <f t="shared" ca="1" si="339"/>
        <v>5276</v>
      </c>
      <c r="AI197" s="54">
        <f t="shared" ca="1" si="340"/>
        <v>5652</v>
      </c>
      <c r="AJ197" s="45" t="s">
        <v>9</v>
      </c>
    </row>
    <row r="198" spans="1:39" ht="15.95" hidden="1" customHeight="1" outlineLevel="1" x14ac:dyDescent="0.25">
      <c r="A198" s="63" t="s">
        <v>138</v>
      </c>
      <c r="B198" s="54">
        <v>466</v>
      </c>
      <c r="C198" s="54">
        <v>8060</v>
      </c>
      <c r="D198" s="54">
        <v>0</v>
      </c>
      <c r="E198" s="54">
        <v>0</v>
      </c>
      <c r="F198" s="54">
        <v>0</v>
      </c>
      <c r="G198" s="54">
        <v>0</v>
      </c>
      <c r="H198" s="54">
        <v>0</v>
      </c>
      <c r="I198" s="54">
        <v>20577</v>
      </c>
      <c r="J198" s="54">
        <v>20410</v>
      </c>
      <c r="K198" s="54">
        <v>22671</v>
      </c>
      <c r="L198" s="54">
        <v>22513</v>
      </c>
      <c r="M198" s="54">
        <v>33194</v>
      </c>
      <c r="N198" s="54">
        <v>32684</v>
      </c>
      <c r="O198" s="54">
        <v>32487</v>
      </c>
      <c r="P198" s="54">
        <v>32396</v>
      </c>
      <c r="Q198" s="54">
        <v>32383</v>
      </c>
      <c r="R198" s="54">
        <v>1271</v>
      </c>
      <c r="S198" s="54">
        <v>1290</v>
      </c>
      <c r="T198" s="54">
        <v>1280</v>
      </c>
      <c r="U198" s="54">
        <v>1290</v>
      </c>
      <c r="V198" s="54">
        <v>1284</v>
      </c>
      <c r="W198" s="54">
        <v>1099</v>
      </c>
      <c r="X198" s="54">
        <v>1090</v>
      </c>
      <c r="Y198" s="54">
        <v>1060</v>
      </c>
      <c r="Z198" s="54">
        <v>1060</v>
      </c>
      <c r="AA198" s="54">
        <v>1042</v>
      </c>
      <c r="AC198" s="54">
        <f t="shared" si="331"/>
        <v>0</v>
      </c>
      <c r="AD198" s="54">
        <f t="shared" si="332"/>
        <v>20577</v>
      </c>
      <c r="AE198" s="54">
        <f t="shared" si="333"/>
        <v>33194</v>
      </c>
      <c r="AF198" s="54">
        <f t="shared" si="334"/>
        <v>32383</v>
      </c>
      <c r="AG198" s="54">
        <f t="shared" si="338"/>
        <v>1290</v>
      </c>
      <c r="AH198" s="54">
        <f t="shared" ca="1" si="339"/>
        <v>1060</v>
      </c>
      <c r="AI198" s="54">
        <f t="shared" ca="1" si="340"/>
        <v>1042</v>
      </c>
      <c r="AJ198" s="45" t="s">
        <v>9</v>
      </c>
      <c r="AK198" s="136"/>
      <c r="AL198" s="136"/>
      <c r="AM198" s="136"/>
    </row>
    <row r="199" spans="1:39" ht="15.95" hidden="1" customHeight="1" outlineLevel="1" x14ac:dyDescent="0.2">
      <c r="A199" s="63" t="s">
        <v>139</v>
      </c>
      <c r="B199" s="54">
        <v>0</v>
      </c>
      <c r="C199" s="54">
        <v>0</v>
      </c>
      <c r="D199" s="54">
        <v>0</v>
      </c>
      <c r="E199" s="54">
        <v>0</v>
      </c>
      <c r="F199" s="54">
        <v>0</v>
      </c>
      <c r="G199" s="54">
        <v>0</v>
      </c>
      <c r="H199" s="54">
        <v>0</v>
      </c>
      <c r="I199" s="54">
        <v>0</v>
      </c>
      <c r="J199" s="54">
        <v>0</v>
      </c>
      <c r="K199" s="54">
        <v>0</v>
      </c>
      <c r="L199" s="54">
        <v>0</v>
      </c>
      <c r="M199" s="54">
        <v>6</v>
      </c>
      <c r="N199" s="54">
        <v>6</v>
      </c>
      <c r="O199" s="54">
        <v>6</v>
      </c>
      <c r="P199" s="54">
        <v>0</v>
      </c>
      <c r="Q199" s="54">
        <v>0</v>
      </c>
      <c r="R199" s="54">
        <v>0</v>
      </c>
      <c r="S199" s="54">
        <v>7</v>
      </c>
      <c r="T199" s="54">
        <v>19</v>
      </c>
      <c r="U199" s="54">
        <v>45</v>
      </c>
      <c r="V199" s="54">
        <v>8</v>
      </c>
      <c r="W199" s="54">
        <v>25</v>
      </c>
      <c r="X199" s="54">
        <v>30</v>
      </c>
      <c r="Y199" s="54">
        <v>57</v>
      </c>
      <c r="Z199" s="54">
        <v>73</v>
      </c>
      <c r="AA199" s="54">
        <v>45</v>
      </c>
      <c r="AC199" s="54">
        <f t="shared" si="331"/>
        <v>0</v>
      </c>
      <c r="AD199" s="54">
        <f t="shared" si="332"/>
        <v>0</v>
      </c>
      <c r="AE199" s="54">
        <f t="shared" si="333"/>
        <v>6</v>
      </c>
      <c r="AF199" s="54">
        <f t="shared" si="334"/>
        <v>0</v>
      </c>
      <c r="AG199" s="54">
        <f t="shared" si="338"/>
        <v>45</v>
      </c>
      <c r="AH199" s="54">
        <f t="shared" ca="1" si="339"/>
        <v>57</v>
      </c>
      <c r="AI199" s="54">
        <f t="shared" ca="1" si="340"/>
        <v>45</v>
      </c>
      <c r="AJ199" s="45" t="s">
        <v>9</v>
      </c>
      <c r="AK199" s="21"/>
      <c r="AL199" s="21"/>
      <c r="AM199" s="21"/>
    </row>
    <row r="200" spans="1:39" ht="15.95" hidden="1" customHeight="1" outlineLevel="1" x14ac:dyDescent="0.25">
      <c r="A200" s="63" t="s">
        <v>140</v>
      </c>
      <c r="B200" s="54">
        <v>0</v>
      </c>
      <c r="C200" s="54">
        <v>0</v>
      </c>
      <c r="D200" s="54">
        <v>0</v>
      </c>
      <c r="E200" s="54">
        <v>0</v>
      </c>
      <c r="F200" s="54">
        <v>0</v>
      </c>
      <c r="G200" s="54">
        <v>0</v>
      </c>
      <c r="H200" s="54">
        <v>0</v>
      </c>
      <c r="I200" s="54">
        <v>0</v>
      </c>
      <c r="J200" s="54">
        <v>0</v>
      </c>
      <c r="K200" s="54">
        <v>0</v>
      </c>
      <c r="L200" s="54">
        <v>0</v>
      </c>
      <c r="M200" s="54">
        <v>0</v>
      </c>
      <c r="N200" s="54">
        <v>0</v>
      </c>
      <c r="O200" s="54">
        <v>0</v>
      </c>
      <c r="P200" s="54">
        <v>0</v>
      </c>
      <c r="Q200" s="54">
        <v>0</v>
      </c>
      <c r="R200" s="128">
        <v>0</v>
      </c>
      <c r="S200" s="54">
        <v>0</v>
      </c>
      <c r="T200" s="54">
        <v>0</v>
      </c>
      <c r="U200" s="54">
        <v>0</v>
      </c>
      <c r="V200" s="54">
        <v>0</v>
      </c>
      <c r="W200" s="54">
        <v>0</v>
      </c>
      <c r="X200" s="54">
        <v>0</v>
      </c>
      <c r="Y200" s="54">
        <v>0</v>
      </c>
      <c r="Z200" s="54">
        <v>0</v>
      </c>
      <c r="AA200" s="54">
        <v>0</v>
      </c>
      <c r="AC200" s="54">
        <f t="shared" si="331"/>
        <v>0</v>
      </c>
      <c r="AD200" s="54">
        <f t="shared" si="332"/>
        <v>0</v>
      </c>
      <c r="AE200" s="54">
        <f t="shared" si="333"/>
        <v>0</v>
      </c>
      <c r="AF200" s="54">
        <f t="shared" si="334"/>
        <v>0</v>
      </c>
      <c r="AG200" s="54">
        <f t="shared" si="338"/>
        <v>0</v>
      </c>
      <c r="AH200" s="54">
        <f t="shared" ca="1" si="339"/>
        <v>0</v>
      </c>
      <c r="AI200" s="54">
        <f t="shared" ca="1" si="340"/>
        <v>0</v>
      </c>
      <c r="AJ200" s="45" t="s">
        <v>9</v>
      </c>
      <c r="AK200" s="136"/>
      <c r="AL200" s="136"/>
      <c r="AM200" s="136"/>
    </row>
    <row r="201" spans="1:39" ht="15.95" hidden="1" customHeight="1" outlineLevel="1" x14ac:dyDescent="0.2">
      <c r="A201" s="63" t="s">
        <v>141</v>
      </c>
      <c r="B201" s="54">
        <v>0</v>
      </c>
      <c r="C201" s="54">
        <v>0</v>
      </c>
      <c r="D201" s="54">
        <v>0</v>
      </c>
      <c r="E201" s="54">
        <v>-1693</v>
      </c>
      <c r="F201" s="54">
        <v>-1705</v>
      </c>
      <c r="G201" s="54">
        <v>-1706</v>
      </c>
      <c r="H201" s="54">
        <v>-1659</v>
      </c>
      <c r="I201" s="54">
        <v>44</v>
      </c>
      <c r="J201" s="54">
        <v>34</v>
      </c>
      <c r="K201" s="54">
        <v>45</v>
      </c>
      <c r="L201" s="54">
        <v>132</v>
      </c>
      <c r="M201" s="54">
        <v>92</v>
      </c>
      <c r="N201" s="54">
        <v>38</v>
      </c>
      <c r="O201" s="54">
        <v>214</v>
      </c>
      <c r="P201" s="54">
        <v>178</v>
      </c>
      <c r="Q201" s="54">
        <v>124</v>
      </c>
      <c r="R201" s="54">
        <v>79</v>
      </c>
      <c r="S201" s="54">
        <v>52</v>
      </c>
      <c r="T201" s="54">
        <v>220</v>
      </c>
      <c r="U201" s="54">
        <v>155</v>
      </c>
      <c r="V201" s="54">
        <v>97</v>
      </c>
      <c r="W201" s="54">
        <v>31</v>
      </c>
      <c r="X201" s="54">
        <v>203</v>
      </c>
      <c r="Y201" s="54">
        <v>150</v>
      </c>
      <c r="Z201" s="54">
        <v>86</v>
      </c>
      <c r="AA201" s="54">
        <v>23</v>
      </c>
      <c r="AC201" s="54">
        <f t="shared" si="331"/>
        <v>-1693</v>
      </c>
      <c r="AD201" s="54">
        <f t="shared" si="332"/>
        <v>44</v>
      </c>
      <c r="AE201" s="54">
        <f t="shared" si="333"/>
        <v>92</v>
      </c>
      <c r="AF201" s="54">
        <f t="shared" si="334"/>
        <v>124</v>
      </c>
      <c r="AG201" s="54">
        <f t="shared" si="338"/>
        <v>155</v>
      </c>
      <c r="AH201" s="54">
        <f t="shared" ca="1" si="339"/>
        <v>150</v>
      </c>
      <c r="AI201" s="54">
        <f t="shared" ca="1" si="340"/>
        <v>23</v>
      </c>
      <c r="AJ201" s="45" t="s">
        <v>9</v>
      </c>
    </row>
    <row r="202" spans="1:39" ht="15.95" hidden="1" customHeight="1" outlineLevel="1" x14ac:dyDescent="0.2">
      <c r="A202" s="63" t="s">
        <v>142</v>
      </c>
      <c r="B202" s="54">
        <v>0</v>
      </c>
      <c r="C202" s="54">
        <v>0</v>
      </c>
      <c r="D202" s="54">
        <v>0</v>
      </c>
      <c r="E202" s="54">
        <v>0</v>
      </c>
      <c r="F202" s="54">
        <v>0</v>
      </c>
      <c r="G202" s="54">
        <v>0</v>
      </c>
      <c r="H202" s="54">
        <v>0</v>
      </c>
      <c r="I202" s="54">
        <v>0</v>
      </c>
      <c r="J202" s="54">
        <v>0</v>
      </c>
      <c r="K202" s="54">
        <v>0</v>
      </c>
      <c r="L202" s="54">
        <v>0</v>
      </c>
      <c r="M202" s="54">
        <v>0</v>
      </c>
      <c r="N202" s="54">
        <v>0</v>
      </c>
      <c r="O202" s="54">
        <v>0</v>
      </c>
      <c r="P202" s="54">
        <v>0</v>
      </c>
      <c r="Q202" s="54">
        <v>0</v>
      </c>
      <c r="R202" s="128">
        <v>0</v>
      </c>
      <c r="S202" s="54">
        <v>0</v>
      </c>
      <c r="T202" s="54">
        <v>0</v>
      </c>
      <c r="U202" s="54">
        <v>0</v>
      </c>
      <c r="V202" s="54">
        <v>0</v>
      </c>
      <c r="W202" s="54">
        <v>0</v>
      </c>
      <c r="X202" s="54">
        <v>0</v>
      </c>
      <c r="Y202" s="54">
        <v>0</v>
      </c>
      <c r="Z202" s="54">
        <v>0</v>
      </c>
      <c r="AA202" s="54">
        <v>0</v>
      </c>
      <c r="AC202" s="54">
        <f t="shared" si="331"/>
        <v>0</v>
      </c>
      <c r="AD202" s="54">
        <f t="shared" si="332"/>
        <v>0</v>
      </c>
      <c r="AE202" s="54">
        <f t="shared" si="333"/>
        <v>0</v>
      </c>
      <c r="AF202" s="54">
        <f t="shared" si="334"/>
        <v>0</v>
      </c>
      <c r="AG202" s="54">
        <f t="shared" si="338"/>
        <v>0</v>
      </c>
      <c r="AH202" s="54">
        <f t="shared" ca="1" si="339"/>
        <v>0</v>
      </c>
      <c r="AI202" s="54">
        <f t="shared" ca="1" si="340"/>
        <v>0</v>
      </c>
      <c r="AJ202" s="45" t="s">
        <v>9</v>
      </c>
    </row>
    <row r="203" spans="1:39" ht="15.95" hidden="1" customHeight="1" outlineLevel="1" x14ac:dyDescent="0.2">
      <c r="A203" s="63" t="s">
        <v>180</v>
      </c>
      <c r="B203" s="54">
        <v>0</v>
      </c>
      <c r="C203" s="54">
        <v>0</v>
      </c>
      <c r="D203" s="54">
        <v>0</v>
      </c>
      <c r="E203" s="54">
        <v>0</v>
      </c>
      <c r="F203" s="54">
        <v>0</v>
      </c>
      <c r="G203" s="54">
        <v>0</v>
      </c>
      <c r="H203" s="54">
        <v>128565</v>
      </c>
      <c r="I203" s="54">
        <v>128232</v>
      </c>
      <c r="J203" s="54">
        <v>131487</v>
      </c>
      <c r="K203" s="54">
        <v>136216</v>
      </c>
      <c r="L203" s="54">
        <v>133580</v>
      </c>
      <c r="M203" s="54">
        <v>133034</v>
      </c>
      <c r="N203" s="54">
        <v>134247</v>
      </c>
      <c r="O203" s="54">
        <v>135599</v>
      </c>
      <c r="P203" s="54">
        <v>135462</v>
      </c>
      <c r="Q203" s="54">
        <v>135843</v>
      </c>
      <c r="R203" s="54">
        <v>153133</v>
      </c>
      <c r="S203" s="54">
        <v>156444</v>
      </c>
      <c r="T203" s="54">
        <v>156546</v>
      </c>
      <c r="U203" s="54">
        <v>157250</v>
      </c>
      <c r="V203" s="54">
        <v>159800</v>
      </c>
      <c r="W203" s="54">
        <v>162586</v>
      </c>
      <c r="X203" s="54">
        <v>162810</v>
      </c>
      <c r="Y203" s="54">
        <v>164155</v>
      </c>
      <c r="Z203" s="54">
        <v>167425</v>
      </c>
      <c r="AA203" s="54">
        <v>171235</v>
      </c>
      <c r="AC203" s="54">
        <f t="shared" si="331"/>
        <v>0</v>
      </c>
      <c r="AD203" s="54">
        <f t="shared" si="332"/>
        <v>128232</v>
      </c>
      <c r="AE203" s="54">
        <f t="shared" si="333"/>
        <v>133034</v>
      </c>
      <c r="AF203" s="54">
        <f t="shared" si="334"/>
        <v>135843</v>
      </c>
      <c r="AG203" s="54">
        <f t="shared" si="338"/>
        <v>157250</v>
      </c>
      <c r="AH203" s="54">
        <f t="shared" ca="1" si="339"/>
        <v>164155</v>
      </c>
      <c r="AI203" s="54">
        <f t="shared" ca="1" si="340"/>
        <v>171235</v>
      </c>
      <c r="AJ203" s="45" t="s">
        <v>9</v>
      </c>
    </row>
    <row r="204" spans="1:39" ht="15.95" hidden="1" customHeight="1" outlineLevel="1" x14ac:dyDescent="0.2">
      <c r="A204" s="63" t="s">
        <v>181</v>
      </c>
      <c r="B204" s="54">
        <v>0</v>
      </c>
      <c r="C204" s="54">
        <v>0</v>
      </c>
      <c r="D204" s="54">
        <v>0</v>
      </c>
      <c r="E204" s="54">
        <v>0</v>
      </c>
      <c r="F204" s="54">
        <v>0</v>
      </c>
      <c r="G204" s="54">
        <v>0</v>
      </c>
      <c r="H204" s="54">
        <v>0</v>
      </c>
      <c r="I204" s="54">
        <v>0</v>
      </c>
      <c r="J204" s="54">
        <v>0</v>
      </c>
      <c r="K204" s="54">
        <v>0</v>
      </c>
      <c r="L204" s="54">
        <v>0</v>
      </c>
      <c r="M204" s="54">
        <v>0</v>
      </c>
      <c r="N204" s="54">
        <v>0</v>
      </c>
      <c r="O204" s="54">
        <v>0</v>
      </c>
      <c r="P204" s="54">
        <v>0</v>
      </c>
      <c r="Q204" s="54">
        <v>0</v>
      </c>
      <c r="R204" s="128">
        <v>0</v>
      </c>
      <c r="S204" s="54">
        <v>0</v>
      </c>
      <c r="T204" s="54">
        <v>0</v>
      </c>
      <c r="U204" s="54">
        <v>0</v>
      </c>
      <c r="V204" s="54">
        <v>0</v>
      </c>
      <c r="W204" s="54">
        <v>0</v>
      </c>
      <c r="X204" s="54">
        <v>0</v>
      </c>
      <c r="Y204" s="54">
        <v>0</v>
      </c>
      <c r="Z204" s="54">
        <v>0</v>
      </c>
      <c r="AA204" s="54">
        <v>0</v>
      </c>
      <c r="AC204" s="54">
        <f t="shared" si="331"/>
        <v>0</v>
      </c>
      <c r="AD204" s="54">
        <f t="shared" si="332"/>
        <v>0</v>
      </c>
      <c r="AE204" s="54">
        <f t="shared" si="333"/>
        <v>0</v>
      </c>
      <c r="AF204" s="54">
        <f t="shared" si="334"/>
        <v>0</v>
      </c>
      <c r="AG204" s="54">
        <f t="shared" si="338"/>
        <v>0</v>
      </c>
      <c r="AH204" s="54">
        <f t="shared" ca="1" si="339"/>
        <v>0</v>
      </c>
      <c r="AI204" s="54">
        <f t="shared" ca="1" si="340"/>
        <v>0</v>
      </c>
      <c r="AJ204" s="45" t="s">
        <v>9</v>
      </c>
    </row>
    <row r="205" spans="1:39" ht="15.95" hidden="1" customHeight="1" outlineLevel="1" x14ac:dyDescent="0.2">
      <c r="A205" s="63" t="s">
        <v>143</v>
      </c>
      <c r="B205" s="54">
        <v>6</v>
      </c>
      <c r="C205" s="54">
        <v>108</v>
      </c>
      <c r="D205" s="54">
        <v>121</v>
      </c>
      <c r="E205" s="54">
        <v>12104</v>
      </c>
      <c r="F205" s="54">
        <v>12099</v>
      </c>
      <c r="G205" s="54">
        <v>12178</v>
      </c>
      <c r="H205" s="54">
        <v>212</v>
      </c>
      <c r="I205" s="54">
        <v>115</v>
      </c>
      <c r="J205" s="54">
        <v>76</v>
      </c>
      <c r="K205" s="54">
        <v>52</v>
      </c>
      <c r="L205" s="54">
        <v>29</v>
      </c>
      <c r="M205" s="54">
        <v>26</v>
      </c>
      <c r="N205" s="54">
        <v>25</v>
      </c>
      <c r="O205" s="54">
        <v>61</v>
      </c>
      <c r="P205" s="54">
        <v>50</v>
      </c>
      <c r="Q205" s="54">
        <v>32</v>
      </c>
      <c r="R205" s="54">
        <v>338</v>
      </c>
      <c r="S205" s="54">
        <v>350</v>
      </c>
      <c r="T205" s="54">
        <v>41</v>
      </c>
      <c r="U205" s="54">
        <v>47</v>
      </c>
      <c r="V205" s="54">
        <v>23</v>
      </c>
      <c r="W205" s="54">
        <v>129</v>
      </c>
      <c r="X205" s="54">
        <v>296</v>
      </c>
      <c r="Y205" s="54">
        <v>342</v>
      </c>
      <c r="Z205" s="54">
        <v>453</v>
      </c>
      <c r="AA205" s="54">
        <v>477</v>
      </c>
      <c r="AC205" s="54">
        <f t="shared" si="331"/>
        <v>12104</v>
      </c>
      <c r="AD205" s="54">
        <f t="shared" si="332"/>
        <v>115</v>
      </c>
      <c r="AE205" s="54">
        <f t="shared" si="333"/>
        <v>26</v>
      </c>
      <c r="AF205" s="54">
        <f t="shared" si="334"/>
        <v>32</v>
      </c>
      <c r="AG205" s="54">
        <f t="shared" si="338"/>
        <v>47</v>
      </c>
      <c r="AH205" s="54">
        <f t="shared" ca="1" si="339"/>
        <v>342</v>
      </c>
      <c r="AI205" s="54">
        <f t="shared" ca="1" si="340"/>
        <v>477</v>
      </c>
      <c r="AJ205" s="45" t="s">
        <v>9</v>
      </c>
    </row>
    <row r="206" spans="1:39" ht="15.95" hidden="1" customHeight="1" outlineLevel="1" x14ac:dyDescent="0.2">
      <c r="A206" s="61" t="s">
        <v>144</v>
      </c>
      <c r="B206" s="62">
        <v>236711</v>
      </c>
      <c r="C206" s="62">
        <v>277369</v>
      </c>
      <c r="D206" s="62">
        <v>461053</v>
      </c>
      <c r="E206" s="62">
        <v>699429</v>
      </c>
      <c r="F206" s="62">
        <v>846896</v>
      </c>
      <c r="G206" s="62">
        <v>944445</v>
      </c>
      <c r="H206" s="62">
        <v>1023246</v>
      </c>
      <c r="I206" s="62">
        <f t="shared" ref="I206:N206" si="341">SUM(I207:I221)</f>
        <v>1243734</v>
      </c>
      <c r="J206" s="62">
        <f t="shared" si="341"/>
        <v>1269969</v>
      </c>
      <c r="K206" s="62">
        <f t="shared" si="341"/>
        <v>1310129</v>
      </c>
      <c r="L206" s="62">
        <f t="shared" si="341"/>
        <v>1335942</v>
      </c>
      <c r="M206" s="62">
        <f t="shared" si="341"/>
        <v>1376412</v>
      </c>
      <c r="N206" s="62">
        <f t="shared" si="341"/>
        <v>1401065</v>
      </c>
      <c r="O206" s="62">
        <f t="shared" ref="O206:T206" si="342">SUM(O207:O221)</f>
        <v>1413297</v>
      </c>
      <c r="P206" s="62">
        <f t="shared" si="342"/>
        <v>1402348</v>
      </c>
      <c r="Q206" s="62">
        <f t="shared" si="342"/>
        <v>1406217</v>
      </c>
      <c r="R206" s="62">
        <f t="shared" si="342"/>
        <v>1476469</v>
      </c>
      <c r="S206" s="62">
        <f t="shared" si="342"/>
        <v>1494427</v>
      </c>
      <c r="T206" s="62">
        <f t="shared" si="342"/>
        <v>1495036</v>
      </c>
      <c r="U206" s="62">
        <f t="shared" ref="U206:V206" si="343">SUM(U207:U221)</f>
        <v>1501792</v>
      </c>
      <c r="V206" s="62">
        <f t="shared" si="343"/>
        <v>1524633</v>
      </c>
      <c r="W206" s="62">
        <f t="shared" ref="W206:X206" si="344">SUM(W207:W221)</f>
        <v>1535114</v>
      </c>
      <c r="X206" s="62">
        <f t="shared" si="344"/>
        <v>1540753</v>
      </c>
      <c r="Y206" s="62">
        <f t="shared" ref="Y206:Z206" si="345">SUM(Y207:Y221)</f>
        <v>1556423</v>
      </c>
      <c r="Z206" s="62">
        <f t="shared" si="345"/>
        <v>1593074</v>
      </c>
      <c r="AA206" s="62">
        <f t="shared" ref="AA206" si="346">SUM(AA207:AA221)</f>
        <v>1606318</v>
      </c>
      <c r="AC206" s="62">
        <f t="shared" si="331"/>
        <v>699429</v>
      </c>
      <c r="AD206" s="62">
        <f t="shared" si="332"/>
        <v>1243734</v>
      </c>
      <c r="AE206" s="62">
        <f t="shared" si="333"/>
        <v>1376412</v>
      </c>
      <c r="AF206" s="62">
        <f t="shared" si="334"/>
        <v>1406217</v>
      </c>
      <c r="AG206" s="62">
        <f t="shared" si="338"/>
        <v>1501792</v>
      </c>
      <c r="AH206" s="62">
        <f t="shared" ca="1" si="339"/>
        <v>1556423</v>
      </c>
      <c r="AI206" s="62">
        <f t="shared" ca="1" si="340"/>
        <v>1606318</v>
      </c>
      <c r="AJ206" s="45" t="s">
        <v>9</v>
      </c>
    </row>
    <row r="207" spans="1:39" ht="15.95" hidden="1" customHeight="1" outlineLevel="1" x14ac:dyDescent="0.2">
      <c r="A207" s="63" t="s">
        <v>135</v>
      </c>
      <c r="B207" s="58">
        <v>0</v>
      </c>
      <c r="C207" s="58">
        <v>0</v>
      </c>
      <c r="D207" s="58">
        <v>0</v>
      </c>
      <c r="E207" s="58">
        <v>0</v>
      </c>
      <c r="F207" s="58">
        <v>0</v>
      </c>
      <c r="G207" s="58">
        <v>0</v>
      </c>
      <c r="H207" s="58">
        <v>0</v>
      </c>
      <c r="I207" s="58">
        <v>0</v>
      </c>
      <c r="J207" s="58">
        <v>0</v>
      </c>
      <c r="K207" s="58">
        <v>0</v>
      </c>
      <c r="L207" s="58">
        <v>0</v>
      </c>
      <c r="M207" s="58">
        <v>3</v>
      </c>
      <c r="N207" s="58">
        <v>7</v>
      </c>
      <c r="O207" s="58">
        <v>40</v>
      </c>
      <c r="P207" s="58">
        <v>43</v>
      </c>
      <c r="Q207" s="58">
        <v>46</v>
      </c>
      <c r="R207" s="58">
        <v>46</v>
      </c>
      <c r="S207" s="54">
        <v>172</v>
      </c>
      <c r="T207" s="54">
        <v>1230</v>
      </c>
      <c r="U207" s="54">
        <v>1240</v>
      </c>
      <c r="V207" s="54">
        <v>1581</v>
      </c>
      <c r="W207" s="54">
        <v>2249</v>
      </c>
      <c r="X207" s="54">
        <v>4469</v>
      </c>
      <c r="Y207" s="54">
        <v>4742</v>
      </c>
      <c r="Z207" s="54">
        <v>8990</v>
      </c>
      <c r="AA207" s="54">
        <v>9521</v>
      </c>
      <c r="AC207" s="58">
        <f t="shared" si="331"/>
        <v>0</v>
      </c>
      <c r="AD207" s="58">
        <f t="shared" si="332"/>
        <v>0</v>
      </c>
      <c r="AE207" s="58">
        <f t="shared" si="333"/>
        <v>3</v>
      </c>
      <c r="AF207" s="58">
        <f t="shared" si="334"/>
        <v>46</v>
      </c>
      <c r="AG207" s="58">
        <f t="shared" si="338"/>
        <v>1240</v>
      </c>
      <c r="AH207" s="58">
        <f t="shared" ca="1" si="339"/>
        <v>4742</v>
      </c>
      <c r="AI207" s="58">
        <f t="shared" ca="1" si="340"/>
        <v>9521</v>
      </c>
      <c r="AJ207" s="45" t="s">
        <v>9</v>
      </c>
    </row>
    <row r="208" spans="1:39" ht="15.95" hidden="1" customHeight="1" outlineLevel="1" x14ac:dyDescent="0.2">
      <c r="A208" s="63" t="s">
        <v>136</v>
      </c>
      <c r="B208" s="54">
        <v>0</v>
      </c>
      <c r="C208" s="54">
        <v>0</v>
      </c>
      <c r="D208" s="54">
        <v>0</v>
      </c>
      <c r="E208" s="54">
        <v>0</v>
      </c>
      <c r="F208" s="54">
        <v>0</v>
      </c>
      <c r="G208" s="54">
        <v>0</v>
      </c>
      <c r="H208" s="54">
        <v>0</v>
      </c>
      <c r="I208" s="54">
        <v>0</v>
      </c>
      <c r="J208" s="54">
        <v>0</v>
      </c>
      <c r="K208" s="54">
        <v>0</v>
      </c>
      <c r="L208" s="54">
        <v>0</v>
      </c>
      <c r="M208" s="54">
        <v>0</v>
      </c>
      <c r="N208" s="54">
        <v>0</v>
      </c>
      <c r="O208" s="54">
        <v>0</v>
      </c>
      <c r="P208" s="54">
        <v>0</v>
      </c>
      <c r="Q208" s="54">
        <v>0</v>
      </c>
      <c r="R208" s="128">
        <v>0</v>
      </c>
      <c r="S208" s="54">
        <v>0</v>
      </c>
      <c r="T208" s="54">
        <v>0</v>
      </c>
      <c r="U208" s="54">
        <v>0</v>
      </c>
      <c r="V208" s="54">
        <v>0</v>
      </c>
      <c r="W208" s="54">
        <v>0</v>
      </c>
      <c r="X208" s="54">
        <v>0</v>
      </c>
      <c r="Y208" s="54">
        <v>0</v>
      </c>
      <c r="Z208" s="54">
        <v>0</v>
      </c>
      <c r="AA208" s="54">
        <v>0</v>
      </c>
      <c r="AC208" s="54">
        <f t="shared" si="331"/>
        <v>0</v>
      </c>
      <c r="AD208" s="58">
        <f t="shared" si="332"/>
        <v>0</v>
      </c>
      <c r="AE208" s="58">
        <f t="shared" si="333"/>
        <v>0</v>
      </c>
      <c r="AF208" s="58">
        <f t="shared" si="334"/>
        <v>0</v>
      </c>
      <c r="AG208" s="58">
        <f t="shared" si="338"/>
        <v>0</v>
      </c>
      <c r="AH208" s="58">
        <f t="shared" ca="1" si="339"/>
        <v>0</v>
      </c>
      <c r="AI208" s="58">
        <f t="shared" ca="1" si="340"/>
        <v>0</v>
      </c>
      <c r="AJ208" s="45" t="s">
        <v>9</v>
      </c>
    </row>
    <row r="209" spans="1:36" ht="15.95" hidden="1" customHeight="1" outlineLevel="1" x14ac:dyDescent="0.2">
      <c r="A209" s="63" t="s">
        <v>145</v>
      </c>
      <c r="B209" s="54">
        <v>0</v>
      </c>
      <c r="C209" s="54">
        <v>0</v>
      </c>
      <c r="D209" s="54">
        <v>0</v>
      </c>
      <c r="E209" s="54">
        <v>0</v>
      </c>
      <c r="F209" s="54">
        <v>0</v>
      </c>
      <c r="G209" s="54">
        <v>0</v>
      </c>
      <c r="H209" s="54">
        <v>0</v>
      </c>
      <c r="I209" s="54">
        <v>0</v>
      </c>
      <c r="J209" s="54">
        <v>0</v>
      </c>
      <c r="K209" s="54">
        <v>0</v>
      </c>
      <c r="L209" s="54">
        <v>0</v>
      </c>
      <c r="M209" s="54">
        <v>0</v>
      </c>
      <c r="N209" s="54">
        <v>0</v>
      </c>
      <c r="O209" s="54">
        <v>0</v>
      </c>
      <c r="P209" s="54">
        <v>0</v>
      </c>
      <c r="Q209" s="54">
        <v>0</v>
      </c>
      <c r="R209" s="128">
        <v>0</v>
      </c>
      <c r="S209" s="54">
        <v>0</v>
      </c>
      <c r="T209" s="54">
        <v>0</v>
      </c>
      <c r="U209" s="54">
        <v>0</v>
      </c>
      <c r="V209" s="54">
        <v>0</v>
      </c>
      <c r="W209" s="54">
        <v>0</v>
      </c>
      <c r="X209" s="54">
        <v>0</v>
      </c>
      <c r="Y209" s="54">
        <v>0</v>
      </c>
      <c r="Z209" s="54">
        <v>0</v>
      </c>
      <c r="AA209" s="54">
        <v>0</v>
      </c>
      <c r="AC209" s="54">
        <f t="shared" si="331"/>
        <v>0</v>
      </c>
      <c r="AD209" s="58">
        <f t="shared" si="332"/>
        <v>0</v>
      </c>
      <c r="AE209" s="58">
        <f t="shared" si="333"/>
        <v>0</v>
      </c>
      <c r="AF209" s="58">
        <f t="shared" si="334"/>
        <v>0</v>
      </c>
      <c r="AG209" s="58">
        <f t="shared" si="338"/>
        <v>0</v>
      </c>
      <c r="AH209" s="58">
        <f t="shared" ca="1" si="339"/>
        <v>0</v>
      </c>
      <c r="AI209" s="58">
        <f t="shared" ca="1" si="340"/>
        <v>0</v>
      </c>
      <c r="AJ209" s="45" t="s">
        <v>9</v>
      </c>
    </row>
    <row r="210" spans="1:36" ht="15.95" hidden="1" customHeight="1" outlineLevel="1" x14ac:dyDescent="0.2">
      <c r="A210" s="63" t="s">
        <v>134</v>
      </c>
      <c r="B210" s="54">
        <v>0</v>
      </c>
      <c r="C210" s="54">
        <v>0</v>
      </c>
      <c r="D210" s="54">
        <v>0</v>
      </c>
      <c r="E210" s="54">
        <v>0</v>
      </c>
      <c r="F210" s="54">
        <v>0</v>
      </c>
      <c r="G210" s="54">
        <v>0</v>
      </c>
      <c r="H210" s="54">
        <v>0</v>
      </c>
      <c r="I210" s="54">
        <v>0</v>
      </c>
      <c r="J210" s="54">
        <v>0</v>
      </c>
      <c r="K210" s="54">
        <v>0</v>
      </c>
      <c r="L210" s="54">
        <v>0</v>
      </c>
      <c r="M210" s="54">
        <v>0</v>
      </c>
      <c r="N210" s="54">
        <v>0</v>
      </c>
      <c r="O210" s="54">
        <v>0</v>
      </c>
      <c r="P210" s="54">
        <v>0</v>
      </c>
      <c r="Q210" s="54">
        <v>0</v>
      </c>
      <c r="R210" s="54">
        <v>0</v>
      </c>
      <c r="S210" s="54">
        <v>0</v>
      </c>
      <c r="T210" s="54">
        <v>0</v>
      </c>
      <c r="U210" s="54">
        <v>0</v>
      </c>
      <c r="V210" s="54">
        <v>0</v>
      </c>
      <c r="W210" s="54">
        <v>0</v>
      </c>
      <c r="X210" s="54">
        <v>0</v>
      </c>
      <c r="Y210" s="54">
        <v>0</v>
      </c>
      <c r="Z210" s="54">
        <v>0</v>
      </c>
      <c r="AA210" s="54">
        <v>0</v>
      </c>
      <c r="AC210" s="54">
        <f t="shared" si="331"/>
        <v>0</v>
      </c>
      <c r="AD210" s="58">
        <f t="shared" si="332"/>
        <v>0</v>
      </c>
      <c r="AE210" s="58">
        <f t="shared" si="333"/>
        <v>0</v>
      </c>
      <c r="AF210" s="58">
        <f t="shared" si="334"/>
        <v>0</v>
      </c>
      <c r="AG210" s="58">
        <f t="shared" si="338"/>
        <v>0</v>
      </c>
      <c r="AH210" s="58">
        <f t="shared" ca="1" si="339"/>
        <v>0</v>
      </c>
      <c r="AI210" s="58">
        <f t="shared" ca="1" si="340"/>
        <v>0</v>
      </c>
      <c r="AJ210" s="45" t="s">
        <v>9</v>
      </c>
    </row>
    <row r="211" spans="1:36" ht="15.95" hidden="1" customHeight="1" outlineLevel="1" x14ac:dyDescent="0.2">
      <c r="A211" s="63" t="s">
        <v>137</v>
      </c>
      <c r="B211" s="54">
        <v>0</v>
      </c>
      <c r="C211" s="54">
        <v>0</v>
      </c>
      <c r="D211" s="54">
        <v>0</v>
      </c>
      <c r="E211" s="54">
        <v>0</v>
      </c>
      <c r="F211" s="54">
        <v>0</v>
      </c>
      <c r="G211" s="54">
        <v>0</v>
      </c>
      <c r="H211" s="54">
        <v>0</v>
      </c>
      <c r="I211" s="54">
        <v>0</v>
      </c>
      <c r="J211" s="54">
        <v>0</v>
      </c>
      <c r="K211" s="54">
        <v>0</v>
      </c>
      <c r="L211" s="54">
        <v>0</v>
      </c>
      <c r="M211" s="54">
        <v>0</v>
      </c>
      <c r="N211" s="54">
        <v>0</v>
      </c>
      <c r="O211" s="54">
        <v>0</v>
      </c>
      <c r="P211" s="54">
        <v>0</v>
      </c>
      <c r="Q211" s="54">
        <v>0</v>
      </c>
      <c r="R211" s="128">
        <v>0</v>
      </c>
      <c r="S211" s="54">
        <v>0</v>
      </c>
      <c r="T211" s="54">
        <v>0</v>
      </c>
      <c r="U211" s="54">
        <v>0</v>
      </c>
      <c r="V211" s="54">
        <v>0</v>
      </c>
      <c r="W211" s="54">
        <v>0</v>
      </c>
      <c r="X211" s="54">
        <v>0</v>
      </c>
      <c r="Y211" s="54">
        <v>0</v>
      </c>
      <c r="Z211" s="54">
        <v>0</v>
      </c>
      <c r="AA211" s="54">
        <v>0</v>
      </c>
      <c r="AC211" s="54">
        <f t="shared" si="331"/>
        <v>0</v>
      </c>
      <c r="AD211" s="58">
        <f t="shared" si="332"/>
        <v>0</v>
      </c>
      <c r="AE211" s="58">
        <f t="shared" si="333"/>
        <v>0</v>
      </c>
      <c r="AF211" s="58">
        <f t="shared" si="334"/>
        <v>0</v>
      </c>
      <c r="AG211" s="58">
        <f t="shared" si="338"/>
        <v>0</v>
      </c>
      <c r="AH211" s="58">
        <f t="shared" ca="1" si="339"/>
        <v>0</v>
      </c>
      <c r="AI211" s="58">
        <f t="shared" ca="1" si="340"/>
        <v>0</v>
      </c>
      <c r="AJ211" s="45" t="s">
        <v>9</v>
      </c>
    </row>
    <row r="212" spans="1:36" ht="15.95" hidden="1" customHeight="1" outlineLevel="1" x14ac:dyDescent="0.2">
      <c r="A212" s="63" t="s">
        <v>146</v>
      </c>
      <c r="B212" s="54">
        <v>0</v>
      </c>
      <c r="C212" s="54">
        <v>0</v>
      </c>
      <c r="D212" s="54">
        <v>0</v>
      </c>
      <c r="E212" s="54">
        <v>0</v>
      </c>
      <c r="F212" s="54">
        <v>0</v>
      </c>
      <c r="G212" s="54">
        <v>0</v>
      </c>
      <c r="H212" s="54">
        <v>0</v>
      </c>
      <c r="I212" s="54">
        <v>0</v>
      </c>
      <c r="J212" s="54">
        <v>0</v>
      </c>
      <c r="K212" s="54">
        <v>0</v>
      </c>
      <c r="L212" s="54">
        <v>0</v>
      </c>
      <c r="M212" s="54">
        <v>0</v>
      </c>
      <c r="N212" s="54">
        <v>0</v>
      </c>
      <c r="O212" s="54">
        <v>0</v>
      </c>
      <c r="P212" s="54">
        <v>0</v>
      </c>
      <c r="Q212" s="54">
        <v>0</v>
      </c>
      <c r="R212" s="128">
        <v>0</v>
      </c>
      <c r="S212" s="54">
        <v>0</v>
      </c>
      <c r="T212" s="54">
        <v>0</v>
      </c>
      <c r="U212" s="54">
        <v>0</v>
      </c>
      <c r="V212" s="54">
        <v>0</v>
      </c>
      <c r="W212" s="54">
        <v>0</v>
      </c>
      <c r="X212" s="54">
        <v>0</v>
      </c>
      <c r="Y212" s="54">
        <v>0</v>
      </c>
      <c r="Z212" s="54">
        <v>8084</v>
      </c>
      <c r="AA212" s="54">
        <v>7438</v>
      </c>
      <c r="AC212" s="54">
        <f t="shared" si="331"/>
        <v>0</v>
      </c>
      <c r="AD212" s="58">
        <f t="shared" si="332"/>
        <v>0</v>
      </c>
      <c r="AE212" s="58">
        <f t="shared" si="333"/>
        <v>0</v>
      </c>
      <c r="AF212" s="58">
        <f t="shared" si="334"/>
        <v>0</v>
      </c>
      <c r="AG212" s="58">
        <f t="shared" si="338"/>
        <v>0</v>
      </c>
      <c r="AH212" s="58">
        <f t="shared" ca="1" si="339"/>
        <v>0</v>
      </c>
      <c r="AI212" s="58">
        <f t="shared" ca="1" si="340"/>
        <v>7438</v>
      </c>
      <c r="AJ212" s="45" t="s">
        <v>9</v>
      </c>
    </row>
    <row r="213" spans="1:36" ht="15.95" hidden="1" customHeight="1" outlineLevel="1" x14ac:dyDescent="0.2">
      <c r="A213" s="63" t="s">
        <v>138</v>
      </c>
      <c r="B213" s="54">
        <v>0</v>
      </c>
      <c r="C213" s="54">
        <v>0</v>
      </c>
      <c r="D213" s="54">
        <v>0</v>
      </c>
      <c r="E213" s="54">
        <v>1712</v>
      </c>
      <c r="F213" s="54">
        <v>1712</v>
      </c>
      <c r="G213" s="54">
        <v>1712</v>
      </c>
      <c r="H213" s="54">
        <v>1712</v>
      </c>
      <c r="I213" s="54">
        <v>0</v>
      </c>
      <c r="J213" s="54">
        <v>0</v>
      </c>
      <c r="K213" s="54">
        <v>0</v>
      </c>
      <c r="L213" s="54">
        <v>0</v>
      </c>
      <c r="M213" s="54">
        <v>0</v>
      </c>
      <c r="N213" s="54">
        <v>0</v>
      </c>
      <c r="O213" s="54">
        <v>0</v>
      </c>
      <c r="P213" s="54">
        <v>0</v>
      </c>
      <c r="Q213" s="54">
        <v>0</v>
      </c>
      <c r="R213" s="128">
        <v>0</v>
      </c>
      <c r="S213" s="54">
        <v>0</v>
      </c>
      <c r="T213" s="54">
        <v>0</v>
      </c>
      <c r="U213" s="54">
        <v>0</v>
      </c>
      <c r="V213" s="54">
        <v>0</v>
      </c>
      <c r="W213" s="54">
        <v>0</v>
      </c>
      <c r="X213" s="54">
        <v>0</v>
      </c>
      <c r="Y213" s="54">
        <v>0</v>
      </c>
      <c r="Z213" s="54">
        <v>0</v>
      </c>
      <c r="AA213" s="54">
        <v>0</v>
      </c>
      <c r="AC213" s="54">
        <f t="shared" si="331"/>
        <v>1712</v>
      </c>
      <c r="AD213" s="58">
        <f t="shared" si="332"/>
        <v>0</v>
      </c>
      <c r="AE213" s="58">
        <f t="shared" si="333"/>
        <v>0</v>
      </c>
      <c r="AF213" s="58">
        <f t="shared" si="334"/>
        <v>0</v>
      </c>
      <c r="AG213" s="58">
        <f t="shared" si="338"/>
        <v>0</v>
      </c>
      <c r="AH213" s="58">
        <f t="shared" ca="1" si="339"/>
        <v>0</v>
      </c>
      <c r="AI213" s="58">
        <f t="shared" ca="1" si="340"/>
        <v>0</v>
      </c>
      <c r="AJ213" s="45" t="s">
        <v>9</v>
      </c>
    </row>
    <row r="214" spans="1:36" ht="15.95" hidden="1" customHeight="1" outlineLevel="1" x14ac:dyDescent="0.2">
      <c r="A214" s="63" t="s">
        <v>139</v>
      </c>
      <c r="B214" s="54">
        <v>0</v>
      </c>
      <c r="C214" s="54">
        <v>0</v>
      </c>
      <c r="D214" s="54">
        <v>0</v>
      </c>
      <c r="E214" s="54">
        <v>0</v>
      </c>
      <c r="F214" s="54">
        <v>0</v>
      </c>
      <c r="G214" s="54">
        <v>0</v>
      </c>
      <c r="H214" s="54">
        <v>0</v>
      </c>
      <c r="I214" s="54">
        <v>0</v>
      </c>
      <c r="J214" s="54">
        <v>0</v>
      </c>
      <c r="K214" s="54">
        <v>0</v>
      </c>
      <c r="L214" s="54">
        <v>0</v>
      </c>
      <c r="M214" s="54">
        <v>0</v>
      </c>
      <c r="N214" s="54">
        <v>0</v>
      </c>
      <c r="O214" s="54">
        <v>0</v>
      </c>
      <c r="P214" s="54">
        <v>0</v>
      </c>
      <c r="Q214" s="54">
        <v>0</v>
      </c>
      <c r="R214" s="128">
        <v>0</v>
      </c>
      <c r="S214" s="54">
        <v>0</v>
      </c>
      <c r="T214" s="54">
        <v>0</v>
      </c>
      <c r="U214" s="54">
        <v>0</v>
      </c>
      <c r="V214" s="54">
        <v>0</v>
      </c>
      <c r="W214" s="54">
        <v>0</v>
      </c>
      <c r="X214" s="54">
        <v>0</v>
      </c>
      <c r="Y214" s="54">
        <v>0</v>
      </c>
      <c r="Z214" s="54">
        <v>0</v>
      </c>
      <c r="AA214" s="54">
        <v>0</v>
      </c>
      <c r="AC214" s="54">
        <f t="shared" si="331"/>
        <v>0</v>
      </c>
      <c r="AD214" s="58">
        <f t="shared" si="332"/>
        <v>0</v>
      </c>
      <c r="AE214" s="58">
        <f t="shared" si="333"/>
        <v>0</v>
      </c>
      <c r="AF214" s="58">
        <f t="shared" si="334"/>
        <v>0</v>
      </c>
      <c r="AG214" s="58">
        <f t="shared" si="338"/>
        <v>0</v>
      </c>
      <c r="AH214" s="58">
        <f t="shared" ca="1" si="339"/>
        <v>0</v>
      </c>
      <c r="AI214" s="58">
        <f t="shared" ca="1" si="340"/>
        <v>0</v>
      </c>
      <c r="AJ214" s="45" t="s">
        <v>9</v>
      </c>
    </row>
    <row r="215" spans="1:36" ht="15.95" hidden="1" customHeight="1" outlineLevel="1" x14ac:dyDescent="0.2">
      <c r="A215" s="63" t="s">
        <v>140</v>
      </c>
      <c r="B215" s="54">
        <v>0</v>
      </c>
      <c r="C215" s="54">
        <v>0</v>
      </c>
      <c r="D215" s="54">
        <v>0</v>
      </c>
      <c r="E215" s="54">
        <v>0</v>
      </c>
      <c r="F215" s="54">
        <v>0</v>
      </c>
      <c r="G215" s="54">
        <v>0</v>
      </c>
      <c r="H215" s="54">
        <v>0</v>
      </c>
      <c r="I215" s="54">
        <v>0</v>
      </c>
      <c r="J215" s="54">
        <v>0</v>
      </c>
      <c r="K215" s="54">
        <v>0</v>
      </c>
      <c r="L215" s="54">
        <v>20</v>
      </c>
      <c r="M215" s="54">
        <v>46</v>
      </c>
      <c r="N215" s="54">
        <v>48</v>
      </c>
      <c r="O215" s="54">
        <v>138</v>
      </c>
      <c r="P215" s="54">
        <v>181</v>
      </c>
      <c r="Q215" s="54">
        <v>194</v>
      </c>
      <c r="R215" s="54">
        <v>183</v>
      </c>
      <c r="S215" s="54">
        <v>181</v>
      </c>
      <c r="T215" s="54">
        <v>170</v>
      </c>
      <c r="U215" s="54">
        <v>167</v>
      </c>
      <c r="V215" s="54">
        <v>1144</v>
      </c>
      <c r="W215" s="54">
        <v>1132</v>
      </c>
      <c r="X215" s="54">
        <v>1114</v>
      </c>
      <c r="Y215" s="54">
        <v>1120</v>
      </c>
      <c r="Z215" s="54">
        <v>1120</v>
      </c>
      <c r="AA215" s="54">
        <v>1117</v>
      </c>
      <c r="AC215" s="54">
        <f t="shared" si="331"/>
        <v>0</v>
      </c>
      <c r="AD215" s="58">
        <f t="shared" si="332"/>
        <v>0</v>
      </c>
      <c r="AE215" s="58">
        <f t="shared" si="333"/>
        <v>46</v>
      </c>
      <c r="AF215" s="58">
        <f t="shared" si="334"/>
        <v>194</v>
      </c>
      <c r="AG215" s="58">
        <f t="shared" si="338"/>
        <v>167</v>
      </c>
      <c r="AH215" s="58">
        <f t="shared" ca="1" si="339"/>
        <v>1120</v>
      </c>
      <c r="AI215" s="58">
        <f t="shared" ca="1" si="340"/>
        <v>1117</v>
      </c>
      <c r="AJ215" s="45" t="s">
        <v>9</v>
      </c>
    </row>
    <row r="216" spans="1:36" ht="15.95" hidden="1" customHeight="1" outlineLevel="1" x14ac:dyDescent="0.2">
      <c r="A216" s="63" t="s">
        <v>142</v>
      </c>
      <c r="B216" s="54">
        <v>0</v>
      </c>
      <c r="C216" s="54">
        <v>0</v>
      </c>
      <c r="D216" s="54">
        <v>0</v>
      </c>
      <c r="E216" s="54">
        <v>0</v>
      </c>
      <c r="F216" s="54">
        <v>0</v>
      </c>
      <c r="G216" s="54">
        <v>0</v>
      </c>
      <c r="H216" s="54">
        <v>0</v>
      </c>
      <c r="I216" s="54">
        <v>0</v>
      </c>
      <c r="J216" s="54">
        <v>0</v>
      </c>
      <c r="K216" s="54">
        <v>0</v>
      </c>
      <c r="L216" s="54">
        <v>0</v>
      </c>
      <c r="M216" s="54">
        <v>0</v>
      </c>
      <c r="N216" s="54">
        <v>0</v>
      </c>
      <c r="O216" s="54">
        <v>0</v>
      </c>
      <c r="P216" s="54">
        <v>0</v>
      </c>
      <c r="Q216" s="54">
        <v>0</v>
      </c>
      <c r="R216" s="128">
        <v>0</v>
      </c>
      <c r="S216" s="54">
        <v>0</v>
      </c>
      <c r="T216" s="54">
        <v>0</v>
      </c>
      <c r="U216" s="54">
        <v>0</v>
      </c>
      <c r="V216" s="54">
        <v>0</v>
      </c>
      <c r="W216" s="54">
        <v>0</v>
      </c>
      <c r="X216" s="54">
        <v>0</v>
      </c>
      <c r="Y216" s="54">
        <v>0</v>
      </c>
      <c r="Z216" s="54">
        <v>0</v>
      </c>
      <c r="AA216" s="54">
        <v>0</v>
      </c>
      <c r="AC216" s="54">
        <f t="shared" si="331"/>
        <v>0</v>
      </c>
      <c r="AD216" s="58">
        <f t="shared" si="332"/>
        <v>0</v>
      </c>
      <c r="AE216" s="58">
        <f t="shared" si="333"/>
        <v>0</v>
      </c>
      <c r="AF216" s="58">
        <f t="shared" si="334"/>
        <v>0</v>
      </c>
      <c r="AG216" s="58">
        <f t="shared" si="338"/>
        <v>0</v>
      </c>
      <c r="AH216" s="58">
        <f t="shared" ca="1" si="339"/>
        <v>0</v>
      </c>
      <c r="AI216" s="58">
        <f t="shared" ca="1" si="340"/>
        <v>0</v>
      </c>
      <c r="AJ216" s="45" t="s">
        <v>9</v>
      </c>
    </row>
    <row r="217" spans="1:36" ht="15.95" hidden="1" customHeight="1" outlineLevel="1" x14ac:dyDescent="0.2">
      <c r="A217" s="63" t="s">
        <v>180</v>
      </c>
      <c r="B217" s="54">
        <v>236711</v>
      </c>
      <c r="C217" s="54">
        <v>277369</v>
      </c>
      <c r="D217" s="54">
        <v>461053</v>
      </c>
      <c r="E217" s="54">
        <v>697130</v>
      </c>
      <c r="F217" s="54">
        <v>844624</v>
      </c>
      <c r="G217" s="54">
        <v>942243</v>
      </c>
      <c r="H217" s="54">
        <v>1021066</v>
      </c>
      <c r="I217" s="54">
        <v>1243310</v>
      </c>
      <c r="J217" s="54">
        <v>1269062</v>
      </c>
      <c r="K217" s="54">
        <v>1309033</v>
      </c>
      <c r="L217" s="54">
        <v>1334959</v>
      </c>
      <c r="M217" s="54">
        <v>1375544</v>
      </c>
      <c r="N217" s="54">
        <v>1400336</v>
      </c>
      <c r="O217" s="54">
        <v>1411888</v>
      </c>
      <c r="P217" s="54">
        <v>1400637</v>
      </c>
      <c r="Q217" s="54">
        <v>1404552</v>
      </c>
      <c r="R217" s="54">
        <v>1444084</v>
      </c>
      <c r="S217" s="54">
        <v>1461981</v>
      </c>
      <c r="T217" s="54">
        <v>1461606</v>
      </c>
      <c r="U217" s="54">
        <v>1468417</v>
      </c>
      <c r="V217" s="54">
        <v>1490002</v>
      </c>
      <c r="W217" s="54">
        <v>1499890</v>
      </c>
      <c r="X217" s="54">
        <v>1503389</v>
      </c>
      <c r="Y217" s="54">
        <v>1518843</v>
      </c>
      <c r="Z217" s="54">
        <v>1543224</v>
      </c>
      <c r="AA217" s="54">
        <v>1556648</v>
      </c>
      <c r="AC217" s="54">
        <f t="shared" si="331"/>
        <v>697130</v>
      </c>
      <c r="AD217" s="58">
        <f t="shared" si="332"/>
        <v>1243310</v>
      </c>
      <c r="AE217" s="58">
        <f t="shared" si="333"/>
        <v>1375544</v>
      </c>
      <c r="AF217" s="58">
        <f t="shared" si="334"/>
        <v>1404552</v>
      </c>
      <c r="AG217" s="58">
        <f t="shared" si="338"/>
        <v>1468417</v>
      </c>
      <c r="AH217" s="58">
        <f t="shared" ca="1" si="339"/>
        <v>1518843</v>
      </c>
      <c r="AI217" s="58">
        <f t="shared" ca="1" si="340"/>
        <v>1556648</v>
      </c>
      <c r="AJ217" s="45" t="s">
        <v>9</v>
      </c>
    </row>
    <row r="218" spans="1:36" ht="15.95" hidden="1" customHeight="1" outlineLevel="1" x14ac:dyDescent="0.2">
      <c r="A218" s="63" t="s">
        <v>143</v>
      </c>
      <c r="B218" s="54">
        <v>0</v>
      </c>
      <c r="C218" s="54">
        <v>0</v>
      </c>
      <c r="D218" s="54">
        <v>0</v>
      </c>
      <c r="E218" s="54">
        <v>0</v>
      </c>
      <c r="F218" s="54">
        <v>0</v>
      </c>
      <c r="G218" s="54">
        <v>0</v>
      </c>
      <c r="H218" s="54">
        <v>0</v>
      </c>
      <c r="I218" s="54">
        <v>0</v>
      </c>
      <c r="J218" s="54">
        <v>0</v>
      </c>
      <c r="K218" s="54">
        <v>0</v>
      </c>
      <c r="L218" s="54">
        <v>0</v>
      </c>
      <c r="M218" s="54">
        <v>0</v>
      </c>
      <c r="N218" s="54">
        <v>0</v>
      </c>
      <c r="O218" s="54">
        <v>0</v>
      </c>
      <c r="P218" s="54">
        <v>0</v>
      </c>
      <c r="Q218" s="54">
        <v>0</v>
      </c>
      <c r="R218" s="128">
        <v>31115</v>
      </c>
      <c r="S218" s="54">
        <v>31115</v>
      </c>
      <c r="T218" s="54">
        <v>31115</v>
      </c>
      <c r="U218" s="54">
        <v>31115</v>
      </c>
      <c r="V218" s="54">
        <v>31115</v>
      </c>
      <c r="W218" s="54">
        <v>31115</v>
      </c>
      <c r="X218" s="54">
        <v>31115</v>
      </c>
      <c r="Y218" s="54">
        <v>31115</v>
      </c>
      <c r="Z218" s="54">
        <v>31115</v>
      </c>
      <c r="AA218" s="54">
        <v>31115</v>
      </c>
      <c r="AC218" s="54">
        <f t="shared" si="331"/>
        <v>0</v>
      </c>
      <c r="AD218" s="58">
        <f t="shared" si="332"/>
        <v>0</v>
      </c>
      <c r="AE218" s="58">
        <f t="shared" si="333"/>
        <v>0</v>
      </c>
      <c r="AF218" s="58">
        <f t="shared" si="334"/>
        <v>0</v>
      </c>
      <c r="AG218" s="58">
        <f t="shared" si="338"/>
        <v>31115</v>
      </c>
      <c r="AH218" s="58">
        <f t="shared" ca="1" si="339"/>
        <v>31115</v>
      </c>
      <c r="AI218" s="58">
        <f t="shared" ca="1" si="340"/>
        <v>31115</v>
      </c>
      <c r="AJ218" s="45" t="s">
        <v>9</v>
      </c>
    </row>
    <row r="219" spans="1:36" ht="15.95" hidden="1" customHeight="1" outlineLevel="1" x14ac:dyDescent="0.2">
      <c r="A219" s="63" t="s">
        <v>147</v>
      </c>
      <c r="B219" s="54">
        <v>0</v>
      </c>
      <c r="C219" s="54">
        <v>0</v>
      </c>
      <c r="D219" s="54">
        <v>0</v>
      </c>
      <c r="E219" s="54">
        <v>0</v>
      </c>
      <c r="F219" s="54">
        <v>0</v>
      </c>
      <c r="G219" s="54">
        <v>0</v>
      </c>
      <c r="H219" s="54">
        <v>0</v>
      </c>
      <c r="I219" s="54">
        <v>0</v>
      </c>
      <c r="J219" s="54">
        <v>0</v>
      </c>
      <c r="K219" s="54">
        <v>0</v>
      </c>
      <c r="L219" s="54">
        <v>0</v>
      </c>
      <c r="M219" s="54">
        <v>0</v>
      </c>
      <c r="N219" s="54">
        <v>0</v>
      </c>
      <c r="O219" s="54">
        <v>0</v>
      </c>
      <c r="P219" s="54">
        <v>0</v>
      </c>
      <c r="Q219" s="54">
        <v>0</v>
      </c>
      <c r="R219" s="128">
        <v>0</v>
      </c>
      <c r="S219" s="54">
        <v>0</v>
      </c>
      <c r="T219" s="54">
        <v>0</v>
      </c>
      <c r="U219" s="54">
        <v>0</v>
      </c>
      <c r="V219" s="54">
        <v>0</v>
      </c>
      <c r="W219" s="54">
        <v>0</v>
      </c>
      <c r="X219" s="54">
        <v>0</v>
      </c>
      <c r="Y219" s="54">
        <v>0</v>
      </c>
      <c r="Z219" s="54">
        <v>0</v>
      </c>
      <c r="AA219" s="54">
        <v>0</v>
      </c>
      <c r="AC219" s="54">
        <f t="shared" si="331"/>
        <v>0</v>
      </c>
      <c r="AD219" s="58">
        <f t="shared" si="332"/>
        <v>0</v>
      </c>
      <c r="AE219" s="58">
        <f t="shared" si="333"/>
        <v>0</v>
      </c>
      <c r="AF219" s="58">
        <f t="shared" si="334"/>
        <v>0</v>
      </c>
      <c r="AG219" s="58">
        <f t="shared" si="338"/>
        <v>0</v>
      </c>
      <c r="AH219" s="58">
        <f t="shared" ca="1" si="339"/>
        <v>0</v>
      </c>
      <c r="AI219" s="58">
        <f t="shared" ca="1" si="340"/>
        <v>0</v>
      </c>
      <c r="AJ219" s="45" t="s">
        <v>9</v>
      </c>
    </row>
    <row r="220" spans="1:36" ht="15.95" hidden="1" customHeight="1" outlineLevel="1" x14ac:dyDescent="0.2">
      <c r="A220" s="63" t="s">
        <v>148</v>
      </c>
      <c r="B220" s="54">
        <v>0</v>
      </c>
      <c r="C220" s="54">
        <v>0</v>
      </c>
      <c r="D220" s="54">
        <v>0</v>
      </c>
      <c r="E220" s="54">
        <v>587</v>
      </c>
      <c r="F220" s="54">
        <v>544</v>
      </c>
      <c r="G220" s="54">
        <v>490</v>
      </c>
      <c r="H220" s="54">
        <v>468</v>
      </c>
      <c r="I220" s="54">
        <v>424</v>
      </c>
      <c r="J220" s="54">
        <v>907</v>
      </c>
      <c r="K220" s="54">
        <v>1096</v>
      </c>
      <c r="L220" s="54">
        <v>963</v>
      </c>
      <c r="M220" s="54">
        <v>819</v>
      </c>
      <c r="N220" s="54">
        <v>674</v>
      </c>
      <c r="O220" s="54">
        <v>1226</v>
      </c>
      <c r="P220" s="54">
        <v>1483</v>
      </c>
      <c r="Q220" s="54">
        <v>1421</v>
      </c>
      <c r="R220" s="54">
        <v>1037</v>
      </c>
      <c r="S220" s="54">
        <v>974</v>
      </c>
      <c r="T220" s="54">
        <v>912</v>
      </c>
      <c r="U220" s="54">
        <v>850</v>
      </c>
      <c r="V220" s="54">
        <v>788</v>
      </c>
      <c r="W220" s="54">
        <v>725</v>
      </c>
      <c r="X220" s="54">
        <v>664</v>
      </c>
      <c r="Y220" s="54">
        <v>603</v>
      </c>
      <c r="Z220" s="54">
        <v>541</v>
      </c>
      <c r="AA220" s="54">
        <v>479</v>
      </c>
      <c r="AC220" s="54">
        <f t="shared" si="331"/>
        <v>587</v>
      </c>
      <c r="AD220" s="58">
        <f t="shared" si="332"/>
        <v>424</v>
      </c>
      <c r="AE220" s="58">
        <f t="shared" si="333"/>
        <v>819</v>
      </c>
      <c r="AF220" s="58">
        <f t="shared" si="334"/>
        <v>1421</v>
      </c>
      <c r="AG220" s="58">
        <f t="shared" si="338"/>
        <v>850</v>
      </c>
      <c r="AH220" s="58">
        <f t="shared" ca="1" si="339"/>
        <v>603</v>
      </c>
      <c r="AI220" s="58">
        <f t="shared" ca="1" si="340"/>
        <v>479</v>
      </c>
      <c r="AJ220" s="45" t="s">
        <v>9</v>
      </c>
    </row>
    <row r="221" spans="1:36" ht="15.95" hidden="1" customHeight="1" outlineLevel="1" x14ac:dyDescent="0.2">
      <c r="A221" s="63" t="s">
        <v>149</v>
      </c>
      <c r="B221" s="54">
        <v>0</v>
      </c>
      <c r="C221" s="54">
        <v>0</v>
      </c>
      <c r="D221" s="54">
        <v>0</v>
      </c>
      <c r="E221" s="54">
        <v>0</v>
      </c>
      <c r="F221" s="54">
        <v>16</v>
      </c>
      <c r="G221" s="54">
        <v>0</v>
      </c>
      <c r="H221" s="54">
        <v>0</v>
      </c>
      <c r="I221" s="54">
        <v>0</v>
      </c>
      <c r="J221" s="54">
        <v>0</v>
      </c>
      <c r="K221" s="54">
        <v>0</v>
      </c>
      <c r="L221" s="54">
        <v>0</v>
      </c>
      <c r="M221" s="54">
        <v>0</v>
      </c>
      <c r="N221" s="54">
        <v>0</v>
      </c>
      <c r="O221" s="54">
        <v>5</v>
      </c>
      <c r="P221" s="54">
        <v>4</v>
      </c>
      <c r="Q221" s="54">
        <v>4</v>
      </c>
      <c r="R221" s="128">
        <v>4</v>
      </c>
      <c r="S221" s="54">
        <v>4</v>
      </c>
      <c r="T221" s="54">
        <v>3</v>
      </c>
      <c r="U221" s="54">
        <v>3</v>
      </c>
      <c r="V221" s="54">
        <v>3</v>
      </c>
      <c r="W221" s="54">
        <v>3</v>
      </c>
      <c r="X221" s="54">
        <v>2</v>
      </c>
      <c r="Y221" s="54">
        <v>0</v>
      </c>
      <c r="Z221" s="54">
        <v>0</v>
      </c>
      <c r="AA221" s="54">
        <v>0</v>
      </c>
      <c r="AC221" s="54">
        <f t="shared" si="331"/>
        <v>0</v>
      </c>
      <c r="AD221" s="58">
        <f t="shared" si="332"/>
        <v>0</v>
      </c>
      <c r="AE221" s="58">
        <f t="shared" si="333"/>
        <v>0</v>
      </c>
      <c r="AF221" s="58">
        <f t="shared" si="334"/>
        <v>4</v>
      </c>
      <c r="AG221" s="58">
        <f t="shared" si="338"/>
        <v>3</v>
      </c>
      <c r="AH221" s="58">
        <f t="shared" ca="1" si="339"/>
        <v>0</v>
      </c>
      <c r="AI221" s="58">
        <f t="shared" ca="1" si="340"/>
        <v>0</v>
      </c>
      <c r="AJ221" s="45" t="s">
        <v>9</v>
      </c>
    </row>
    <row r="222" spans="1:36" ht="15.95" customHeight="1" collapsed="1" x14ac:dyDescent="0.2">
      <c r="A222" s="43" t="s">
        <v>150</v>
      </c>
      <c r="B222" s="44">
        <f t="shared" ref="B222:H222" si="347">B223+B238+B254</f>
        <v>936027</v>
      </c>
      <c r="C222" s="44">
        <f t="shared" si="347"/>
        <v>900063</v>
      </c>
      <c r="D222" s="44">
        <f t="shared" si="347"/>
        <v>968332</v>
      </c>
      <c r="E222" s="44">
        <f t="shared" si="347"/>
        <v>1051206</v>
      </c>
      <c r="F222" s="44">
        <f t="shared" si="347"/>
        <v>1085103</v>
      </c>
      <c r="G222" s="44">
        <f t="shared" si="347"/>
        <v>1100123</v>
      </c>
      <c r="H222" s="44">
        <f t="shared" si="347"/>
        <v>1226648</v>
      </c>
      <c r="I222" s="44">
        <f t="shared" ref="I222:J222" si="348">I223+I238+I254</f>
        <v>1489530</v>
      </c>
      <c r="J222" s="44">
        <f t="shared" si="348"/>
        <v>1496752</v>
      </c>
      <c r="K222" s="44">
        <f t="shared" ref="K222:L222" si="349">K223+K238+K254</f>
        <v>1530145</v>
      </c>
      <c r="L222" s="44">
        <f t="shared" si="349"/>
        <v>1562379</v>
      </c>
      <c r="M222" s="44">
        <f t="shared" ref="M222:N222" si="350">M223+M238+M254</f>
        <v>1619356</v>
      </c>
      <c r="N222" s="44">
        <f t="shared" si="350"/>
        <v>1630037</v>
      </c>
      <c r="O222" s="44">
        <f t="shared" ref="O222:T222" si="351">O223+O238+O254</f>
        <v>1643903</v>
      </c>
      <c r="P222" s="44">
        <f t="shared" si="351"/>
        <v>1649844</v>
      </c>
      <c r="Q222" s="44">
        <f t="shared" si="351"/>
        <v>1635004</v>
      </c>
      <c r="R222" s="44">
        <f t="shared" si="351"/>
        <v>1707087</v>
      </c>
      <c r="S222" s="44">
        <f t="shared" si="351"/>
        <v>1735629</v>
      </c>
      <c r="T222" s="44">
        <f t="shared" si="351"/>
        <v>1727250</v>
      </c>
      <c r="U222" s="44">
        <f t="shared" ref="U222:V222" si="352">U223+U238+U254</f>
        <v>1772717</v>
      </c>
      <c r="V222" s="44">
        <f t="shared" si="352"/>
        <v>1774010</v>
      </c>
      <c r="W222" s="44">
        <f t="shared" ref="W222:X222" si="353">W223+W238+W254</f>
        <v>1826277</v>
      </c>
      <c r="X222" s="44">
        <f t="shared" si="353"/>
        <v>1807071</v>
      </c>
      <c r="Y222" s="44">
        <f t="shared" ref="Y222:Z222" si="354">Y223+Y238+Y254</f>
        <v>1860680</v>
      </c>
      <c r="Z222" s="44">
        <f t="shared" si="354"/>
        <v>1862648</v>
      </c>
      <c r="AA222" s="44">
        <f t="shared" ref="AA222" si="355">AA223+AA238+AA254</f>
        <v>1911104</v>
      </c>
      <c r="AC222" s="44">
        <f t="shared" ref="AC222:AC253" si="356">E222</f>
        <v>1051206</v>
      </c>
      <c r="AD222" s="44">
        <f t="shared" ref="AD222:AD253" si="357">I222</f>
        <v>1489530</v>
      </c>
      <c r="AE222" s="44">
        <f t="shared" ref="AE222:AE253" si="358">M222</f>
        <v>1619356</v>
      </c>
      <c r="AF222" s="44">
        <f t="shared" ref="AF222:AF253" si="359">Q222</f>
        <v>1635004</v>
      </c>
      <c r="AG222" s="44">
        <f t="shared" si="338"/>
        <v>1772717</v>
      </c>
      <c r="AH222" s="44">
        <f t="shared" ca="1" si="339"/>
        <v>1860680</v>
      </c>
      <c r="AI222" s="44">
        <f t="shared" ca="1" si="340"/>
        <v>1911104</v>
      </c>
      <c r="AJ222" s="45" t="s">
        <v>9</v>
      </c>
    </row>
    <row r="223" spans="1:36" ht="15.95" hidden="1" customHeight="1" outlineLevel="1" x14ac:dyDescent="0.2">
      <c r="A223" s="61" t="s">
        <v>151</v>
      </c>
      <c r="B223" s="62">
        <v>8685</v>
      </c>
      <c r="C223" s="62">
        <v>23921</v>
      </c>
      <c r="D223" s="62">
        <v>21753</v>
      </c>
      <c r="E223" s="62">
        <v>47536</v>
      </c>
      <c r="F223" s="62">
        <v>15640</v>
      </c>
      <c r="G223" s="62">
        <v>28269</v>
      </c>
      <c r="H223" s="62">
        <v>70953</v>
      </c>
      <c r="I223" s="62">
        <f t="shared" ref="I223:N223" si="360">SUM(I224:I237)</f>
        <v>126255</v>
      </c>
      <c r="J223" s="62">
        <f t="shared" si="360"/>
        <v>114497</v>
      </c>
      <c r="K223" s="62">
        <f t="shared" si="360"/>
        <v>84350</v>
      </c>
      <c r="L223" s="62">
        <f t="shared" si="360"/>
        <v>72128</v>
      </c>
      <c r="M223" s="62">
        <f t="shared" si="360"/>
        <v>106816</v>
      </c>
      <c r="N223" s="62">
        <f t="shared" si="360"/>
        <v>68007</v>
      </c>
      <c r="O223" s="62">
        <f t="shared" ref="O223:T223" si="361">SUM(O224:O237)</f>
        <v>47008</v>
      </c>
      <c r="P223" s="62">
        <f t="shared" si="361"/>
        <v>80194</v>
      </c>
      <c r="Q223" s="62">
        <f t="shared" si="361"/>
        <v>52172</v>
      </c>
      <c r="R223" s="62">
        <f t="shared" si="361"/>
        <v>94946</v>
      </c>
      <c r="S223" s="62">
        <f t="shared" si="361"/>
        <v>96046</v>
      </c>
      <c r="T223" s="62">
        <f t="shared" si="361"/>
        <v>118968</v>
      </c>
      <c r="U223" s="62">
        <f t="shared" ref="U223:V223" si="362">SUM(U224:U237)</f>
        <v>149217</v>
      </c>
      <c r="V223" s="62">
        <f t="shared" si="362"/>
        <v>147814</v>
      </c>
      <c r="W223" s="62">
        <f t="shared" ref="W223:X223" si="363">SUM(W224:W237)</f>
        <v>162905</v>
      </c>
      <c r="X223" s="62">
        <f t="shared" si="363"/>
        <v>162733</v>
      </c>
      <c r="Y223" s="62">
        <f t="shared" ref="Y223:Z223" si="364">SUM(Y224:Y237)</f>
        <v>192406</v>
      </c>
      <c r="Z223" s="62">
        <f t="shared" si="364"/>
        <v>181557</v>
      </c>
      <c r="AA223" s="62">
        <f t="shared" ref="AA223" si="365">SUM(AA224:AA237)</f>
        <v>188411</v>
      </c>
      <c r="AC223" s="62">
        <f t="shared" si="356"/>
        <v>47536</v>
      </c>
      <c r="AD223" s="62">
        <f t="shared" si="357"/>
        <v>126255</v>
      </c>
      <c r="AE223" s="62">
        <f t="shared" si="358"/>
        <v>106816</v>
      </c>
      <c r="AF223" s="62">
        <f t="shared" si="359"/>
        <v>52172</v>
      </c>
      <c r="AG223" s="62">
        <f t="shared" si="338"/>
        <v>149217</v>
      </c>
      <c r="AH223" s="62">
        <f t="shared" ca="1" si="339"/>
        <v>192406</v>
      </c>
      <c r="AI223" s="62">
        <f t="shared" ca="1" si="340"/>
        <v>188411</v>
      </c>
      <c r="AJ223" s="45" t="s">
        <v>9</v>
      </c>
    </row>
    <row r="224" spans="1:36" ht="15.95" hidden="1" customHeight="1" outlineLevel="1" x14ac:dyDescent="0.2">
      <c r="A224" s="63" t="s">
        <v>152</v>
      </c>
      <c r="B224" s="54">
        <v>0</v>
      </c>
      <c r="C224" s="54">
        <v>0</v>
      </c>
      <c r="D224" s="54">
        <v>0</v>
      </c>
      <c r="E224" s="54">
        <v>160</v>
      </c>
      <c r="F224" s="54">
        <v>0</v>
      </c>
      <c r="G224" s="54">
        <v>0</v>
      </c>
      <c r="H224" s="54">
        <v>0</v>
      </c>
      <c r="I224" s="54">
        <v>0</v>
      </c>
      <c r="J224" s="54">
        <v>0</v>
      </c>
      <c r="K224" s="54">
        <v>0</v>
      </c>
      <c r="L224" s="54">
        <v>0</v>
      </c>
      <c r="M224" s="54">
        <v>0</v>
      </c>
      <c r="N224" s="54">
        <v>0</v>
      </c>
      <c r="O224" s="54">
        <v>0</v>
      </c>
      <c r="P224" s="54">
        <v>0</v>
      </c>
      <c r="Q224" s="54">
        <v>0</v>
      </c>
      <c r="R224" s="54">
        <v>0</v>
      </c>
      <c r="S224" s="54">
        <v>0</v>
      </c>
      <c r="T224" s="54">
        <v>0</v>
      </c>
      <c r="U224" s="54">
        <v>0</v>
      </c>
      <c r="V224" s="54">
        <v>0</v>
      </c>
      <c r="W224" s="54">
        <v>0</v>
      </c>
      <c r="X224" s="54">
        <v>0</v>
      </c>
      <c r="Y224" s="54">
        <v>0</v>
      </c>
      <c r="Z224" s="54">
        <v>0</v>
      </c>
      <c r="AA224" s="54">
        <v>0</v>
      </c>
      <c r="AC224" s="54">
        <f t="shared" si="356"/>
        <v>160</v>
      </c>
      <c r="AD224" s="54">
        <f t="shared" si="357"/>
        <v>0</v>
      </c>
      <c r="AE224" s="54">
        <f t="shared" si="358"/>
        <v>0</v>
      </c>
      <c r="AF224" s="54">
        <f t="shared" si="359"/>
        <v>0</v>
      </c>
      <c r="AG224" s="54">
        <f t="shared" si="338"/>
        <v>0</v>
      </c>
      <c r="AH224" s="54">
        <f t="shared" ca="1" si="339"/>
        <v>0</v>
      </c>
      <c r="AI224" s="54">
        <f t="shared" ca="1" si="340"/>
        <v>0</v>
      </c>
      <c r="AJ224" s="45" t="s">
        <v>9</v>
      </c>
    </row>
    <row r="225" spans="1:36" ht="15.95" hidden="1" customHeight="1" outlineLevel="1" x14ac:dyDescent="0.2">
      <c r="A225" s="63" t="s">
        <v>153</v>
      </c>
      <c r="B225" s="54">
        <v>7075</v>
      </c>
      <c r="C225" s="54">
        <v>16728</v>
      </c>
      <c r="D225" s="54">
        <v>2476</v>
      </c>
      <c r="E225" s="54">
        <v>12457</v>
      </c>
      <c r="F225" s="54">
        <v>2117</v>
      </c>
      <c r="G225" s="54">
        <v>11604</v>
      </c>
      <c r="H225" s="54">
        <v>2450</v>
      </c>
      <c r="I225" s="54">
        <v>12788</v>
      </c>
      <c r="J225" s="54">
        <v>2540</v>
      </c>
      <c r="K225" s="54">
        <v>13094</v>
      </c>
      <c r="L225" s="54">
        <v>3111</v>
      </c>
      <c r="M225" s="54">
        <v>14546</v>
      </c>
      <c r="N225" s="54">
        <v>3065</v>
      </c>
      <c r="O225" s="54">
        <v>14920</v>
      </c>
      <c r="P225" s="54">
        <v>3729</v>
      </c>
      <c r="Q225" s="54">
        <v>15526</v>
      </c>
      <c r="R225" s="128">
        <v>40344</v>
      </c>
      <c r="S225" s="54">
        <v>52728</v>
      </c>
      <c r="T225" s="54">
        <v>78978</v>
      </c>
      <c r="U225" s="54">
        <v>91758</v>
      </c>
      <c r="V225" s="54">
        <v>90370</v>
      </c>
      <c r="W225" s="54">
        <v>103625</v>
      </c>
      <c r="X225" s="54">
        <v>101866</v>
      </c>
      <c r="Y225" s="54">
        <v>115415</v>
      </c>
      <c r="Z225" s="54">
        <v>104403</v>
      </c>
      <c r="AA225" s="54">
        <v>116907</v>
      </c>
      <c r="AC225" s="54">
        <f t="shared" si="356"/>
        <v>12457</v>
      </c>
      <c r="AD225" s="54">
        <f t="shared" si="357"/>
        <v>12788</v>
      </c>
      <c r="AE225" s="54">
        <f t="shared" si="358"/>
        <v>14546</v>
      </c>
      <c r="AF225" s="54">
        <f t="shared" si="359"/>
        <v>15526</v>
      </c>
      <c r="AG225" s="54">
        <f t="shared" si="338"/>
        <v>91758</v>
      </c>
      <c r="AH225" s="54">
        <f t="shared" ca="1" si="339"/>
        <v>115415</v>
      </c>
      <c r="AI225" s="54">
        <f t="shared" ca="1" si="340"/>
        <v>116907</v>
      </c>
      <c r="AJ225" s="45" t="s">
        <v>9</v>
      </c>
    </row>
    <row r="226" spans="1:36" ht="15.95" hidden="1" customHeight="1" outlineLevel="1" x14ac:dyDescent="0.2">
      <c r="A226" s="63" t="s">
        <v>182</v>
      </c>
      <c r="B226" s="54">
        <v>0</v>
      </c>
      <c r="C226" s="54">
        <v>0</v>
      </c>
      <c r="D226" s="54">
        <v>0</v>
      </c>
      <c r="E226" s="54">
        <v>0</v>
      </c>
      <c r="F226" s="54">
        <v>167</v>
      </c>
      <c r="G226" s="54">
        <v>153</v>
      </c>
      <c r="H226" s="54">
        <v>145</v>
      </c>
      <c r="I226" s="54">
        <v>112</v>
      </c>
      <c r="J226" s="54">
        <v>245</v>
      </c>
      <c r="K226" s="54">
        <v>558</v>
      </c>
      <c r="L226" s="54">
        <v>569</v>
      </c>
      <c r="M226" s="54">
        <v>581</v>
      </c>
      <c r="N226" s="54">
        <v>594</v>
      </c>
      <c r="O226" s="54">
        <v>225</v>
      </c>
      <c r="P226" s="54">
        <v>230</v>
      </c>
      <c r="Q226" s="54">
        <v>235</v>
      </c>
      <c r="R226" s="54">
        <v>240</v>
      </c>
      <c r="S226" s="54">
        <v>245</v>
      </c>
      <c r="T226" s="54">
        <v>251</v>
      </c>
      <c r="U226" s="54">
        <v>257</v>
      </c>
      <c r="V226" s="54">
        <v>262</v>
      </c>
      <c r="W226" s="54">
        <v>268</v>
      </c>
      <c r="X226" s="54">
        <v>274</v>
      </c>
      <c r="Y226" s="54">
        <v>280</v>
      </c>
      <c r="Z226" s="54">
        <v>287</v>
      </c>
      <c r="AA226" s="54">
        <v>293</v>
      </c>
      <c r="AC226" s="54">
        <f t="shared" si="356"/>
        <v>0</v>
      </c>
      <c r="AD226" s="54">
        <f t="shared" si="357"/>
        <v>112</v>
      </c>
      <c r="AE226" s="54">
        <f t="shared" si="358"/>
        <v>581</v>
      </c>
      <c r="AF226" s="54">
        <f t="shared" si="359"/>
        <v>235</v>
      </c>
      <c r="AG226" s="54">
        <f t="shared" si="338"/>
        <v>257</v>
      </c>
      <c r="AH226" s="54">
        <f t="shared" ca="1" si="339"/>
        <v>280</v>
      </c>
      <c r="AI226" s="54">
        <f t="shared" ca="1" si="340"/>
        <v>293</v>
      </c>
      <c r="AJ226" s="45" t="s">
        <v>9</v>
      </c>
    </row>
    <row r="227" spans="1:36" ht="15.95" hidden="1" customHeight="1" outlineLevel="1" x14ac:dyDescent="0.2">
      <c r="A227" s="63" t="s">
        <v>154</v>
      </c>
      <c r="B227" s="54">
        <v>292</v>
      </c>
      <c r="C227" s="54">
        <v>5573</v>
      </c>
      <c r="D227" s="54">
        <v>15833</v>
      </c>
      <c r="E227" s="54">
        <v>2621</v>
      </c>
      <c r="F227" s="54">
        <v>6953</v>
      </c>
      <c r="G227" s="54">
        <v>10346</v>
      </c>
      <c r="H227" s="54">
        <v>16897</v>
      </c>
      <c r="I227" s="54">
        <v>14096</v>
      </c>
      <c r="J227" s="54">
        <v>12740</v>
      </c>
      <c r="K227" s="54">
        <v>10895</v>
      </c>
      <c r="L227" s="54">
        <v>10138</v>
      </c>
      <c r="M227" s="54">
        <v>7363</v>
      </c>
      <c r="N227" s="54">
        <v>6497</v>
      </c>
      <c r="O227" s="54">
        <v>6481</v>
      </c>
      <c r="P227" s="54">
        <v>6469</v>
      </c>
      <c r="Q227" s="54">
        <v>6469</v>
      </c>
      <c r="R227" s="54">
        <v>6694</v>
      </c>
      <c r="S227" s="54">
        <v>6606</v>
      </c>
      <c r="T227" s="54">
        <v>5574</v>
      </c>
      <c r="U227" s="54">
        <v>6755</v>
      </c>
      <c r="V227" s="54">
        <v>4999</v>
      </c>
      <c r="W227" s="54">
        <v>5155</v>
      </c>
      <c r="X227" s="54">
        <v>5228</v>
      </c>
      <c r="Y227" s="54">
        <v>4951</v>
      </c>
      <c r="Z227" s="54">
        <v>5025</v>
      </c>
      <c r="AA227" s="54">
        <v>5078</v>
      </c>
      <c r="AC227" s="54">
        <f t="shared" si="356"/>
        <v>2621</v>
      </c>
      <c r="AD227" s="54">
        <f t="shared" si="357"/>
        <v>14096</v>
      </c>
      <c r="AE227" s="54">
        <f t="shared" si="358"/>
        <v>7363</v>
      </c>
      <c r="AF227" s="54">
        <f t="shared" si="359"/>
        <v>6469</v>
      </c>
      <c r="AG227" s="54">
        <f t="shared" si="338"/>
        <v>6755</v>
      </c>
      <c r="AH227" s="54">
        <f t="shared" ca="1" si="339"/>
        <v>4951</v>
      </c>
      <c r="AI227" s="54">
        <f t="shared" ca="1" si="340"/>
        <v>5078</v>
      </c>
      <c r="AJ227" s="45" t="s">
        <v>9</v>
      </c>
    </row>
    <row r="228" spans="1:36" ht="15.95" hidden="1" customHeight="1" outlineLevel="1" x14ac:dyDescent="0.2">
      <c r="A228" s="63" t="s">
        <v>155</v>
      </c>
      <c r="B228" s="54">
        <v>925</v>
      </c>
      <c r="C228" s="54">
        <v>571</v>
      </c>
      <c r="D228" s="54">
        <v>502</v>
      </c>
      <c r="E228" s="54">
        <v>2232</v>
      </c>
      <c r="F228" s="54">
        <v>3068</v>
      </c>
      <c r="G228" s="54">
        <v>2277</v>
      </c>
      <c r="H228" s="54">
        <v>2378</v>
      </c>
      <c r="I228" s="54">
        <v>1612</v>
      </c>
      <c r="J228" s="54">
        <v>1942</v>
      </c>
      <c r="K228" s="54">
        <v>1236</v>
      </c>
      <c r="L228" s="54">
        <v>1158</v>
      </c>
      <c r="M228" s="54">
        <v>1525</v>
      </c>
      <c r="N228" s="54">
        <v>1557</v>
      </c>
      <c r="O228" s="54">
        <v>1087</v>
      </c>
      <c r="P228" s="54">
        <v>1201</v>
      </c>
      <c r="Q228" s="54">
        <v>2163</v>
      </c>
      <c r="R228" s="54">
        <v>2538</v>
      </c>
      <c r="S228" s="54">
        <v>1929</v>
      </c>
      <c r="T228" s="54">
        <v>2306</v>
      </c>
      <c r="U228" s="54">
        <v>2372</v>
      </c>
      <c r="V228" s="54">
        <v>2671</v>
      </c>
      <c r="W228" s="54">
        <v>1768</v>
      </c>
      <c r="X228" s="54">
        <v>2119</v>
      </c>
      <c r="Y228" s="54">
        <v>1983</v>
      </c>
      <c r="Z228" s="54">
        <v>2420</v>
      </c>
      <c r="AA228" s="54">
        <v>1674</v>
      </c>
      <c r="AC228" s="54">
        <f t="shared" si="356"/>
        <v>2232</v>
      </c>
      <c r="AD228" s="54">
        <f t="shared" si="357"/>
        <v>1612</v>
      </c>
      <c r="AE228" s="54">
        <f t="shared" si="358"/>
        <v>1525</v>
      </c>
      <c r="AF228" s="54">
        <f t="shared" si="359"/>
        <v>2163</v>
      </c>
      <c r="AG228" s="54">
        <f t="shared" si="338"/>
        <v>2372</v>
      </c>
      <c r="AH228" s="54">
        <f t="shared" ca="1" si="339"/>
        <v>1983</v>
      </c>
      <c r="AI228" s="54">
        <f t="shared" ca="1" si="340"/>
        <v>1674</v>
      </c>
      <c r="AJ228" s="45" t="s">
        <v>9</v>
      </c>
    </row>
    <row r="229" spans="1:36" ht="15.95" hidden="1" customHeight="1" outlineLevel="1" x14ac:dyDescent="0.2">
      <c r="A229" s="63" t="s">
        <v>156</v>
      </c>
      <c r="B229" s="54">
        <v>393</v>
      </c>
      <c r="C229" s="54">
        <v>1049</v>
      </c>
      <c r="D229" s="54">
        <v>2942</v>
      </c>
      <c r="E229" s="54">
        <v>3368</v>
      </c>
      <c r="F229" s="54">
        <v>3335</v>
      </c>
      <c r="G229" s="54">
        <v>3890</v>
      </c>
      <c r="H229" s="54">
        <v>3575</v>
      </c>
      <c r="I229" s="54">
        <v>3296</v>
      </c>
      <c r="J229" s="54">
        <v>3241</v>
      </c>
      <c r="K229" s="54">
        <v>3181</v>
      </c>
      <c r="L229" s="54">
        <v>3393</v>
      </c>
      <c r="M229" s="54">
        <v>3207</v>
      </c>
      <c r="N229" s="54">
        <v>3271</v>
      </c>
      <c r="O229" s="54">
        <v>3601</v>
      </c>
      <c r="P229" s="54">
        <v>5893</v>
      </c>
      <c r="Q229" s="54">
        <v>5727</v>
      </c>
      <c r="R229" s="54">
        <v>8128</v>
      </c>
      <c r="S229" s="54">
        <v>12299</v>
      </c>
      <c r="T229" s="54">
        <v>6190</v>
      </c>
      <c r="U229" s="54">
        <v>5927</v>
      </c>
      <c r="V229" s="54">
        <v>6731</v>
      </c>
      <c r="W229" s="54">
        <v>7302</v>
      </c>
      <c r="X229" s="54">
        <v>8425</v>
      </c>
      <c r="Y229" s="54">
        <v>8099</v>
      </c>
      <c r="Z229" s="54">
        <v>7579</v>
      </c>
      <c r="AA229" s="54">
        <v>8461</v>
      </c>
      <c r="AC229" s="54">
        <f t="shared" si="356"/>
        <v>3368</v>
      </c>
      <c r="AD229" s="54">
        <f t="shared" si="357"/>
        <v>3296</v>
      </c>
      <c r="AE229" s="54">
        <f t="shared" si="358"/>
        <v>3207</v>
      </c>
      <c r="AF229" s="54">
        <f t="shared" si="359"/>
        <v>5727</v>
      </c>
      <c r="AG229" s="54">
        <f t="shared" si="338"/>
        <v>5927</v>
      </c>
      <c r="AH229" s="54">
        <f t="shared" ca="1" si="339"/>
        <v>8099</v>
      </c>
      <c r="AI229" s="54">
        <f t="shared" ca="1" si="340"/>
        <v>8461</v>
      </c>
      <c r="AJ229" s="45" t="s">
        <v>9</v>
      </c>
    </row>
    <row r="230" spans="1:36" ht="15.95" hidden="1" customHeight="1" outlineLevel="1" x14ac:dyDescent="0.2">
      <c r="A230" s="63" t="s">
        <v>157</v>
      </c>
      <c r="B230" s="54">
        <v>0</v>
      </c>
      <c r="C230" s="54">
        <v>0</v>
      </c>
      <c r="D230" s="54">
        <v>0</v>
      </c>
      <c r="E230" s="54">
        <v>0</v>
      </c>
      <c r="F230" s="54">
        <v>0</v>
      </c>
      <c r="G230" s="54">
        <v>0</v>
      </c>
      <c r="H230" s="54">
        <v>33463</v>
      </c>
      <c r="I230" s="54">
        <v>44053</v>
      </c>
      <c r="J230" s="54">
        <v>41720</v>
      </c>
      <c r="K230" s="54">
        <v>40334</v>
      </c>
      <c r="L230" s="54">
        <v>38533</v>
      </c>
      <c r="M230" s="54">
        <v>37327</v>
      </c>
      <c r="N230" s="54">
        <v>36964</v>
      </c>
      <c r="O230" s="54">
        <v>3184</v>
      </c>
      <c r="P230" s="54">
        <v>2979</v>
      </c>
      <c r="Q230" s="54">
        <v>2688</v>
      </c>
      <c r="R230" s="54">
        <v>2316</v>
      </c>
      <c r="S230" s="54">
        <v>2089</v>
      </c>
      <c r="T230" s="54">
        <v>4564</v>
      </c>
      <c r="U230" s="54">
        <v>4884</v>
      </c>
      <c r="V230" s="54">
        <v>4777</v>
      </c>
      <c r="W230" s="54">
        <v>4605</v>
      </c>
      <c r="X230" s="54">
        <v>4714</v>
      </c>
      <c r="Y230" s="54">
        <v>4663</v>
      </c>
      <c r="Z230" s="54">
        <v>4345</v>
      </c>
      <c r="AA230" s="54">
        <v>4012</v>
      </c>
      <c r="AC230" s="54">
        <f t="shared" si="356"/>
        <v>0</v>
      </c>
      <c r="AD230" s="54">
        <f t="shared" si="357"/>
        <v>44053</v>
      </c>
      <c r="AE230" s="54">
        <f t="shared" si="358"/>
        <v>37327</v>
      </c>
      <c r="AF230" s="54">
        <f t="shared" si="359"/>
        <v>2688</v>
      </c>
      <c r="AG230" s="54">
        <f t="shared" si="338"/>
        <v>4884</v>
      </c>
      <c r="AH230" s="54">
        <f t="shared" ca="1" si="339"/>
        <v>4663</v>
      </c>
      <c r="AI230" s="54">
        <f t="shared" ca="1" si="340"/>
        <v>4012</v>
      </c>
      <c r="AJ230" s="45" t="s">
        <v>9</v>
      </c>
    </row>
    <row r="231" spans="1:36" ht="15.95" hidden="1" customHeight="1" outlineLevel="1" x14ac:dyDescent="0.2">
      <c r="A231" s="63" t="s">
        <v>158</v>
      </c>
      <c r="B231" s="54">
        <v>0</v>
      </c>
      <c r="C231" s="54">
        <v>0</v>
      </c>
      <c r="D231" s="54">
        <v>0</v>
      </c>
      <c r="E231" s="54">
        <v>26695</v>
      </c>
      <c r="F231" s="54">
        <v>0</v>
      </c>
      <c r="G231" s="54">
        <v>0</v>
      </c>
      <c r="H231" s="54">
        <v>0</v>
      </c>
      <c r="I231" s="54">
        <v>37686</v>
      </c>
      <c r="J231" s="54">
        <v>37686</v>
      </c>
      <c r="K231" s="54">
        <v>0</v>
      </c>
      <c r="L231" s="54">
        <v>0</v>
      </c>
      <c r="M231" s="54">
        <v>26717</v>
      </c>
      <c r="N231" s="54">
        <v>0</v>
      </c>
      <c r="O231" s="54">
        <v>0</v>
      </c>
      <c r="P231" s="54">
        <v>42000</v>
      </c>
      <c r="Q231" s="54">
        <v>2582</v>
      </c>
      <c r="R231" s="54">
        <v>2582</v>
      </c>
      <c r="S231" s="54">
        <v>2582</v>
      </c>
      <c r="T231" s="54">
        <v>0</v>
      </c>
      <c r="U231" s="54">
        <v>17235</v>
      </c>
      <c r="V231" s="54">
        <v>17235</v>
      </c>
      <c r="W231" s="54">
        <v>17235</v>
      </c>
      <c r="X231" s="54">
        <v>17235</v>
      </c>
      <c r="Y231" s="54">
        <v>33944</v>
      </c>
      <c r="Z231" s="54">
        <v>33944</v>
      </c>
      <c r="AA231" s="54">
        <v>33944</v>
      </c>
      <c r="AC231" s="54">
        <f t="shared" si="356"/>
        <v>26695</v>
      </c>
      <c r="AD231" s="54">
        <f t="shared" si="357"/>
        <v>37686</v>
      </c>
      <c r="AE231" s="54">
        <f t="shared" si="358"/>
        <v>26717</v>
      </c>
      <c r="AF231" s="54">
        <f t="shared" si="359"/>
        <v>2582</v>
      </c>
      <c r="AG231" s="54">
        <f t="shared" si="338"/>
        <v>17235</v>
      </c>
      <c r="AH231" s="54">
        <f t="shared" ca="1" si="339"/>
        <v>33944</v>
      </c>
      <c r="AI231" s="54">
        <f t="shared" ca="1" si="340"/>
        <v>33944</v>
      </c>
      <c r="AJ231" s="45" t="s">
        <v>9</v>
      </c>
    </row>
    <row r="232" spans="1:36" ht="15.95" hidden="1" customHeight="1" outlineLevel="1" x14ac:dyDescent="0.2">
      <c r="A232" s="63" t="s">
        <v>159</v>
      </c>
      <c r="B232" s="54">
        <v>0</v>
      </c>
      <c r="C232" s="54">
        <v>0</v>
      </c>
      <c r="D232" s="54">
        <v>0</v>
      </c>
      <c r="E232" s="54">
        <v>0</v>
      </c>
      <c r="F232" s="54">
        <v>0</v>
      </c>
      <c r="G232" s="54">
        <v>0</v>
      </c>
      <c r="H232" s="54">
        <v>0</v>
      </c>
      <c r="I232" s="54">
        <v>0</v>
      </c>
      <c r="J232" s="54">
        <v>0</v>
      </c>
      <c r="K232" s="54">
        <v>0</v>
      </c>
      <c r="L232" s="54">
        <v>0</v>
      </c>
      <c r="M232" s="54">
        <v>0</v>
      </c>
      <c r="N232" s="54">
        <v>0</v>
      </c>
      <c r="O232" s="54">
        <v>0</v>
      </c>
      <c r="P232" s="54">
        <v>0</v>
      </c>
      <c r="Q232" s="54">
        <v>0</v>
      </c>
      <c r="R232" s="54">
        <v>0</v>
      </c>
      <c r="S232" s="54">
        <v>0</v>
      </c>
      <c r="T232" s="54">
        <v>0</v>
      </c>
      <c r="U232" s="54">
        <v>0</v>
      </c>
      <c r="V232" s="54">
        <v>0</v>
      </c>
      <c r="W232" s="54">
        <v>0</v>
      </c>
      <c r="X232" s="54">
        <v>0</v>
      </c>
      <c r="Y232" s="54">
        <v>0</v>
      </c>
      <c r="Z232" s="54">
        <v>0</v>
      </c>
      <c r="AA232" s="54">
        <v>0</v>
      </c>
      <c r="AC232" s="54">
        <f t="shared" si="356"/>
        <v>0</v>
      </c>
      <c r="AD232" s="54">
        <f t="shared" si="357"/>
        <v>0</v>
      </c>
      <c r="AE232" s="54">
        <f t="shared" si="358"/>
        <v>0</v>
      </c>
      <c r="AF232" s="54">
        <f t="shared" si="359"/>
        <v>0</v>
      </c>
      <c r="AG232" s="54">
        <f t="shared" si="338"/>
        <v>0</v>
      </c>
      <c r="AH232" s="54">
        <f t="shared" ca="1" si="339"/>
        <v>0</v>
      </c>
      <c r="AI232" s="54">
        <f t="shared" ca="1" si="340"/>
        <v>0</v>
      </c>
      <c r="AJ232" s="45" t="s">
        <v>9</v>
      </c>
    </row>
    <row r="233" spans="1:36" ht="15.95" hidden="1" customHeight="1" outlineLevel="1" x14ac:dyDescent="0.2">
      <c r="A233" s="63" t="s">
        <v>183</v>
      </c>
      <c r="B233" s="54">
        <v>0</v>
      </c>
      <c r="C233" s="54">
        <v>0</v>
      </c>
      <c r="D233" s="54">
        <v>0</v>
      </c>
      <c r="E233" s="54">
        <v>0</v>
      </c>
      <c r="F233" s="54">
        <v>0</v>
      </c>
      <c r="G233" s="54">
        <v>0</v>
      </c>
      <c r="H233" s="54">
        <v>11930</v>
      </c>
      <c r="I233" s="54">
        <v>11953</v>
      </c>
      <c r="J233" s="54">
        <v>12275</v>
      </c>
      <c r="K233" s="54">
        <v>12712</v>
      </c>
      <c r="L233" s="54">
        <v>12785</v>
      </c>
      <c r="M233" s="54">
        <v>13075</v>
      </c>
      <c r="N233" s="54">
        <v>13493</v>
      </c>
      <c r="O233" s="54">
        <v>13924</v>
      </c>
      <c r="P233" s="54">
        <v>13910</v>
      </c>
      <c r="Q233" s="54">
        <v>13946</v>
      </c>
      <c r="R233" s="54">
        <v>14165</v>
      </c>
      <c r="S233" s="54">
        <v>14471</v>
      </c>
      <c r="T233" s="54">
        <v>14480</v>
      </c>
      <c r="U233" s="54">
        <v>14546</v>
      </c>
      <c r="V233" s="54">
        <v>14782</v>
      </c>
      <c r="W233" s="54">
        <v>15040</v>
      </c>
      <c r="X233" s="54">
        <v>15060</v>
      </c>
      <c r="Y233" s="54">
        <v>15185</v>
      </c>
      <c r="Z233" s="54">
        <v>15487</v>
      </c>
      <c r="AA233" s="54">
        <v>15839</v>
      </c>
      <c r="AC233" s="54">
        <f t="shared" si="356"/>
        <v>0</v>
      </c>
      <c r="AD233" s="54">
        <f t="shared" si="357"/>
        <v>11953</v>
      </c>
      <c r="AE233" s="54">
        <f t="shared" si="358"/>
        <v>13075</v>
      </c>
      <c r="AF233" s="54">
        <f t="shared" si="359"/>
        <v>13946</v>
      </c>
      <c r="AG233" s="54">
        <f t="shared" si="338"/>
        <v>14546</v>
      </c>
      <c r="AH233" s="54">
        <f t="shared" ca="1" si="339"/>
        <v>15185</v>
      </c>
      <c r="AI233" s="54">
        <f t="shared" ca="1" si="340"/>
        <v>15839</v>
      </c>
      <c r="AJ233" s="45" t="s">
        <v>9</v>
      </c>
    </row>
    <row r="234" spans="1:36" ht="15.95" hidden="1" customHeight="1" outlineLevel="1" x14ac:dyDescent="0.2">
      <c r="A234" s="63" t="s">
        <v>184</v>
      </c>
      <c r="B234" s="54">
        <v>0</v>
      </c>
      <c r="C234" s="54">
        <v>0</v>
      </c>
      <c r="D234" s="54">
        <v>0</v>
      </c>
      <c r="E234" s="54">
        <v>0</v>
      </c>
      <c r="F234" s="54">
        <v>0</v>
      </c>
      <c r="G234" s="54">
        <v>0</v>
      </c>
      <c r="H234" s="54">
        <v>117</v>
      </c>
      <c r="I234" s="54">
        <v>432</v>
      </c>
      <c r="J234" s="54">
        <v>732</v>
      </c>
      <c r="K234" s="54">
        <v>932</v>
      </c>
      <c r="L234" s="54">
        <v>1021</v>
      </c>
      <c r="M234" s="54">
        <v>1003</v>
      </c>
      <c r="N234" s="54">
        <v>1060</v>
      </c>
      <c r="O234" s="54">
        <v>1016</v>
      </c>
      <c r="P234" s="54">
        <v>1169</v>
      </c>
      <c r="Q234" s="54">
        <v>195</v>
      </c>
      <c r="R234" s="54">
        <v>236</v>
      </c>
      <c r="S234" s="54">
        <v>285</v>
      </c>
      <c r="T234" s="54">
        <v>323</v>
      </c>
      <c r="U234" s="54">
        <v>365</v>
      </c>
      <c r="V234" s="54">
        <v>378</v>
      </c>
      <c r="W234" s="54">
        <v>421</v>
      </c>
      <c r="X234" s="54">
        <v>456</v>
      </c>
      <c r="Y234" s="54">
        <v>492</v>
      </c>
      <c r="Z234" s="54">
        <v>539</v>
      </c>
      <c r="AA234" s="54">
        <v>583</v>
      </c>
      <c r="AC234" s="54">
        <f t="shared" si="356"/>
        <v>0</v>
      </c>
      <c r="AD234" s="54">
        <f t="shared" si="357"/>
        <v>432</v>
      </c>
      <c r="AE234" s="54">
        <f t="shared" si="358"/>
        <v>1003</v>
      </c>
      <c r="AF234" s="54">
        <f t="shared" si="359"/>
        <v>195</v>
      </c>
      <c r="AG234" s="54">
        <f t="shared" si="338"/>
        <v>365</v>
      </c>
      <c r="AH234" s="54">
        <f t="shared" ca="1" si="339"/>
        <v>492</v>
      </c>
      <c r="AI234" s="54">
        <f t="shared" ca="1" si="340"/>
        <v>583</v>
      </c>
      <c r="AJ234" s="45" t="s">
        <v>9</v>
      </c>
    </row>
    <row r="235" spans="1:36" ht="15.95" hidden="1" customHeight="1" outlineLevel="1" x14ac:dyDescent="0.2">
      <c r="A235" s="63" t="s">
        <v>161</v>
      </c>
      <c r="B235" s="54">
        <v>0</v>
      </c>
      <c r="C235" s="54">
        <v>0</v>
      </c>
      <c r="D235" s="54">
        <v>0</v>
      </c>
      <c r="E235" s="54">
        <v>0</v>
      </c>
      <c r="F235" s="54">
        <v>0</v>
      </c>
      <c r="G235" s="54">
        <v>0</v>
      </c>
      <c r="H235" s="54">
        <v>0</v>
      </c>
      <c r="I235" s="54">
        <v>0</v>
      </c>
      <c r="J235" s="54">
        <v>0</v>
      </c>
      <c r="K235" s="54">
        <v>0</v>
      </c>
      <c r="L235" s="54">
        <v>0</v>
      </c>
      <c r="M235" s="54">
        <v>0</v>
      </c>
      <c r="N235" s="54">
        <v>0</v>
      </c>
      <c r="O235" s="54">
        <v>0</v>
      </c>
      <c r="P235" s="54">
        <v>0</v>
      </c>
      <c r="Q235" s="54">
        <v>0</v>
      </c>
      <c r="R235" s="54">
        <v>0</v>
      </c>
      <c r="S235" s="54">
        <v>0</v>
      </c>
      <c r="T235" s="54">
        <v>0</v>
      </c>
      <c r="U235" s="54">
        <v>0</v>
      </c>
      <c r="V235" s="54">
        <v>0</v>
      </c>
      <c r="W235" s="54">
        <v>0</v>
      </c>
      <c r="X235" s="54">
        <v>0</v>
      </c>
      <c r="Y235" s="54">
        <v>0</v>
      </c>
      <c r="Z235" s="54">
        <v>0</v>
      </c>
      <c r="AA235" s="54">
        <v>0</v>
      </c>
      <c r="AC235" s="54">
        <f t="shared" si="356"/>
        <v>0</v>
      </c>
      <c r="AD235" s="54">
        <f t="shared" si="357"/>
        <v>0</v>
      </c>
      <c r="AE235" s="54">
        <f t="shared" si="358"/>
        <v>0</v>
      </c>
      <c r="AF235" s="54">
        <f t="shared" si="359"/>
        <v>0</v>
      </c>
      <c r="AG235" s="54">
        <f t="shared" si="338"/>
        <v>0</v>
      </c>
      <c r="AH235" s="54">
        <f t="shared" ca="1" si="339"/>
        <v>0</v>
      </c>
      <c r="AI235" s="54">
        <f t="shared" ca="1" si="340"/>
        <v>0</v>
      </c>
      <c r="AJ235" s="45" t="s">
        <v>9</v>
      </c>
    </row>
    <row r="236" spans="1:36" ht="15.95" hidden="1" customHeight="1" outlineLevel="1" x14ac:dyDescent="0.2">
      <c r="A236" s="63" t="s">
        <v>162</v>
      </c>
      <c r="B236" s="54">
        <v>0</v>
      </c>
      <c r="C236" s="54">
        <v>0</v>
      </c>
      <c r="D236" s="54">
        <v>0</v>
      </c>
      <c r="E236" s="54">
        <v>0</v>
      </c>
      <c r="F236" s="54">
        <v>0</v>
      </c>
      <c r="G236" s="54">
        <v>0</v>
      </c>
      <c r="H236" s="54">
        <v>0</v>
      </c>
      <c r="I236" s="54">
        <v>226</v>
      </c>
      <c r="J236" s="54">
        <v>344</v>
      </c>
      <c r="K236" s="54">
        <v>346</v>
      </c>
      <c r="L236" s="54">
        <v>340</v>
      </c>
      <c r="M236" s="54">
        <v>340</v>
      </c>
      <c r="N236" s="54">
        <v>370</v>
      </c>
      <c r="O236" s="54">
        <v>1385</v>
      </c>
      <c r="P236" s="54">
        <v>1448</v>
      </c>
      <c r="Q236" s="54">
        <v>1452</v>
      </c>
      <c r="R236" s="54">
        <v>16501</v>
      </c>
      <c r="S236" s="54">
        <v>1585</v>
      </c>
      <c r="T236" s="54">
        <v>3870</v>
      </c>
      <c r="U236" s="54">
        <v>3873</v>
      </c>
      <c r="V236" s="54">
        <v>4410</v>
      </c>
      <c r="W236" s="54">
        <v>6181</v>
      </c>
      <c r="X236" s="54">
        <v>6187</v>
      </c>
      <c r="Y236" s="54">
        <v>6193</v>
      </c>
      <c r="Z236" s="54">
        <v>6387</v>
      </c>
      <c r="AA236" s="54">
        <v>451</v>
      </c>
      <c r="AC236" s="54">
        <f t="shared" si="356"/>
        <v>0</v>
      </c>
      <c r="AD236" s="54">
        <f t="shared" si="357"/>
        <v>226</v>
      </c>
      <c r="AE236" s="54">
        <f t="shared" si="358"/>
        <v>340</v>
      </c>
      <c r="AF236" s="54">
        <f t="shared" si="359"/>
        <v>1452</v>
      </c>
      <c r="AG236" s="54">
        <f t="shared" si="338"/>
        <v>3873</v>
      </c>
      <c r="AH236" s="54">
        <f t="shared" ca="1" si="339"/>
        <v>6193</v>
      </c>
      <c r="AI236" s="54">
        <f t="shared" ca="1" si="340"/>
        <v>451</v>
      </c>
      <c r="AJ236" s="45" t="s">
        <v>9</v>
      </c>
    </row>
    <row r="237" spans="1:36" ht="15.95" hidden="1" customHeight="1" outlineLevel="1" x14ac:dyDescent="0.2">
      <c r="A237" s="63" t="s">
        <v>163</v>
      </c>
      <c r="B237" s="54">
        <v>0</v>
      </c>
      <c r="C237" s="54">
        <v>0</v>
      </c>
      <c r="D237" s="54">
        <v>0</v>
      </c>
      <c r="E237" s="54">
        <v>3</v>
      </c>
      <c r="F237" s="54">
        <v>0</v>
      </c>
      <c r="G237" s="54">
        <v>-1</v>
      </c>
      <c r="H237" s="54">
        <v>-2</v>
      </c>
      <c r="I237" s="54">
        <v>1</v>
      </c>
      <c r="J237" s="54">
        <v>1032</v>
      </c>
      <c r="K237" s="54">
        <v>1062</v>
      </c>
      <c r="L237" s="54">
        <v>1080</v>
      </c>
      <c r="M237" s="54">
        <v>1132</v>
      </c>
      <c r="N237" s="54">
        <v>1136</v>
      </c>
      <c r="O237" s="54">
        <v>1185</v>
      </c>
      <c r="P237" s="54">
        <v>1166</v>
      </c>
      <c r="Q237" s="54">
        <v>1189</v>
      </c>
      <c r="R237" s="54">
        <v>1202</v>
      </c>
      <c r="S237" s="54">
        <v>1227</v>
      </c>
      <c r="T237" s="54">
        <v>2432</v>
      </c>
      <c r="U237" s="54">
        <v>1245</v>
      </c>
      <c r="V237" s="54">
        <v>1199</v>
      </c>
      <c r="W237" s="54">
        <v>1305</v>
      </c>
      <c r="X237" s="54">
        <v>1169</v>
      </c>
      <c r="Y237" s="54">
        <v>1201</v>
      </c>
      <c r="Z237" s="54">
        <v>1141</v>
      </c>
      <c r="AA237" s="54">
        <v>1169</v>
      </c>
      <c r="AC237" s="54">
        <f t="shared" si="356"/>
        <v>3</v>
      </c>
      <c r="AD237" s="54">
        <f t="shared" si="357"/>
        <v>1</v>
      </c>
      <c r="AE237" s="54">
        <f t="shared" si="358"/>
        <v>1132</v>
      </c>
      <c r="AF237" s="54">
        <f t="shared" si="359"/>
        <v>1189</v>
      </c>
      <c r="AG237" s="54">
        <f t="shared" si="338"/>
        <v>1245</v>
      </c>
      <c r="AH237" s="54">
        <f t="shared" ca="1" si="339"/>
        <v>1201</v>
      </c>
      <c r="AI237" s="54">
        <f t="shared" ca="1" si="340"/>
        <v>1169</v>
      </c>
      <c r="AJ237" s="45" t="s">
        <v>9</v>
      </c>
    </row>
    <row r="238" spans="1:36" ht="15.95" hidden="1" customHeight="1" outlineLevel="1" x14ac:dyDescent="0.2">
      <c r="A238" s="61" t="s">
        <v>164</v>
      </c>
      <c r="B238" s="62">
        <v>762307</v>
      </c>
      <c r="C238" s="62">
        <v>756332</v>
      </c>
      <c r="D238" s="62">
        <v>789140</v>
      </c>
      <c r="E238" s="62">
        <v>847842</v>
      </c>
      <c r="F238" s="62">
        <v>876112</v>
      </c>
      <c r="G238" s="62">
        <v>880585</v>
      </c>
      <c r="H238" s="62">
        <v>914022</v>
      </c>
      <c r="I238" s="62">
        <f t="shared" ref="I238:N238" si="366">SUM(I239:I253)</f>
        <v>1024681</v>
      </c>
      <c r="J238" s="62">
        <f t="shared" si="366"/>
        <v>1025191</v>
      </c>
      <c r="K238" s="62">
        <f t="shared" si="366"/>
        <v>1060461</v>
      </c>
      <c r="L238" s="62">
        <f t="shared" si="366"/>
        <v>1088654</v>
      </c>
      <c r="M238" s="62">
        <f t="shared" si="366"/>
        <v>1130120</v>
      </c>
      <c r="N238" s="62">
        <f t="shared" si="366"/>
        <v>1168375</v>
      </c>
      <c r="O238" s="62">
        <f t="shared" ref="O238:T238" si="367">SUM(O239:O253)</f>
        <v>1235926</v>
      </c>
      <c r="P238" s="62">
        <f t="shared" si="367"/>
        <v>1224286</v>
      </c>
      <c r="Q238" s="62">
        <f t="shared" si="367"/>
        <v>1231241</v>
      </c>
      <c r="R238" s="62">
        <f t="shared" si="367"/>
        <v>1241954</v>
      </c>
      <c r="S238" s="62">
        <f t="shared" si="367"/>
        <v>1246350</v>
      </c>
      <c r="T238" s="62">
        <f t="shared" si="367"/>
        <v>1218305</v>
      </c>
      <c r="U238" s="62">
        <f t="shared" ref="U238:V238" si="368">SUM(U239:U253)</f>
        <v>1233400</v>
      </c>
      <c r="V238" s="62">
        <f t="shared" si="368"/>
        <v>1213680</v>
      </c>
      <c r="W238" s="62">
        <f t="shared" ref="W238:X238" si="369">SUM(W239:W253)</f>
        <v>1231145</v>
      </c>
      <c r="X238" s="62">
        <f t="shared" si="369"/>
        <v>1194357</v>
      </c>
      <c r="Y238" s="62">
        <f t="shared" ref="Y238:Z238" si="370">SUM(Y239:Y253)</f>
        <v>1216197</v>
      </c>
      <c r="Z238" s="62">
        <f t="shared" si="370"/>
        <v>1203846</v>
      </c>
      <c r="AA238" s="62">
        <f t="shared" ref="AA238" si="371">SUM(AA239:AA253)</f>
        <v>1222576</v>
      </c>
      <c r="AC238" s="62">
        <f t="shared" si="356"/>
        <v>847842</v>
      </c>
      <c r="AD238" s="62">
        <f t="shared" si="357"/>
        <v>1024681</v>
      </c>
      <c r="AE238" s="62">
        <f t="shared" si="358"/>
        <v>1130120</v>
      </c>
      <c r="AF238" s="62">
        <f t="shared" si="359"/>
        <v>1231241</v>
      </c>
      <c r="AG238" s="62">
        <f t="shared" si="338"/>
        <v>1233400</v>
      </c>
      <c r="AH238" s="62">
        <f t="shared" ca="1" si="339"/>
        <v>1216197</v>
      </c>
      <c r="AI238" s="62">
        <f t="shared" ca="1" si="340"/>
        <v>1222576</v>
      </c>
      <c r="AJ238" s="45" t="s">
        <v>9</v>
      </c>
    </row>
    <row r="239" spans="1:36" ht="15.95" hidden="1" customHeight="1" outlineLevel="1" x14ac:dyDescent="0.2">
      <c r="A239" s="63" t="s">
        <v>152</v>
      </c>
      <c r="B239" s="54">
        <v>0</v>
      </c>
      <c r="C239" s="54">
        <v>0</v>
      </c>
      <c r="D239" s="54">
        <v>0</v>
      </c>
      <c r="E239" s="54">
        <v>0</v>
      </c>
      <c r="F239" s="54">
        <v>0</v>
      </c>
      <c r="G239" s="54">
        <v>0</v>
      </c>
      <c r="H239" s="54">
        <v>0</v>
      </c>
      <c r="I239" s="54">
        <v>0</v>
      </c>
      <c r="J239" s="54">
        <v>0</v>
      </c>
      <c r="K239" s="54">
        <v>0</v>
      </c>
      <c r="L239" s="54">
        <v>0</v>
      </c>
      <c r="M239" s="54">
        <v>0</v>
      </c>
      <c r="N239" s="54">
        <v>0</v>
      </c>
      <c r="O239" s="54">
        <v>0</v>
      </c>
      <c r="P239" s="54">
        <v>0</v>
      </c>
      <c r="Q239" s="54">
        <v>0</v>
      </c>
      <c r="R239" s="54">
        <v>0</v>
      </c>
      <c r="S239" s="54">
        <v>0</v>
      </c>
      <c r="T239" s="54">
        <v>0</v>
      </c>
      <c r="U239" s="54">
        <v>0</v>
      </c>
      <c r="V239" s="54">
        <v>0</v>
      </c>
      <c r="W239" s="54">
        <v>0</v>
      </c>
      <c r="X239" s="54">
        <v>0</v>
      </c>
      <c r="Y239" s="54">
        <v>0</v>
      </c>
      <c r="Z239" s="54">
        <v>0</v>
      </c>
      <c r="AA239" s="54">
        <v>0</v>
      </c>
      <c r="AC239" s="54">
        <f t="shared" si="356"/>
        <v>0</v>
      </c>
      <c r="AD239" s="54">
        <f t="shared" si="357"/>
        <v>0</v>
      </c>
      <c r="AE239" s="54">
        <f t="shared" si="358"/>
        <v>0</v>
      </c>
      <c r="AF239" s="54">
        <f t="shared" si="359"/>
        <v>0</v>
      </c>
      <c r="AG239" s="54">
        <f t="shared" si="338"/>
        <v>0</v>
      </c>
      <c r="AH239" s="54">
        <f t="shared" ca="1" si="339"/>
        <v>0</v>
      </c>
      <c r="AI239" s="54">
        <f t="shared" ca="1" si="340"/>
        <v>0</v>
      </c>
      <c r="AJ239" s="45" t="s">
        <v>9</v>
      </c>
    </row>
    <row r="240" spans="1:36" ht="15.95" hidden="1" customHeight="1" outlineLevel="1" x14ac:dyDescent="0.2">
      <c r="A240" s="63" t="s">
        <v>153</v>
      </c>
      <c r="B240" s="54">
        <v>0</v>
      </c>
      <c r="C240" s="54">
        <v>0</v>
      </c>
      <c r="D240" s="54">
        <v>0</v>
      </c>
      <c r="E240" s="54">
        <v>450</v>
      </c>
      <c r="F240" s="54">
        <v>731468</v>
      </c>
      <c r="G240" s="54">
        <v>727994</v>
      </c>
      <c r="H240" s="54">
        <v>735940</v>
      </c>
      <c r="I240" s="54">
        <v>757584</v>
      </c>
      <c r="J240" s="54">
        <v>776850</v>
      </c>
      <c r="K240" s="54">
        <v>791749</v>
      </c>
      <c r="L240" s="54">
        <v>814461</v>
      </c>
      <c r="M240" s="54">
        <v>840527</v>
      </c>
      <c r="N240" s="54">
        <v>863757</v>
      </c>
      <c r="O240" s="54">
        <v>889401</v>
      </c>
      <c r="P240" s="54">
        <v>882003</v>
      </c>
      <c r="Q240" s="54">
        <v>892402</v>
      </c>
      <c r="R240" s="54">
        <v>875964</v>
      </c>
      <c r="S240" s="54">
        <v>886265</v>
      </c>
      <c r="T240" s="54">
        <v>853560</v>
      </c>
      <c r="U240" s="54">
        <v>861581</v>
      </c>
      <c r="V240" s="54">
        <v>829939</v>
      </c>
      <c r="W240" s="54">
        <v>839091</v>
      </c>
      <c r="X240" s="54">
        <v>796212</v>
      </c>
      <c r="Y240" s="54">
        <v>808358</v>
      </c>
      <c r="Z240" s="54">
        <v>774427</v>
      </c>
      <c r="AA240" s="54">
        <v>783352</v>
      </c>
      <c r="AC240" s="54">
        <f t="shared" si="356"/>
        <v>450</v>
      </c>
      <c r="AD240" s="54">
        <f t="shared" si="357"/>
        <v>757584</v>
      </c>
      <c r="AE240" s="54">
        <f t="shared" si="358"/>
        <v>840527</v>
      </c>
      <c r="AF240" s="54">
        <f t="shared" si="359"/>
        <v>892402</v>
      </c>
      <c r="AG240" s="54">
        <f t="shared" si="338"/>
        <v>861581</v>
      </c>
      <c r="AH240" s="54">
        <f t="shared" ca="1" si="339"/>
        <v>808358</v>
      </c>
      <c r="AI240" s="54">
        <f t="shared" ca="1" si="340"/>
        <v>783352</v>
      </c>
      <c r="AJ240" s="45" t="s">
        <v>9</v>
      </c>
    </row>
    <row r="241" spans="1:36" ht="15.95" hidden="1" customHeight="1" outlineLevel="1" x14ac:dyDescent="0.2">
      <c r="A241" s="63" t="s">
        <v>182</v>
      </c>
      <c r="B241" s="54">
        <v>701759</v>
      </c>
      <c r="C241" s="54">
        <v>710773</v>
      </c>
      <c r="D241" s="54">
        <v>713837</v>
      </c>
      <c r="E241" s="54">
        <v>722379</v>
      </c>
      <c r="F241" s="54">
        <v>405</v>
      </c>
      <c r="G241" s="54">
        <v>369</v>
      </c>
      <c r="H241" s="54">
        <v>356</v>
      </c>
      <c r="I241" s="54">
        <v>348</v>
      </c>
      <c r="J241" s="54">
        <v>698</v>
      </c>
      <c r="K241" s="54">
        <v>570</v>
      </c>
      <c r="L241" s="54">
        <v>422</v>
      </c>
      <c r="M241" s="54">
        <v>271</v>
      </c>
      <c r="N241" s="54">
        <v>115</v>
      </c>
      <c r="O241" s="54">
        <v>1099</v>
      </c>
      <c r="P241" s="54">
        <v>1040</v>
      </c>
      <c r="Q241" s="54">
        <v>979</v>
      </c>
      <c r="R241" s="54">
        <v>917</v>
      </c>
      <c r="S241" s="54">
        <v>854</v>
      </c>
      <c r="T241" s="54">
        <v>789</v>
      </c>
      <c r="U241" s="54">
        <v>722</v>
      </c>
      <c r="V241" s="54">
        <v>655</v>
      </c>
      <c r="W241" s="54">
        <v>585</v>
      </c>
      <c r="X241" s="54">
        <v>515</v>
      </c>
      <c r="Y241" s="54">
        <v>442</v>
      </c>
      <c r="Z241" s="54">
        <v>368</v>
      </c>
      <c r="AA241" s="54">
        <v>292</v>
      </c>
      <c r="AC241" s="54">
        <f t="shared" si="356"/>
        <v>722379</v>
      </c>
      <c r="AD241" s="54">
        <f t="shared" si="357"/>
        <v>348</v>
      </c>
      <c r="AE241" s="54">
        <f t="shared" si="358"/>
        <v>271</v>
      </c>
      <c r="AF241" s="54">
        <f t="shared" si="359"/>
        <v>979</v>
      </c>
      <c r="AG241" s="54">
        <f t="shared" si="338"/>
        <v>722</v>
      </c>
      <c r="AH241" s="54">
        <f t="shared" ca="1" si="339"/>
        <v>442</v>
      </c>
      <c r="AI241" s="54">
        <f t="shared" ca="1" si="340"/>
        <v>292</v>
      </c>
      <c r="AJ241" s="45" t="s">
        <v>9</v>
      </c>
    </row>
    <row r="242" spans="1:36" ht="15.95" hidden="1" customHeight="1" outlineLevel="1" x14ac:dyDescent="0.2">
      <c r="A242" s="63" t="s">
        <v>154</v>
      </c>
      <c r="B242" s="54">
        <v>0</v>
      </c>
      <c r="C242" s="54">
        <v>0</v>
      </c>
      <c r="D242" s="54">
        <v>0</v>
      </c>
      <c r="E242" s="54">
        <v>0</v>
      </c>
      <c r="F242" s="54">
        <v>0</v>
      </c>
      <c r="G242" s="54">
        <v>0</v>
      </c>
      <c r="H242" s="54">
        <v>0</v>
      </c>
      <c r="I242" s="54">
        <v>0</v>
      </c>
      <c r="J242" s="54">
        <v>0</v>
      </c>
      <c r="K242" s="54">
        <v>0</v>
      </c>
      <c r="L242" s="54">
        <v>0</v>
      </c>
      <c r="M242" s="54">
        <v>0</v>
      </c>
      <c r="N242" s="54">
        <v>0</v>
      </c>
      <c r="O242" s="54">
        <v>0</v>
      </c>
      <c r="P242" s="54">
        <v>0</v>
      </c>
      <c r="Q242" s="54">
        <v>0</v>
      </c>
      <c r="R242" s="54">
        <v>0</v>
      </c>
      <c r="S242" s="54">
        <v>0</v>
      </c>
      <c r="T242" s="54">
        <v>0</v>
      </c>
      <c r="U242" s="54">
        <v>0</v>
      </c>
      <c r="V242" s="54">
        <v>0</v>
      </c>
      <c r="W242" s="54">
        <v>0</v>
      </c>
      <c r="X242" s="54">
        <v>0</v>
      </c>
      <c r="Y242" s="54">
        <v>0</v>
      </c>
      <c r="Z242" s="54">
        <v>0</v>
      </c>
      <c r="AA242" s="54">
        <v>0</v>
      </c>
      <c r="AC242" s="54">
        <f t="shared" si="356"/>
        <v>0</v>
      </c>
      <c r="AD242" s="54">
        <f t="shared" si="357"/>
        <v>0</v>
      </c>
      <c r="AE242" s="54">
        <f t="shared" si="358"/>
        <v>0</v>
      </c>
      <c r="AF242" s="54">
        <f t="shared" si="359"/>
        <v>0</v>
      </c>
      <c r="AG242" s="54">
        <f t="shared" si="338"/>
        <v>0</v>
      </c>
      <c r="AH242" s="54">
        <f t="shared" ca="1" si="339"/>
        <v>0</v>
      </c>
      <c r="AI242" s="54">
        <f t="shared" ca="1" si="340"/>
        <v>0</v>
      </c>
      <c r="AJ242" s="45" t="s">
        <v>9</v>
      </c>
    </row>
    <row r="243" spans="1:36" ht="15.95" hidden="1" customHeight="1" outlineLevel="1" x14ac:dyDescent="0.2">
      <c r="A243" s="63" t="s">
        <v>145</v>
      </c>
      <c r="B243" s="54">
        <v>0</v>
      </c>
      <c r="C243" s="54">
        <v>0</v>
      </c>
      <c r="D243" s="54">
        <v>0</v>
      </c>
      <c r="E243" s="54">
        <v>0</v>
      </c>
      <c r="F243" s="54">
        <v>0</v>
      </c>
      <c r="G243" s="54">
        <v>0</v>
      </c>
      <c r="H243" s="54">
        <v>0</v>
      </c>
      <c r="I243" s="54">
        <v>0</v>
      </c>
      <c r="J243" s="54">
        <v>0</v>
      </c>
      <c r="K243" s="54">
        <v>0</v>
      </c>
      <c r="L243" s="54">
        <v>0</v>
      </c>
      <c r="M243" s="54">
        <v>0</v>
      </c>
      <c r="N243" s="54">
        <v>0</v>
      </c>
      <c r="O243" s="54">
        <v>0</v>
      </c>
      <c r="P243" s="54">
        <v>0</v>
      </c>
      <c r="Q243" s="54">
        <v>0</v>
      </c>
      <c r="R243" s="54">
        <v>0</v>
      </c>
      <c r="S243" s="54">
        <v>0</v>
      </c>
      <c r="T243" s="54">
        <v>0</v>
      </c>
      <c r="U243" s="54">
        <v>0</v>
      </c>
      <c r="V243" s="54">
        <v>0</v>
      </c>
      <c r="W243" s="54">
        <v>0</v>
      </c>
      <c r="X243" s="54">
        <v>0</v>
      </c>
      <c r="Y243" s="54">
        <v>0</v>
      </c>
      <c r="Z243" s="54">
        <v>0</v>
      </c>
      <c r="AA243" s="54">
        <v>0</v>
      </c>
      <c r="AC243" s="54">
        <f t="shared" si="356"/>
        <v>0</v>
      </c>
      <c r="AD243" s="54">
        <f t="shared" si="357"/>
        <v>0</v>
      </c>
      <c r="AE243" s="54">
        <f t="shared" si="358"/>
        <v>0</v>
      </c>
      <c r="AF243" s="54">
        <f t="shared" si="359"/>
        <v>0</v>
      </c>
      <c r="AG243" s="54">
        <f t="shared" si="338"/>
        <v>0</v>
      </c>
      <c r="AH243" s="54">
        <f t="shared" ca="1" si="339"/>
        <v>0</v>
      </c>
      <c r="AI243" s="54">
        <f t="shared" ca="1" si="340"/>
        <v>0</v>
      </c>
      <c r="AJ243" s="45" t="s">
        <v>9</v>
      </c>
    </row>
    <row r="244" spans="1:36" ht="15.95" hidden="1" customHeight="1" outlineLevel="1" x14ac:dyDescent="0.2">
      <c r="A244" s="63" t="s">
        <v>156</v>
      </c>
      <c r="B244" s="54">
        <v>0</v>
      </c>
      <c r="C244" s="54">
        <v>0</v>
      </c>
      <c r="D244" s="54">
        <v>0</v>
      </c>
      <c r="E244" s="54">
        <v>0</v>
      </c>
      <c r="F244" s="54">
        <v>0</v>
      </c>
      <c r="G244" s="54">
        <v>0</v>
      </c>
      <c r="H244" s="54">
        <v>0</v>
      </c>
      <c r="I244" s="54">
        <v>0</v>
      </c>
      <c r="J244" s="54">
        <v>0</v>
      </c>
      <c r="K244" s="54">
        <v>0</v>
      </c>
      <c r="L244" s="54">
        <v>0</v>
      </c>
      <c r="M244" s="54">
        <v>0</v>
      </c>
      <c r="N244" s="54">
        <v>0</v>
      </c>
      <c r="O244" s="54">
        <v>0</v>
      </c>
      <c r="P244" s="54">
        <v>0</v>
      </c>
      <c r="Q244" s="54">
        <v>0</v>
      </c>
      <c r="R244" s="54">
        <v>0</v>
      </c>
      <c r="S244" s="54">
        <v>0</v>
      </c>
      <c r="T244" s="54">
        <v>0</v>
      </c>
      <c r="U244" s="54">
        <v>0</v>
      </c>
      <c r="V244" s="54">
        <v>0</v>
      </c>
      <c r="W244" s="54">
        <v>0</v>
      </c>
      <c r="X244" s="54">
        <v>0</v>
      </c>
      <c r="Y244" s="54">
        <v>0</v>
      </c>
      <c r="Z244" s="54">
        <v>0</v>
      </c>
      <c r="AA244" s="54">
        <v>0</v>
      </c>
      <c r="AC244" s="54">
        <f t="shared" si="356"/>
        <v>0</v>
      </c>
      <c r="AD244" s="54">
        <f t="shared" si="357"/>
        <v>0</v>
      </c>
      <c r="AE244" s="54">
        <f t="shared" si="358"/>
        <v>0</v>
      </c>
      <c r="AF244" s="54">
        <f t="shared" si="359"/>
        <v>0</v>
      </c>
      <c r="AG244" s="54">
        <f t="shared" si="338"/>
        <v>0</v>
      </c>
      <c r="AH244" s="54">
        <f t="shared" ca="1" si="339"/>
        <v>0</v>
      </c>
      <c r="AI244" s="54">
        <f t="shared" ca="1" si="340"/>
        <v>0</v>
      </c>
      <c r="AJ244" s="45" t="s">
        <v>9</v>
      </c>
    </row>
    <row r="245" spans="1:36" ht="15.95" hidden="1" customHeight="1" outlineLevel="1" x14ac:dyDescent="0.2">
      <c r="A245" s="63" t="s">
        <v>146</v>
      </c>
      <c r="B245" s="54">
        <v>37705</v>
      </c>
      <c r="C245" s="54">
        <v>18794</v>
      </c>
      <c r="D245" s="54">
        <v>30812</v>
      </c>
      <c r="E245" s="54">
        <v>60528</v>
      </c>
      <c r="F245" s="54">
        <v>66112</v>
      </c>
      <c r="G245" s="54">
        <v>65065</v>
      </c>
      <c r="H245" s="54">
        <v>83277</v>
      </c>
      <c r="I245" s="54">
        <v>151708</v>
      </c>
      <c r="J245" s="54">
        <v>130072</v>
      </c>
      <c r="K245" s="54">
        <v>146748</v>
      </c>
      <c r="L245" s="54">
        <v>149791</v>
      </c>
      <c r="M245" s="54">
        <v>161526</v>
      </c>
      <c r="N245" s="54">
        <v>174175</v>
      </c>
      <c r="O245" s="54">
        <v>180081</v>
      </c>
      <c r="P245" s="54">
        <v>178778</v>
      </c>
      <c r="Q245" s="54">
        <v>174315</v>
      </c>
      <c r="R245" s="54">
        <v>182621</v>
      </c>
      <c r="S245" s="54">
        <v>192741</v>
      </c>
      <c r="T245" s="54">
        <v>197778</v>
      </c>
      <c r="U245" s="54">
        <v>204179</v>
      </c>
      <c r="V245" s="54">
        <v>214008</v>
      </c>
      <c r="W245" s="54">
        <v>221785</v>
      </c>
      <c r="X245" s="54">
        <v>227820</v>
      </c>
      <c r="Y245" s="54">
        <v>236512</v>
      </c>
      <c r="Z245" s="54">
        <v>255844</v>
      </c>
      <c r="AA245" s="54">
        <v>264485</v>
      </c>
      <c r="AC245" s="54">
        <f t="shared" si="356"/>
        <v>60528</v>
      </c>
      <c r="AD245" s="54">
        <f t="shared" si="357"/>
        <v>151708</v>
      </c>
      <c r="AE245" s="54">
        <f t="shared" si="358"/>
        <v>161526</v>
      </c>
      <c r="AF245" s="54">
        <f t="shared" si="359"/>
        <v>174315</v>
      </c>
      <c r="AG245" s="54">
        <f t="shared" si="338"/>
        <v>204179</v>
      </c>
      <c r="AH245" s="54">
        <f t="shared" ca="1" si="339"/>
        <v>236512</v>
      </c>
      <c r="AI245" s="54">
        <f t="shared" ca="1" si="340"/>
        <v>264485</v>
      </c>
      <c r="AJ245" s="45" t="s">
        <v>9</v>
      </c>
    </row>
    <row r="246" spans="1:36" ht="15.95" hidden="1" customHeight="1" outlineLevel="1" x14ac:dyDescent="0.2">
      <c r="A246" s="63" t="s">
        <v>185</v>
      </c>
      <c r="B246" s="54">
        <v>21896</v>
      </c>
      <c r="C246" s="54">
        <v>25657</v>
      </c>
      <c r="D246" s="54">
        <v>42647</v>
      </c>
      <c r="E246" s="54">
        <v>64485</v>
      </c>
      <c r="F246" s="54">
        <v>78127</v>
      </c>
      <c r="G246" s="54">
        <v>87157</v>
      </c>
      <c r="H246" s="54">
        <v>94449</v>
      </c>
      <c r="I246" s="54">
        <v>115041</v>
      </c>
      <c r="J246" s="54">
        <v>117571</v>
      </c>
      <c r="K246" s="54">
        <v>121384</v>
      </c>
      <c r="L246" s="54">
        <v>123922</v>
      </c>
      <c r="M246" s="54">
        <v>127736</v>
      </c>
      <c r="N246" s="54">
        <v>130285</v>
      </c>
      <c r="O246" s="54">
        <v>131631</v>
      </c>
      <c r="P246" s="54">
        <v>130808</v>
      </c>
      <c r="Q246" s="54">
        <v>131367</v>
      </c>
      <c r="R246" s="54">
        <v>133577</v>
      </c>
      <c r="S246" s="54">
        <v>135234</v>
      </c>
      <c r="T246" s="54">
        <v>135198</v>
      </c>
      <c r="U246" s="54">
        <v>135829</v>
      </c>
      <c r="V246" s="54">
        <v>137825</v>
      </c>
      <c r="W246" s="54">
        <v>138740</v>
      </c>
      <c r="X246" s="54">
        <v>139064</v>
      </c>
      <c r="Y246" s="54">
        <v>140493</v>
      </c>
      <c r="Z246" s="54">
        <v>142748</v>
      </c>
      <c r="AA246" s="54">
        <v>143990</v>
      </c>
      <c r="AC246" s="54">
        <f t="shared" si="356"/>
        <v>64485</v>
      </c>
      <c r="AD246" s="54">
        <f t="shared" si="357"/>
        <v>115041</v>
      </c>
      <c r="AE246" s="54">
        <f t="shared" si="358"/>
        <v>127736</v>
      </c>
      <c r="AF246" s="54">
        <f t="shared" si="359"/>
        <v>131367</v>
      </c>
      <c r="AG246" s="54">
        <f t="shared" si="338"/>
        <v>135829</v>
      </c>
      <c r="AH246" s="54">
        <f t="shared" ca="1" si="339"/>
        <v>140493</v>
      </c>
      <c r="AI246" s="54">
        <f t="shared" ca="1" si="340"/>
        <v>143990</v>
      </c>
      <c r="AJ246" s="45" t="s">
        <v>9</v>
      </c>
    </row>
    <row r="247" spans="1:36" ht="15.95" hidden="1" customHeight="1" outlineLevel="1" x14ac:dyDescent="0.2">
      <c r="A247" s="63" t="s">
        <v>186</v>
      </c>
      <c r="B247" s="54">
        <v>947</v>
      </c>
      <c r="C247" s="54">
        <v>1108</v>
      </c>
      <c r="D247" s="54">
        <v>1844</v>
      </c>
      <c r="E247" s="54">
        <v>0</v>
      </c>
      <c r="F247" s="54">
        <v>0</v>
      </c>
      <c r="G247" s="54">
        <v>0</v>
      </c>
      <c r="H247" s="54">
        <v>0</v>
      </c>
      <c r="I247" s="54">
        <v>0</v>
      </c>
      <c r="J247" s="54">
        <v>0</v>
      </c>
      <c r="K247" s="54">
        <v>0</v>
      </c>
      <c r="L247" s="54">
        <v>0</v>
      </c>
      <c r="M247" s="54">
        <v>0</v>
      </c>
      <c r="N247" s="54">
        <v>0</v>
      </c>
      <c r="O247" s="54">
        <v>0</v>
      </c>
      <c r="P247" s="54">
        <v>0</v>
      </c>
      <c r="Q247" s="54">
        <v>0</v>
      </c>
      <c r="R247" s="54">
        <v>0</v>
      </c>
      <c r="S247" s="54">
        <v>0</v>
      </c>
      <c r="T247" s="54">
        <v>0</v>
      </c>
      <c r="U247" s="54">
        <v>0</v>
      </c>
      <c r="V247" s="54">
        <v>0</v>
      </c>
      <c r="W247" s="54">
        <v>0</v>
      </c>
      <c r="X247" s="54">
        <v>0</v>
      </c>
      <c r="Y247" s="54">
        <v>0</v>
      </c>
      <c r="Z247" s="54">
        <v>0</v>
      </c>
      <c r="AA247" s="54">
        <v>0</v>
      </c>
      <c r="AC247" s="54">
        <f t="shared" si="356"/>
        <v>0</v>
      </c>
      <c r="AD247" s="54">
        <f t="shared" si="357"/>
        <v>0</v>
      </c>
      <c r="AE247" s="54">
        <f t="shared" si="358"/>
        <v>0</v>
      </c>
      <c r="AF247" s="54">
        <f t="shared" si="359"/>
        <v>0</v>
      </c>
      <c r="AG247" s="54">
        <f t="shared" si="338"/>
        <v>0</v>
      </c>
      <c r="AH247" s="54">
        <f t="shared" ca="1" si="339"/>
        <v>0</v>
      </c>
      <c r="AI247" s="54">
        <f t="shared" ca="1" si="340"/>
        <v>0</v>
      </c>
      <c r="AJ247" s="45" t="s">
        <v>9</v>
      </c>
    </row>
    <row r="248" spans="1:36" ht="15.95" hidden="1" customHeight="1" outlineLevel="1" x14ac:dyDescent="0.2">
      <c r="A248" s="63" t="s">
        <v>161</v>
      </c>
      <c r="B248" s="54">
        <v>0</v>
      </c>
      <c r="C248" s="54">
        <v>0</v>
      </c>
      <c r="D248" s="54">
        <v>0</v>
      </c>
      <c r="E248" s="54">
        <v>0</v>
      </c>
      <c r="F248" s="54">
        <v>0</v>
      </c>
      <c r="G248" s="54">
        <v>0</v>
      </c>
      <c r="H248" s="54">
        <v>0</v>
      </c>
      <c r="I248" s="54">
        <v>0</v>
      </c>
      <c r="J248" s="54">
        <v>0</v>
      </c>
      <c r="K248" s="54">
        <v>10</v>
      </c>
      <c r="L248" s="54">
        <v>58</v>
      </c>
      <c r="M248" s="54">
        <v>60</v>
      </c>
      <c r="N248" s="54">
        <v>43</v>
      </c>
      <c r="O248" s="54">
        <v>43</v>
      </c>
      <c r="P248" s="54">
        <v>45</v>
      </c>
      <c r="Q248" s="54">
        <v>47</v>
      </c>
      <c r="R248" s="128">
        <v>83</v>
      </c>
      <c r="S248" s="54">
        <v>721</v>
      </c>
      <c r="T248" s="54">
        <v>427</v>
      </c>
      <c r="U248" s="54">
        <v>445</v>
      </c>
      <c r="V248" s="54">
        <v>465</v>
      </c>
      <c r="W248" s="54">
        <v>441</v>
      </c>
      <c r="X248" s="54">
        <v>149</v>
      </c>
      <c r="Y248" s="54">
        <v>81</v>
      </c>
      <c r="Z248" s="54">
        <v>143</v>
      </c>
      <c r="AA248" s="54">
        <v>119</v>
      </c>
      <c r="AC248" s="54">
        <f t="shared" si="356"/>
        <v>0</v>
      </c>
      <c r="AD248" s="54">
        <f t="shared" si="357"/>
        <v>0</v>
      </c>
      <c r="AE248" s="54">
        <f t="shared" si="358"/>
        <v>60</v>
      </c>
      <c r="AF248" s="54">
        <f t="shared" si="359"/>
        <v>47</v>
      </c>
      <c r="AG248" s="54">
        <f t="shared" si="338"/>
        <v>445</v>
      </c>
      <c r="AH248" s="54">
        <f t="shared" ca="1" si="339"/>
        <v>81</v>
      </c>
      <c r="AI248" s="54">
        <f t="shared" ca="1" si="340"/>
        <v>119</v>
      </c>
      <c r="AJ248" s="45" t="s">
        <v>9</v>
      </c>
    </row>
    <row r="249" spans="1:36" ht="15.95" hidden="1" customHeight="1" outlineLevel="1" x14ac:dyDescent="0.2">
      <c r="A249" s="63" t="s">
        <v>162</v>
      </c>
      <c r="B249" s="54">
        <v>0</v>
      </c>
      <c r="C249" s="54">
        <v>0</v>
      </c>
      <c r="D249" s="54">
        <v>0</v>
      </c>
      <c r="E249" s="54">
        <v>0</v>
      </c>
      <c r="F249" s="54">
        <v>0</v>
      </c>
      <c r="G249" s="54">
        <v>0</v>
      </c>
      <c r="H249" s="54">
        <v>0</v>
      </c>
      <c r="I249" s="54">
        <v>0</v>
      </c>
      <c r="J249" s="54">
        <v>0</v>
      </c>
      <c r="K249" s="54">
        <v>0</v>
      </c>
      <c r="L249" s="54">
        <v>0</v>
      </c>
      <c r="M249" s="54">
        <v>0</v>
      </c>
      <c r="N249" s="54">
        <v>0</v>
      </c>
      <c r="O249" s="54">
        <v>0</v>
      </c>
      <c r="P249" s="54">
        <v>0</v>
      </c>
      <c r="Q249" s="54">
        <v>0</v>
      </c>
      <c r="R249" s="54">
        <v>17934</v>
      </c>
      <c r="S249" s="54">
        <v>0</v>
      </c>
      <c r="T249" s="54">
        <v>0</v>
      </c>
      <c r="U249" s="54">
        <v>0</v>
      </c>
      <c r="V249" s="54">
        <v>0</v>
      </c>
      <c r="W249" s="54">
        <v>0</v>
      </c>
      <c r="X249" s="54">
        <v>0</v>
      </c>
      <c r="Y249" s="54">
        <v>0</v>
      </c>
      <c r="Z249" s="54">
        <v>0</v>
      </c>
      <c r="AA249" s="54">
        <v>0</v>
      </c>
      <c r="AC249" s="54">
        <f t="shared" si="356"/>
        <v>0</v>
      </c>
      <c r="AD249" s="54">
        <f t="shared" si="357"/>
        <v>0</v>
      </c>
      <c r="AE249" s="54">
        <f t="shared" si="358"/>
        <v>0</v>
      </c>
      <c r="AF249" s="54">
        <f t="shared" si="359"/>
        <v>0</v>
      </c>
      <c r="AG249" s="54">
        <f t="shared" si="338"/>
        <v>0</v>
      </c>
      <c r="AH249" s="54">
        <f t="shared" ca="1" si="339"/>
        <v>0</v>
      </c>
      <c r="AI249" s="54">
        <f t="shared" ca="1" si="340"/>
        <v>0</v>
      </c>
      <c r="AJ249" s="45" t="s">
        <v>9</v>
      </c>
    </row>
    <row r="250" spans="1:36" ht="15.95" hidden="1" customHeight="1" outlineLevel="1" x14ac:dyDescent="0.2">
      <c r="A250" s="63" t="s">
        <v>159</v>
      </c>
      <c r="B250" s="54">
        <v>0</v>
      </c>
      <c r="C250" s="54">
        <v>0</v>
      </c>
      <c r="D250" s="54">
        <v>0</v>
      </c>
      <c r="E250" s="54">
        <v>0</v>
      </c>
      <c r="F250" s="54">
        <v>0</v>
      </c>
      <c r="G250" s="54">
        <v>0</v>
      </c>
      <c r="H250" s="54">
        <v>0</v>
      </c>
      <c r="I250" s="54">
        <v>0</v>
      </c>
      <c r="J250" s="54">
        <v>0</v>
      </c>
      <c r="K250" s="54">
        <v>0</v>
      </c>
      <c r="L250" s="54">
        <v>0</v>
      </c>
      <c r="M250" s="54">
        <v>0</v>
      </c>
      <c r="N250" s="54">
        <v>0</v>
      </c>
      <c r="O250" s="54">
        <v>0</v>
      </c>
      <c r="P250" s="54">
        <v>0</v>
      </c>
      <c r="Q250" s="54">
        <v>0</v>
      </c>
      <c r="R250" s="128">
        <v>0</v>
      </c>
      <c r="S250" s="54">
        <v>0</v>
      </c>
      <c r="T250" s="54">
        <v>0</v>
      </c>
      <c r="U250" s="54">
        <v>0</v>
      </c>
      <c r="V250" s="54">
        <v>0</v>
      </c>
      <c r="W250" s="54">
        <v>0</v>
      </c>
      <c r="X250" s="54">
        <v>0</v>
      </c>
      <c r="Y250" s="54">
        <v>0</v>
      </c>
      <c r="Z250" s="54">
        <v>0</v>
      </c>
      <c r="AA250" s="54">
        <v>0</v>
      </c>
      <c r="AC250" s="54">
        <f t="shared" si="356"/>
        <v>0</v>
      </c>
      <c r="AD250" s="54">
        <f t="shared" si="357"/>
        <v>0</v>
      </c>
      <c r="AE250" s="54">
        <f t="shared" si="358"/>
        <v>0</v>
      </c>
      <c r="AF250" s="54">
        <f t="shared" si="359"/>
        <v>0</v>
      </c>
      <c r="AG250" s="54">
        <f t="shared" si="338"/>
        <v>0</v>
      </c>
      <c r="AH250" s="54">
        <f t="shared" ca="1" si="339"/>
        <v>0</v>
      </c>
      <c r="AI250" s="54">
        <f t="shared" ca="1" si="340"/>
        <v>0</v>
      </c>
      <c r="AJ250" s="45" t="s">
        <v>9</v>
      </c>
    </row>
    <row r="251" spans="1:36" ht="15.95" hidden="1" customHeight="1" outlineLevel="1" x14ac:dyDescent="0.2">
      <c r="A251" s="63" t="s">
        <v>160</v>
      </c>
      <c r="B251" s="54">
        <v>0</v>
      </c>
      <c r="C251" s="54">
        <v>0</v>
      </c>
      <c r="D251" s="54">
        <v>0</v>
      </c>
      <c r="E251" s="54">
        <v>0</v>
      </c>
      <c r="F251" s="54">
        <v>0</v>
      </c>
      <c r="G251" s="54">
        <v>0</v>
      </c>
      <c r="H251" s="54">
        <v>0</v>
      </c>
      <c r="I251" s="54">
        <v>0</v>
      </c>
      <c r="J251" s="54">
        <v>0</v>
      </c>
      <c r="K251" s="54">
        <v>0</v>
      </c>
      <c r="L251" s="54">
        <v>0</v>
      </c>
      <c r="M251" s="54">
        <v>0</v>
      </c>
      <c r="N251" s="54">
        <v>0</v>
      </c>
      <c r="O251" s="54">
        <v>0</v>
      </c>
      <c r="P251" s="54">
        <v>0</v>
      </c>
      <c r="Q251" s="54">
        <v>0</v>
      </c>
      <c r="R251" s="128">
        <v>0</v>
      </c>
      <c r="S251" s="54">
        <v>1448</v>
      </c>
      <c r="T251" s="54">
        <v>1599</v>
      </c>
      <c r="U251" s="54">
        <v>1770</v>
      </c>
      <c r="V251" s="54">
        <v>1935</v>
      </c>
      <c r="W251" s="54">
        <v>2108</v>
      </c>
      <c r="X251" s="54">
        <v>2289</v>
      </c>
      <c r="Y251" s="54">
        <v>2472</v>
      </c>
      <c r="Z251" s="54">
        <v>2655</v>
      </c>
      <c r="AA251" s="54">
        <v>2837</v>
      </c>
      <c r="AC251" s="54">
        <f t="shared" si="356"/>
        <v>0</v>
      </c>
      <c r="AD251" s="54">
        <f t="shared" si="357"/>
        <v>0</v>
      </c>
      <c r="AE251" s="54">
        <f t="shared" si="358"/>
        <v>0</v>
      </c>
      <c r="AF251" s="54">
        <f t="shared" si="359"/>
        <v>0</v>
      </c>
      <c r="AG251" s="54">
        <f t="shared" si="338"/>
        <v>1770</v>
      </c>
      <c r="AH251" s="54">
        <f t="shared" ca="1" si="339"/>
        <v>2472</v>
      </c>
      <c r="AI251" s="54">
        <f t="shared" ca="1" si="340"/>
        <v>2837</v>
      </c>
      <c r="AJ251" s="45" t="s">
        <v>9</v>
      </c>
    </row>
    <row r="252" spans="1:36" ht="15.95" hidden="1" customHeight="1" outlineLevel="1" x14ac:dyDescent="0.2">
      <c r="A252" s="63" t="s">
        <v>157</v>
      </c>
      <c r="B252" s="54">
        <v>0</v>
      </c>
      <c r="C252" s="54">
        <v>0</v>
      </c>
      <c r="D252" s="54">
        <v>0</v>
      </c>
      <c r="E252" s="54">
        <v>0</v>
      </c>
      <c r="F252" s="54">
        <v>0</v>
      </c>
      <c r="G252" s="54">
        <v>0</v>
      </c>
      <c r="H252" s="54">
        <v>0</v>
      </c>
      <c r="I252" s="54">
        <v>0</v>
      </c>
      <c r="J252" s="54">
        <v>0</v>
      </c>
      <c r="K252" s="54">
        <v>0</v>
      </c>
      <c r="L252" s="54">
        <v>0</v>
      </c>
      <c r="M252" s="54">
        <v>0</v>
      </c>
      <c r="N252" s="54">
        <v>0</v>
      </c>
      <c r="O252" s="54">
        <v>33671</v>
      </c>
      <c r="P252" s="54">
        <v>31612</v>
      </c>
      <c r="Q252" s="54">
        <v>30952</v>
      </c>
      <c r="R252" s="128">
        <v>29570</v>
      </c>
      <c r="S252" s="54">
        <v>29087</v>
      </c>
      <c r="T252" s="54">
        <v>28954</v>
      </c>
      <c r="U252" s="54">
        <v>28874</v>
      </c>
      <c r="V252" s="54">
        <v>28853</v>
      </c>
      <c r="W252" s="54">
        <v>28395</v>
      </c>
      <c r="X252" s="54">
        <v>28308</v>
      </c>
      <c r="Y252" s="54">
        <v>27839</v>
      </c>
      <c r="Z252" s="54">
        <v>27661</v>
      </c>
      <c r="AA252" s="54">
        <v>27501</v>
      </c>
      <c r="AC252" s="54">
        <f t="shared" si="356"/>
        <v>0</v>
      </c>
      <c r="AD252" s="54">
        <f t="shared" si="357"/>
        <v>0</v>
      </c>
      <c r="AE252" s="54">
        <f t="shared" si="358"/>
        <v>0</v>
      </c>
      <c r="AF252" s="54">
        <f t="shared" si="359"/>
        <v>30952</v>
      </c>
      <c r="AG252" s="54">
        <f t="shared" si="338"/>
        <v>28874</v>
      </c>
      <c r="AH252" s="54">
        <f t="shared" ca="1" si="339"/>
        <v>27839</v>
      </c>
      <c r="AI252" s="54">
        <f t="shared" ca="1" si="340"/>
        <v>27501</v>
      </c>
      <c r="AJ252" s="45" t="s">
        <v>9</v>
      </c>
    </row>
    <row r="253" spans="1:36" ht="15.95" hidden="1" customHeight="1" outlineLevel="1" x14ac:dyDescent="0.2">
      <c r="A253" s="63" t="s">
        <v>163</v>
      </c>
      <c r="B253" s="54">
        <v>0</v>
      </c>
      <c r="C253" s="54">
        <v>0</v>
      </c>
      <c r="D253" s="54">
        <v>0</v>
      </c>
      <c r="E253" s="54">
        <v>0</v>
      </c>
      <c r="F253" s="54">
        <v>0</v>
      </c>
      <c r="G253" s="54">
        <v>0</v>
      </c>
      <c r="H253" s="54">
        <v>0</v>
      </c>
      <c r="I253" s="54">
        <v>0</v>
      </c>
      <c r="J253" s="54">
        <v>0</v>
      </c>
      <c r="K253" s="54">
        <v>0</v>
      </c>
      <c r="L253" s="54">
        <v>0</v>
      </c>
      <c r="M253" s="54">
        <v>0</v>
      </c>
      <c r="N253" s="54">
        <v>0</v>
      </c>
      <c r="O253" s="54">
        <v>0</v>
      </c>
      <c r="P253" s="54">
        <v>0</v>
      </c>
      <c r="Q253" s="54">
        <v>1179</v>
      </c>
      <c r="R253" s="54">
        <v>1288</v>
      </c>
      <c r="S253" s="54">
        <v>0</v>
      </c>
      <c r="T253" s="54">
        <v>0</v>
      </c>
      <c r="U253" s="54">
        <v>0</v>
      </c>
      <c r="V253" s="54">
        <v>0</v>
      </c>
      <c r="W253" s="54">
        <v>0</v>
      </c>
      <c r="X253" s="54">
        <v>0</v>
      </c>
      <c r="Y253" s="54">
        <v>0</v>
      </c>
      <c r="Z253" s="54">
        <v>0</v>
      </c>
      <c r="AA253" s="54">
        <v>0</v>
      </c>
      <c r="AC253" s="54">
        <f t="shared" si="356"/>
        <v>0</v>
      </c>
      <c r="AD253" s="54">
        <f t="shared" si="357"/>
        <v>0</v>
      </c>
      <c r="AE253" s="54">
        <f t="shared" si="358"/>
        <v>0</v>
      </c>
      <c r="AF253" s="54">
        <f t="shared" si="359"/>
        <v>1179</v>
      </c>
      <c r="AG253" s="54">
        <f t="shared" si="338"/>
        <v>0</v>
      </c>
      <c r="AH253" s="54">
        <f t="shared" ca="1" si="339"/>
        <v>0</v>
      </c>
      <c r="AI253" s="54">
        <f t="shared" ca="1" si="340"/>
        <v>0</v>
      </c>
      <c r="AJ253" s="45" t="s">
        <v>9</v>
      </c>
    </row>
    <row r="254" spans="1:36" ht="15.95" hidden="1" customHeight="1" outlineLevel="1" x14ac:dyDescent="0.2">
      <c r="A254" s="61" t="s">
        <v>165</v>
      </c>
      <c r="B254" s="62">
        <v>165035</v>
      </c>
      <c r="C254" s="62">
        <v>119810</v>
      </c>
      <c r="D254" s="62">
        <v>157439</v>
      </c>
      <c r="E254" s="62">
        <v>155828</v>
      </c>
      <c r="F254" s="62">
        <v>193351</v>
      </c>
      <c r="G254" s="62">
        <v>191269</v>
      </c>
      <c r="H254" s="62">
        <v>241673</v>
      </c>
      <c r="I254" s="62">
        <f t="shared" ref="I254:N254" si="372">SUM(I255:I261)</f>
        <v>338594</v>
      </c>
      <c r="J254" s="62">
        <f t="shared" si="372"/>
        <v>357064</v>
      </c>
      <c r="K254" s="62">
        <f t="shared" si="372"/>
        <v>385334</v>
      </c>
      <c r="L254" s="62">
        <f t="shared" si="372"/>
        <v>401597</v>
      </c>
      <c r="M254" s="62">
        <f t="shared" si="372"/>
        <v>382420</v>
      </c>
      <c r="N254" s="62">
        <f t="shared" si="372"/>
        <v>393655</v>
      </c>
      <c r="O254" s="62">
        <f t="shared" ref="O254:T254" si="373">SUM(O255:O261)</f>
        <v>360969</v>
      </c>
      <c r="P254" s="62">
        <f t="shared" si="373"/>
        <v>345364</v>
      </c>
      <c r="Q254" s="62">
        <f t="shared" si="373"/>
        <v>351591</v>
      </c>
      <c r="R254" s="62">
        <f t="shared" si="373"/>
        <v>370187</v>
      </c>
      <c r="S254" s="62">
        <f t="shared" si="373"/>
        <v>393233</v>
      </c>
      <c r="T254" s="62">
        <f t="shared" si="373"/>
        <v>389977</v>
      </c>
      <c r="U254" s="62">
        <f t="shared" ref="U254:V254" si="374">SUM(U255:U261)</f>
        <v>390100</v>
      </c>
      <c r="V254" s="62">
        <f t="shared" si="374"/>
        <v>412516</v>
      </c>
      <c r="W254" s="62">
        <f t="shared" ref="W254:X254" si="375">SUM(W255:W261)</f>
        <v>432227</v>
      </c>
      <c r="X254" s="62">
        <f t="shared" si="375"/>
        <v>449981</v>
      </c>
      <c r="Y254" s="62">
        <f t="shared" ref="Y254:Z254" si="376">SUM(Y255:Y261)</f>
        <v>452077</v>
      </c>
      <c r="Z254" s="62">
        <f t="shared" si="376"/>
        <v>477245</v>
      </c>
      <c r="AA254" s="62">
        <f t="shared" ref="AA254" si="377">SUM(AA255:AA261)</f>
        <v>500117</v>
      </c>
      <c r="AC254" s="62">
        <f t="shared" ref="AC254:AC261" si="378">E254</f>
        <v>155828</v>
      </c>
      <c r="AD254" s="62">
        <f t="shared" ref="AD254:AD261" si="379">I254</f>
        <v>338594</v>
      </c>
      <c r="AE254" s="62">
        <f t="shared" ref="AE254:AE261" si="380">M254</f>
        <v>382420</v>
      </c>
      <c r="AF254" s="62">
        <f t="shared" ref="AF254:AF261" si="381">Q254</f>
        <v>351591</v>
      </c>
      <c r="AG254" s="62">
        <f t="shared" si="338"/>
        <v>390100</v>
      </c>
      <c r="AH254" s="62">
        <f t="shared" ca="1" si="339"/>
        <v>452077</v>
      </c>
      <c r="AI254" s="62">
        <f t="shared" ca="1" si="340"/>
        <v>500117</v>
      </c>
      <c r="AJ254" s="45" t="s">
        <v>9</v>
      </c>
    </row>
    <row r="255" spans="1:36" ht="15.95" hidden="1" customHeight="1" outlineLevel="1" x14ac:dyDescent="0.2">
      <c r="A255" s="63" t="s">
        <v>166</v>
      </c>
      <c r="B255" s="54">
        <v>65164</v>
      </c>
      <c r="C255" s="54">
        <v>65164</v>
      </c>
      <c r="D255" s="54">
        <v>65164</v>
      </c>
      <c r="E255" s="54">
        <v>65164</v>
      </c>
      <c r="F255" s="54">
        <v>65164</v>
      </c>
      <c r="G255" s="54">
        <v>65164</v>
      </c>
      <c r="H255" s="54">
        <v>82353</v>
      </c>
      <c r="I255" s="54">
        <v>100244</v>
      </c>
      <c r="J255" s="54">
        <v>100244</v>
      </c>
      <c r="K255" s="54">
        <v>100244</v>
      </c>
      <c r="L255" s="54">
        <v>100244</v>
      </c>
      <c r="M255" s="54">
        <v>100244</v>
      </c>
      <c r="N255" s="54">
        <v>100244</v>
      </c>
      <c r="O255" s="54">
        <v>100244</v>
      </c>
      <c r="P255" s="54">
        <v>100244</v>
      </c>
      <c r="Q255" s="54">
        <v>100244</v>
      </c>
      <c r="R255" s="54">
        <v>100244</v>
      </c>
      <c r="S255" s="54">
        <v>100244</v>
      </c>
      <c r="T255" s="54">
        <v>100244</v>
      </c>
      <c r="U255" s="54">
        <v>100244</v>
      </c>
      <c r="V255" s="54">
        <v>100244</v>
      </c>
      <c r="W255" s="54">
        <v>100244</v>
      </c>
      <c r="X255" s="54">
        <v>100244</v>
      </c>
      <c r="Y255" s="54">
        <v>100244</v>
      </c>
      <c r="Z255" s="54">
        <v>100244</v>
      </c>
      <c r="AA255" s="54">
        <v>100244</v>
      </c>
      <c r="AC255" s="54">
        <f t="shared" si="378"/>
        <v>65164</v>
      </c>
      <c r="AD255" s="54">
        <f t="shared" si="379"/>
        <v>100244</v>
      </c>
      <c r="AE255" s="54">
        <f t="shared" si="380"/>
        <v>100244</v>
      </c>
      <c r="AF255" s="54">
        <f t="shared" si="381"/>
        <v>100244</v>
      </c>
      <c r="AG255" s="54">
        <f t="shared" ref="AG255:AG261" si="382">U255</f>
        <v>100244</v>
      </c>
      <c r="AH255" s="54">
        <f t="shared" ref="AH255:AH261" ca="1" si="383">OFFSET(Z255,0,-1)</f>
        <v>100244</v>
      </c>
      <c r="AI255" s="54">
        <f t="shared" ref="AI255:AI261" ca="1" si="384">OFFSET(AB255,0,-1)</f>
        <v>100244</v>
      </c>
      <c r="AJ255" s="45" t="s">
        <v>9</v>
      </c>
    </row>
    <row r="256" spans="1:36" ht="15.95" hidden="1" customHeight="1" outlineLevel="1" x14ac:dyDescent="0.2">
      <c r="A256" s="63" t="s">
        <v>167</v>
      </c>
      <c r="B256" s="54">
        <v>0</v>
      </c>
      <c r="C256" s="54">
        <v>0</v>
      </c>
      <c r="D256" s="54">
        <v>0</v>
      </c>
      <c r="E256" s="54">
        <v>0</v>
      </c>
      <c r="F256" s="54">
        <v>0</v>
      </c>
      <c r="G256" s="54">
        <v>0</v>
      </c>
      <c r="H256" s="54">
        <v>0</v>
      </c>
      <c r="I256" s="54">
        <v>0</v>
      </c>
      <c r="J256" s="54">
        <v>0</v>
      </c>
      <c r="K256" s="54">
        <v>0</v>
      </c>
      <c r="L256" s="54">
        <v>0</v>
      </c>
      <c r="M256" s="54">
        <v>0</v>
      </c>
      <c r="N256" s="54">
        <v>0</v>
      </c>
      <c r="O256" s="54">
        <v>0</v>
      </c>
      <c r="P256" s="54">
        <v>0</v>
      </c>
      <c r="Q256" s="54">
        <v>0</v>
      </c>
      <c r="R256" s="54">
        <v>0</v>
      </c>
      <c r="S256" s="54">
        <v>0</v>
      </c>
      <c r="T256" s="54">
        <v>0</v>
      </c>
      <c r="U256" s="54">
        <v>0</v>
      </c>
      <c r="V256" s="54">
        <v>0</v>
      </c>
      <c r="W256" s="54">
        <v>0</v>
      </c>
      <c r="X256" s="54">
        <v>0</v>
      </c>
      <c r="Y256" s="54">
        <v>0</v>
      </c>
      <c r="Z256" s="54">
        <v>0</v>
      </c>
      <c r="AA256" s="54">
        <v>0</v>
      </c>
      <c r="AC256" s="54">
        <f t="shared" si="378"/>
        <v>0</v>
      </c>
      <c r="AD256" s="54">
        <f t="shared" si="379"/>
        <v>0</v>
      </c>
      <c r="AE256" s="54">
        <f t="shared" si="380"/>
        <v>0</v>
      </c>
      <c r="AF256" s="54">
        <f t="shared" si="381"/>
        <v>0</v>
      </c>
      <c r="AG256" s="54">
        <f t="shared" si="382"/>
        <v>0</v>
      </c>
      <c r="AH256" s="54">
        <f t="shared" ca="1" si="383"/>
        <v>0</v>
      </c>
      <c r="AI256" s="54">
        <f t="shared" ca="1" si="384"/>
        <v>0</v>
      </c>
      <c r="AJ256" s="45" t="s">
        <v>9</v>
      </c>
    </row>
    <row r="257" spans="1:36" ht="15.95" hidden="1" customHeight="1" outlineLevel="1" x14ac:dyDescent="0.2">
      <c r="A257" s="63" t="s">
        <v>145</v>
      </c>
      <c r="B257" s="54">
        <v>0</v>
      </c>
      <c r="C257" s="54">
        <v>0</v>
      </c>
      <c r="D257" s="54">
        <v>0</v>
      </c>
      <c r="E257" s="54">
        <v>0</v>
      </c>
      <c r="F257" s="54">
        <v>0</v>
      </c>
      <c r="G257" s="54">
        <v>0</v>
      </c>
      <c r="H257" s="54">
        <v>0</v>
      </c>
      <c r="I257" s="54">
        <v>0</v>
      </c>
      <c r="J257" s="54">
        <v>0</v>
      </c>
      <c r="K257" s="54">
        <v>0</v>
      </c>
      <c r="L257" s="54">
        <v>0</v>
      </c>
      <c r="M257" s="54">
        <v>0</v>
      </c>
      <c r="N257" s="54">
        <v>0</v>
      </c>
      <c r="O257" s="54">
        <v>0</v>
      </c>
      <c r="P257" s="54">
        <v>0</v>
      </c>
      <c r="Q257" s="54">
        <v>0</v>
      </c>
      <c r="R257" s="54">
        <v>0</v>
      </c>
      <c r="S257" s="54">
        <v>0</v>
      </c>
      <c r="T257" s="54">
        <v>0</v>
      </c>
      <c r="U257" s="54">
        <v>0</v>
      </c>
      <c r="V257" s="54">
        <v>0</v>
      </c>
      <c r="W257" s="54">
        <v>0</v>
      </c>
      <c r="X257" s="54">
        <v>0</v>
      </c>
      <c r="Y257" s="54">
        <v>0</v>
      </c>
      <c r="Z257" s="54">
        <v>0</v>
      </c>
      <c r="AA257" s="54">
        <v>0</v>
      </c>
      <c r="AC257" s="54">
        <f t="shared" si="378"/>
        <v>0</v>
      </c>
      <c r="AD257" s="54">
        <f t="shared" si="379"/>
        <v>0</v>
      </c>
      <c r="AE257" s="54">
        <f t="shared" si="380"/>
        <v>0</v>
      </c>
      <c r="AF257" s="54">
        <f t="shared" si="381"/>
        <v>0</v>
      </c>
      <c r="AG257" s="54">
        <f t="shared" si="382"/>
        <v>0</v>
      </c>
      <c r="AH257" s="54">
        <f t="shared" ca="1" si="383"/>
        <v>0</v>
      </c>
      <c r="AI257" s="54">
        <f t="shared" ca="1" si="384"/>
        <v>0</v>
      </c>
      <c r="AJ257" s="45" t="s">
        <v>9</v>
      </c>
    </row>
    <row r="258" spans="1:36" ht="15.95" hidden="1" customHeight="1" outlineLevel="1" x14ac:dyDescent="0.2">
      <c r="A258" s="63" t="s">
        <v>168</v>
      </c>
      <c r="B258" s="54">
        <v>0</v>
      </c>
      <c r="C258" s="54">
        <v>0</v>
      </c>
      <c r="D258" s="54">
        <v>0</v>
      </c>
      <c r="E258" s="54">
        <v>0</v>
      </c>
      <c r="F258" s="54">
        <v>0</v>
      </c>
      <c r="G258" s="54">
        <v>0</v>
      </c>
      <c r="H258" s="54">
        <v>0</v>
      </c>
      <c r="I258" s="54">
        <v>0</v>
      </c>
      <c r="J258" s="54">
        <v>0</v>
      </c>
      <c r="K258" s="54">
        <v>0</v>
      </c>
      <c r="L258" s="54">
        <v>0</v>
      </c>
      <c r="M258" s="54">
        <v>0</v>
      </c>
      <c r="N258" s="54">
        <v>0</v>
      </c>
      <c r="O258" s="54">
        <v>0</v>
      </c>
      <c r="P258" s="54">
        <v>0</v>
      </c>
      <c r="Q258" s="54">
        <v>0</v>
      </c>
      <c r="R258" s="54">
        <v>0</v>
      </c>
      <c r="S258" s="54">
        <v>0</v>
      </c>
      <c r="T258" s="54">
        <v>0</v>
      </c>
      <c r="U258" s="54">
        <v>0</v>
      </c>
      <c r="V258" s="54">
        <v>0</v>
      </c>
      <c r="W258" s="54">
        <v>0</v>
      </c>
      <c r="X258" s="54">
        <v>0</v>
      </c>
      <c r="Y258" s="54">
        <v>0</v>
      </c>
      <c r="Z258" s="54">
        <v>0</v>
      </c>
      <c r="AA258" s="54">
        <v>0</v>
      </c>
      <c r="AC258" s="54">
        <f t="shared" si="378"/>
        <v>0</v>
      </c>
      <c r="AD258" s="54">
        <f t="shared" si="379"/>
        <v>0</v>
      </c>
      <c r="AE258" s="54">
        <f t="shared" si="380"/>
        <v>0</v>
      </c>
      <c r="AF258" s="54">
        <f t="shared" si="381"/>
        <v>0</v>
      </c>
      <c r="AG258" s="54">
        <f t="shared" si="382"/>
        <v>0</v>
      </c>
      <c r="AH258" s="54">
        <f t="shared" ca="1" si="383"/>
        <v>0</v>
      </c>
      <c r="AI258" s="54">
        <f t="shared" ca="1" si="384"/>
        <v>0</v>
      </c>
      <c r="AJ258" s="45" t="s">
        <v>9</v>
      </c>
    </row>
    <row r="259" spans="1:36" ht="15.95" hidden="1" customHeight="1" outlineLevel="1" x14ac:dyDescent="0.2">
      <c r="A259" s="63" t="s">
        <v>169</v>
      </c>
      <c r="B259" s="54">
        <v>4960</v>
      </c>
      <c r="C259" s="54">
        <v>4960</v>
      </c>
      <c r="D259" s="54">
        <v>4960</v>
      </c>
      <c r="E259" s="54">
        <v>123133</v>
      </c>
      <c r="F259" s="54">
        <v>117360</v>
      </c>
      <c r="G259" s="54">
        <v>117360</v>
      </c>
      <c r="H259" s="54">
        <v>117360</v>
      </c>
      <c r="I259" s="54">
        <v>238352</v>
      </c>
      <c r="J259" s="54">
        <v>211657</v>
      </c>
      <c r="K259" s="54">
        <v>211657</v>
      </c>
      <c r="L259" s="54">
        <v>211657</v>
      </c>
      <c r="M259" s="54">
        <v>282181</v>
      </c>
      <c r="N259" s="54">
        <v>278897</v>
      </c>
      <c r="O259" s="54">
        <v>237897</v>
      </c>
      <c r="P259" s="54">
        <v>195897</v>
      </c>
      <c r="Q259" s="54">
        <v>251343</v>
      </c>
      <c r="R259" s="54">
        <v>251343</v>
      </c>
      <c r="S259" s="54">
        <v>251343</v>
      </c>
      <c r="T259" s="54">
        <v>236343</v>
      </c>
      <c r="U259" s="54">
        <v>289853</v>
      </c>
      <c r="V259" s="54">
        <v>289853</v>
      </c>
      <c r="W259" s="54">
        <v>289853</v>
      </c>
      <c r="X259" s="54">
        <v>289853</v>
      </c>
      <c r="Y259" s="54">
        <v>351831</v>
      </c>
      <c r="Z259" s="54">
        <v>351831</v>
      </c>
      <c r="AA259" s="54">
        <v>351831</v>
      </c>
      <c r="AC259" s="54">
        <f t="shared" si="378"/>
        <v>123133</v>
      </c>
      <c r="AD259" s="54">
        <f t="shared" si="379"/>
        <v>238352</v>
      </c>
      <c r="AE259" s="54">
        <f t="shared" si="380"/>
        <v>282181</v>
      </c>
      <c r="AF259" s="54">
        <f t="shared" si="381"/>
        <v>251343</v>
      </c>
      <c r="AG259" s="54">
        <f t="shared" si="382"/>
        <v>289853</v>
      </c>
      <c r="AH259" s="54">
        <f t="shared" ca="1" si="383"/>
        <v>351831</v>
      </c>
      <c r="AI259" s="54">
        <f t="shared" ca="1" si="384"/>
        <v>351831</v>
      </c>
      <c r="AJ259" s="45" t="s">
        <v>9</v>
      </c>
    </row>
    <row r="260" spans="1:36" ht="15.95" hidden="1" customHeight="1" outlineLevel="1" x14ac:dyDescent="0.2">
      <c r="A260" s="63" t="s">
        <v>170</v>
      </c>
      <c r="B260" s="54">
        <v>94911</v>
      </c>
      <c r="C260" s="54">
        <v>49686</v>
      </c>
      <c r="D260" s="54">
        <v>87315</v>
      </c>
      <c r="E260" s="54">
        <v>-32469</v>
      </c>
      <c r="F260" s="54">
        <v>10827</v>
      </c>
      <c r="G260" s="54">
        <v>8745</v>
      </c>
      <c r="H260" s="54">
        <v>41960</v>
      </c>
      <c r="I260" s="54">
        <v>-2</v>
      </c>
      <c r="J260" s="54">
        <v>45163</v>
      </c>
      <c r="K260" s="54">
        <v>73433</v>
      </c>
      <c r="L260" s="54">
        <v>89696</v>
      </c>
      <c r="M260" s="54">
        <v>-5</v>
      </c>
      <c r="N260" s="54">
        <v>14514</v>
      </c>
      <c r="O260" s="54">
        <v>22828</v>
      </c>
      <c r="P260" s="54">
        <v>49223</v>
      </c>
      <c r="Q260" s="54">
        <v>4</v>
      </c>
      <c r="R260" s="54">
        <v>18600</v>
      </c>
      <c r="S260" s="54">
        <v>41646</v>
      </c>
      <c r="T260" s="54">
        <v>53390</v>
      </c>
      <c r="U260" s="54">
        <v>3</v>
      </c>
      <c r="V260" s="54">
        <v>22419</v>
      </c>
      <c r="W260" s="54">
        <v>42130</v>
      </c>
      <c r="X260" s="54">
        <v>59884</v>
      </c>
      <c r="Y260" s="54">
        <v>2</v>
      </c>
      <c r="Z260" s="54">
        <v>25170</v>
      </c>
      <c r="AA260" s="54">
        <v>48042</v>
      </c>
      <c r="AC260" s="54">
        <f t="shared" si="378"/>
        <v>-32469</v>
      </c>
      <c r="AD260" s="54">
        <f t="shared" si="379"/>
        <v>-2</v>
      </c>
      <c r="AE260" s="54">
        <f t="shared" si="380"/>
        <v>-5</v>
      </c>
      <c r="AF260" s="54">
        <f t="shared" si="381"/>
        <v>4</v>
      </c>
      <c r="AG260" s="54">
        <f t="shared" si="382"/>
        <v>3</v>
      </c>
      <c r="AH260" s="54">
        <f t="shared" ca="1" si="383"/>
        <v>2</v>
      </c>
      <c r="AI260" s="54">
        <f t="shared" ca="1" si="384"/>
        <v>48042</v>
      </c>
      <c r="AJ260" s="45" t="s">
        <v>9</v>
      </c>
    </row>
    <row r="261" spans="1:36" ht="15.95" hidden="1" customHeight="1" outlineLevel="1" x14ac:dyDescent="0.2">
      <c r="A261" s="63" t="s">
        <v>171</v>
      </c>
      <c r="B261" s="54">
        <v>0</v>
      </c>
      <c r="C261" s="54">
        <v>0</v>
      </c>
      <c r="D261" s="54">
        <v>0</v>
      </c>
      <c r="E261" s="54">
        <v>0</v>
      </c>
      <c r="F261" s="54">
        <v>0</v>
      </c>
      <c r="G261" s="54">
        <v>0</v>
      </c>
      <c r="H261" s="54">
        <v>0</v>
      </c>
      <c r="I261" s="54">
        <v>0</v>
      </c>
      <c r="J261" s="54">
        <v>0</v>
      </c>
      <c r="K261" s="54">
        <v>0</v>
      </c>
      <c r="L261" s="54">
        <v>0</v>
      </c>
      <c r="M261" s="54">
        <v>0</v>
      </c>
      <c r="N261" s="54">
        <v>0</v>
      </c>
      <c r="O261" s="54">
        <v>0</v>
      </c>
      <c r="P261" s="54">
        <v>0</v>
      </c>
      <c r="Q261" s="54">
        <v>0</v>
      </c>
      <c r="R261" s="54">
        <v>0</v>
      </c>
      <c r="S261" s="54">
        <v>0</v>
      </c>
      <c r="T261" s="54">
        <v>0</v>
      </c>
      <c r="U261" s="54">
        <v>0</v>
      </c>
      <c r="V261" s="54">
        <v>0</v>
      </c>
      <c r="W261" s="54">
        <v>0</v>
      </c>
      <c r="X261" s="54">
        <v>0</v>
      </c>
      <c r="Y261" s="54">
        <v>0</v>
      </c>
      <c r="Z261" s="54">
        <v>0</v>
      </c>
      <c r="AA261" s="54">
        <v>0</v>
      </c>
      <c r="AC261" s="54">
        <f t="shared" si="378"/>
        <v>0</v>
      </c>
      <c r="AD261" s="54">
        <f t="shared" si="379"/>
        <v>0</v>
      </c>
      <c r="AE261" s="54">
        <f t="shared" si="380"/>
        <v>0</v>
      </c>
      <c r="AF261" s="54">
        <f t="shared" si="381"/>
        <v>0</v>
      </c>
      <c r="AG261" s="54">
        <f t="shared" si="382"/>
        <v>0</v>
      </c>
      <c r="AH261" s="54">
        <f t="shared" ca="1" si="383"/>
        <v>0</v>
      </c>
      <c r="AI261" s="54">
        <f t="shared" ca="1" si="384"/>
        <v>0</v>
      </c>
      <c r="AJ261" s="45" t="s">
        <v>9</v>
      </c>
    </row>
    <row r="262" spans="1:36" ht="15.95" customHeight="1" collapsed="1" x14ac:dyDescent="0.2">
      <c r="P262" s="219">
        <f t="shared" ref="P262:U262" si="385">P190-P222</f>
        <v>0</v>
      </c>
      <c r="Q262" s="219">
        <f t="shared" si="385"/>
        <v>0</v>
      </c>
      <c r="R262" s="219">
        <f t="shared" si="385"/>
        <v>0</v>
      </c>
      <c r="S262" s="219">
        <f t="shared" si="385"/>
        <v>0</v>
      </c>
      <c r="T262" s="219">
        <f t="shared" si="385"/>
        <v>0</v>
      </c>
      <c r="U262" s="219">
        <f t="shared" si="385"/>
        <v>0</v>
      </c>
      <c r="V262" s="219">
        <f t="shared" ref="V262:W262" si="386">V190-V222</f>
        <v>0</v>
      </c>
      <c r="W262" s="219">
        <f t="shared" si="386"/>
        <v>0</v>
      </c>
      <c r="X262" s="219">
        <f t="shared" ref="X262:Y262" si="387">X190-X222</f>
        <v>0</v>
      </c>
      <c r="Y262" s="219">
        <f t="shared" si="387"/>
        <v>0</v>
      </c>
      <c r="Z262" s="219">
        <f t="shared" ref="Z262:AA262" si="388">Z190-Z222</f>
        <v>0</v>
      </c>
      <c r="AA262" s="219">
        <f t="shared" si="388"/>
        <v>0</v>
      </c>
      <c r="AJ262" s="45" t="s">
        <v>9</v>
      </c>
    </row>
    <row r="263" spans="1:36" ht="15.95" customHeight="1" x14ac:dyDescent="0.2">
      <c r="A263" s="162" t="s">
        <v>187</v>
      </c>
      <c r="AJ263" s="45" t="s">
        <v>9</v>
      </c>
    </row>
    <row r="264" spans="1:36" ht="15.95" customHeight="1" x14ac:dyDescent="0.2">
      <c r="AJ264" s="45"/>
    </row>
    <row r="265" spans="1:36" ht="15.95" customHeight="1" x14ac:dyDescent="0.2">
      <c r="AJ265" s="45"/>
    </row>
    <row r="266" spans="1:36" ht="15.95" customHeight="1" x14ac:dyDescent="0.2">
      <c r="AJ266" s="45"/>
    </row>
    <row r="267" spans="1:36" ht="15.95" customHeight="1" x14ac:dyDescent="0.2">
      <c r="AJ267" s="45"/>
    </row>
    <row r="268" spans="1:36" ht="15.95" customHeight="1" x14ac:dyDescent="0.2">
      <c r="AJ268" s="45"/>
    </row>
  </sheetData>
  <phoneticPr fontId="43" type="noConversion"/>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FDF06-C423-469A-8034-E5549075F712}">
  <sheetPr>
    <tabColor theme="4" tint="0.79998168889431442"/>
    <outlinePr summaryBelow="0" summaryRight="0"/>
  </sheetPr>
  <dimension ref="A1:AJ268"/>
  <sheetViews>
    <sheetView showGridLines="0" zoomScale="80" zoomScaleNormal="80" workbookViewId="0">
      <pane xSplit="1" ySplit="5" topLeftCell="B6" activePane="bottomRight" state="frozen"/>
      <selection activeCell="AD19" sqref="AD19"/>
      <selection pane="topRight" activeCell="AD19" sqref="AD19"/>
      <selection pane="bottomLeft" activeCell="AD19" sqref="AD19"/>
      <selection pane="bottomRight"/>
    </sheetView>
  </sheetViews>
  <sheetFormatPr defaultRowHeight="15.95" customHeight="1" outlineLevelRow="1" x14ac:dyDescent="0.2"/>
  <cols>
    <col min="1" max="1" width="64.7109375" style="20" customWidth="1"/>
    <col min="2" max="27" width="14.7109375" style="34" customWidth="1"/>
    <col min="28" max="28" width="9.140625" style="20"/>
    <col min="29" max="35" width="14.7109375" style="34" customWidth="1"/>
    <col min="36" max="36" width="2.7109375" style="20" customWidth="1"/>
    <col min="37" max="16384" width="9.140625" style="20"/>
  </cols>
  <sheetData>
    <row r="1" spans="1:36" s="2" customFormat="1" ht="21.95" customHeight="1" x14ac:dyDescent="0.2">
      <c r="A1" s="36" t="s">
        <v>192</v>
      </c>
      <c r="B1" s="37"/>
      <c r="C1" s="37"/>
      <c r="D1" s="37"/>
      <c r="E1" s="37"/>
      <c r="F1" s="37"/>
      <c r="G1" s="37"/>
      <c r="H1" s="37"/>
      <c r="I1" s="37"/>
      <c r="J1" s="37"/>
      <c r="K1" s="37"/>
      <c r="L1" s="37"/>
      <c r="M1" s="37"/>
      <c r="N1" s="37"/>
      <c r="O1" s="37"/>
      <c r="P1" s="37"/>
      <c r="Q1" s="37"/>
      <c r="R1" s="37"/>
      <c r="S1" s="37"/>
      <c r="T1" s="37"/>
      <c r="U1" s="37"/>
      <c r="V1" s="37"/>
      <c r="W1" s="37"/>
      <c r="X1" s="37"/>
      <c r="Y1" s="37"/>
      <c r="Z1" s="37"/>
      <c r="AA1" s="37"/>
      <c r="AC1" s="37"/>
      <c r="AD1" s="37"/>
      <c r="AE1" s="37"/>
      <c r="AF1" s="37"/>
      <c r="AG1" s="37"/>
      <c r="AH1" s="37"/>
      <c r="AI1" s="37"/>
      <c r="AJ1" s="38" t="s">
        <v>9</v>
      </c>
    </row>
    <row r="2" spans="1:36" s="2" customFormat="1" ht="21.95" customHeight="1" thickBot="1" x14ac:dyDescent="0.25">
      <c r="A2" s="66" t="s">
        <v>56</v>
      </c>
      <c r="B2" s="67"/>
      <c r="C2" s="67"/>
      <c r="D2" s="67"/>
      <c r="E2" s="67"/>
      <c r="F2" s="67"/>
      <c r="G2" s="67"/>
      <c r="H2" s="67"/>
      <c r="I2" s="67"/>
      <c r="J2" s="67"/>
      <c r="K2" s="67"/>
      <c r="L2" s="67"/>
      <c r="M2" s="67"/>
      <c r="N2" s="67"/>
      <c r="O2" s="67"/>
      <c r="P2" s="67"/>
      <c r="Q2" s="67"/>
      <c r="R2" s="67"/>
      <c r="S2" s="67"/>
      <c r="T2" s="67"/>
      <c r="U2" s="67"/>
      <c r="V2" s="67"/>
      <c r="W2" s="67"/>
      <c r="X2" s="67"/>
      <c r="Y2" s="67"/>
      <c r="Z2" s="67"/>
      <c r="AA2" s="67"/>
      <c r="AB2" s="68"/>
      <c r="AC2" s="67"/>
      <c r="AD2" s="67"/>
      <c r="AE2" s="67"/>
      <c r="AF2" s="67"/>
      <c r="AG2" s="67"/>
      <c r="AH2" s="67"/>
      <c r="AI2" s="67"/>
      <c r="AJ2" s="38" t="s">
        <v>9</v>
      </c>
    </row>
    <row r="3" spans="1:36" ht="21.95" customHeight="1" thickTop="1" x14ac:dyDescent="0.2">
      <c r="A3" s="65" t="s">
        <v>57</v>
      </c>
      <c r="B3" s="85" t="s">
        <v>189</v>
      </c>
      <c r="C3" s="85" t="s">
        <v>189</v>
      </c>
      <c r="D3" s="85" t="s">
        <v>189</v>
      </c>
      <c r="E3" s="85" t="s">
        <v>189</v>
      </c>
      <c r="F3" s="85" t="s">
        <v>189</v>
      </c>
      <c r="G3" s="85" t="s">
        <v>189</v>
      </c>
      <c r="H3" s="85" t="s">
        <v>189</v>
      </c>
      <c r="I3" s="82" t="s">
        <v>39</v>
      </c>
      <c r="J3" s="82" t="s">
        <v>39</v>
      </c>
      <c r="K3" s="82" t="s">
        <v>39</v>
      </c>
      <c r="L3" s="82" t="s">
        <v>39</v>
      </c>
      <c r="M3" s="82" t="s">
        <v>39</v>
      </c>
      <c r="N3" s="82" t="s">
        <v>39</v>
      </c>
      <c r="O3" s="82" t="s">
        <v>39</v>
      </c>
      <c r="P3" s="82" t="s">
        <v>39</v>
      </c>
      <c r="Q3" s="82" t="s">
        <v>39</v>
      </c>
      <c r="R3" s="82" t="s">
        <v>39</v>
      </c>
      <c r="S3" s="82" t="s">
        <v>39</v>
      </c>
      <c r="T3" s="82" t="s">
        <v>39</v>
      </c>
      <c r="U3" s="82" t="s">
        <v>39</v>
      </c>
      <c r="V3" s="82" t="s">
        <v>39</v>
      </c>
      <c r="W3" s="82" t="s">
        <v>39</v>
      </c>
      <c r="X3" s="82" t="s">
        <v>39</v>
      </c>
      <c r="Y3" s="82" t="s">
        <v>39</v>
      </c>
      <c r="Z3" s="82" t="s">
        <v>39</v>
      </c>
      <c r="AA3" s="82" t="s">
        <v>39</v>
      </c>
      <c r="AC3" s="85"/>
      <c r="AD3" s="85"/>
      <c r="AE3" s="85"/>
      <c r="AF3" s="82"/>
      <c r="AG3" s="82"/>
      <c r="AH3" s="82"/>
      <c r="AI3" s="82"/>
      <c r="AJ3" s="45" t="s">
        <v>9</v>
      </c>
    </row>
    <row r="4" spans="1:36" ht="21.95" customHeight="1" thickBot="1" x14ac:dyDescent="0.25">
      <c r="A4" s="66" t="s">
        <v>58</v>
      </c>
      <c r="B4" s="83">
        <v>0.49</v>
      </c>
      <c r="C4" s="83">
        <v>0.49</v>
      </c>
      <c r="D4" s="83">
        <v>0.49</v>
      </c>
      <c r="E4" s="83">
        <v>0.49</v>
      </c>
      <c r="F4" s="83">
        <v>0.49</v>
      </c>
      <c r="G4" s="83">
        <v>0.49</v>
      </c>
      <c r="H4" s="83">
        <v>0.49</v>
      </c>
      <c r="I4" s="83">
        <v>0.49</v>
      </c>
      <c r="J4" s="83">
        <v>0.49</v>
      </c>
      <c r="K4" s="83">
        <v>0.49</v>
      </c>
      <c r="L4" s="83">
        <v>0.49</v>
      </c>
      <c r="M4" s="83">
        <v>0.49</v>
      </c>
      <c r="N4" s="83">
        <f t="shared" ref="N4:AA4" si="0">49%*70%</f>
        <v>0.34299999999999997</v>
      </c>
      <c r="O4" s="83">
        <f t="shared" si="0"/>
        <v>0.34299999999999997</v>
      </c>
      <c r="P4" s="83">
        <f t="shared" si="0"/>
        <v>0.34299999999999997</v>
      </c>
      <c r="Q4" s="83">
        <f t="shared" si="0"/>
        <v>0.34299999999999997</v>
      </c>
      <c r="R4" s="83">
        <f t="shared" si="0"/>
        <v>0.34299999999999997</v>
      </c>
      <c r="S4" s="83">
        <f t="shared" si="0"/>
        <v>0.34299999999999997</v>
      </c>
      <c r="T4" s="83">
        <f t="shared" si="0"/>
        <v>0.34299999999999997</v>
      </c>
      <c r="U4" s="83">
        <f t="shared" si="0"/>
        <v>0.34299999999999997</v>
      </c>
      <c r="V4" s="83">
        <f t="shared" si="0"/>
        <v>0.34299999999999997</v>
      </c>
      <c r="W4" s="83">
        <f t="shared" si="0"/>
        <v>0.34299999999999997</v>
      </c>
      <c r="X4" s="83">
        <f t="shared" si="0"/>
        <v>0.34299999999999997</v>
      </c>
      <c r="Y4" s="83">
        <f t="shared" si="0"/>
        <v>0.34299999999999997</v>
      </c>
      <c r="Z4" s="83">
        <f t="shared" si="0"/>
        <v>0.34299999999999997</v>
      </c>
      <c r="AA4" s="83">
        <f t="shared" si="0"/>
        <v>0.34299999999999997</v>
      </c>
      <c r="AC4" s="83"/>
      <c r="AD4" s="83"/>
      <c r="AE4" s="83"/>
      <c r="AF4" s="84"/>
      <c r="AG4" s="84"/>
      <c r="AH4" s="84"/>
      <c r="AI4" s="84"/>
      <c r="AJ4" s="45" t="s">
        <v>9</v>
      </c>
    </row>
    <row r="5" spans="1:36" s="2" customFormat="1" ht="21.95" customHeight="1" thickTop="1" x14ac:dyDescent="0.2">
      <c r="A5" s="36" t="s">
        <v>59</v>
      </c>
      <c r="B5" s="37" t="s">
        <v>60</v>
      </c>
      <c r="C5" s="37" t="s">
        <v>61</v>
      </c>
      <c r="D5" s="37" t="s">
        <v>62</v>
      </c>
      <c r="E5" s="37" t="s">
        <v>63</v>
      </c>
      <c r="F5" s="37" t="s">
        <v>64</v>
      </c>
      <c r="G5" s="37" t="s">
        <v>65</v>
      </c>
      <c r="H5" s="37" t="s">
        <v>66</v>
      </c>
      <c r="I5" s="37" t="s">
        <v>67</v>
      </c>
      <c r="J5" s="37" t="s">
        <v>68</v>
      </c>
      <c r="K5" s="37" t="s">
        <v>69</v>
      </c>
      <c r="L5" s="37" t="s">
        <v>285</v>
      </c>
      <c r="M5" s="37" t="s">
        <v>287</v>
      </c>
      <c r="N5" s="37" t="s">
        <v>291</v>
      </c>
      <c r="O5" s="37" t="s">
        <v>292</v>
      </c>
      <c r="P5" s="37" t="s">
        <v>303</v>
      </c>
      <c r="Q5" s="37" t="s">
        <v>305</v>
      </c>
      <c r="R5" s="37" t="s">
        <v>306</v>
      </c>
      <c r="S5" s="37" t="s">
        <v>308</v>
      </c>
      <c r="T5" s="37" t="s">
        <v>311</v>
      </c>
      <c r="U5" s="37" t="s">
        <v>312</v>
      </c>
      <c r="V5" s="37" t="s">
        <v>313</v>
      </c>
      <c r="W5" s="37" t="s">
        <v>314</v>
      </c>
      <c r="X5" s="37" t="s">
        <v>316</v>
      </c>
      <c r="Y5" s="37" t="s">
        <v>317</v>
      </c>
      <c r="Z5" s="37" t="s">
        <v>318</v>
      </c>
      <c r="AA5" s="37" t="s">
        <v>320</v>
      </c>
      <c r="AC5" s="121">
        <v>2019</v>
      </c>
      <c r="AD5" s="121">
        <v>2020</v>
      </c>
      <c r="AE5" s="121">
        <v>2021</v>
      </c>
      <c r="AF5" s="121">
        <v>2022</v>
      </c>
      <c r="AG5" s="121">
        <v>2023</v>
      </c>
      <c r="AH5" s="121">
        <v>2024</v>
      </c>
      <c r="AI5" s="121">
        <v>2025</v>
      </c>
      <c r="AJ5" s="38" t="s">
        <v>9</v>
      </c>
    </row>
    <row r="6" spans="1:36" s="42" customFormat="1" ht="18" customHeight="1" x14ac:dyDescent="0.2">
      <c r="A6" s="39" t="s">
        <v>70</v>
      </c>
      <c r="B6" s="40"/>
      <c r="C6" s="40"/>
      <c r="D6" s="40"/>
      <c r="E6" s="40"/>
      <c r="F6" s="40"/>
      <c r="G6" s="40"/>
      <c r="H6" s="40"/>
      <c r="I6" s="40"/>
      <c r="J6" s="40"/>
      <c r="K6" s="40"/>
      <c r="L6" s="40"/>
      <c r="M6" s="40"/>
      <c r="N6" s="40"/>
      <c r="O6" s="40"/>
      <c r="P6" s="40"/>
      <c r="Q6" s="40"/>
      <c r="R6" s="143"/>
      <c r="S6" s="143"/>
      <c r="T6" s="143"/>
      <c r="U6" s="143"/>
      <c r="V6" s="143"/>
      <c r="W6" s="143"/>
      <c r="X6" s="143"/>
      <c r="Y6" s="143"/>
      <c r="Z6" s="143"/>
      <c r="AA6" s="143"/>
      <c r="AC6" s="40"/>
      <c r="AD6" s="40"/>
      <c r="AE6" s="40"/>
      <c r="AF6" s="40"/>
      <c r="AG6" s="40"/>
      <c r="AH6" s="40"/>
      <c r="AI6" s="40"/>
      <c r="AJ6" s="41" t="s">
        <v>9</v>
      </c>
    </row>
    <row r="7" spans="1:36" ht="18" customHeight="1" x14ac:dyDescent="0.2">
      <c r="A7" s="43" t="s">
        <v>71</v>
      </c>
      <c r="B7" s="44"/>
      <c r="C7" s="44"/>
      <c r="D7" s="44"/>
      <c r="E7" s="44"/>
      <c r="F7" s="44"/>
      <c r="G7" s="44"/>
      <c r="H7" s="44"/>
      <c r="I7" s="44"/>
      <c r="J7" s="44"/>
      <c r="K7" s="44"/>
      <c r="L7" s="44"/>
      <c r="M7" s="44"/>
      <c r="N7" s="44"/>
      <c r="O7" s="44"/>
      <c r="P7" s="44"/>
      <c r="Q7" s="44"/>
      <c r="R7" s="142"/>
      <c r="S7" s="142"/>
      <c r="T7" s="142"/>
      <c r="U7" s="142"/>
      <c r="V7" s="142"/>
      <c r="W7" s="142"/>
      <c r="X7" s="142"/>
      <c r="Y7" s="142"/>
      <c r="Z7" s="142"/>
      <c r="AA7" s="142"/>
      <c r="AC7" s="44"/>
      <c r="AD7" s="44"/>
      <c r="AE7" s="44"/>
      <c r="AF7" s="44"/>
      <c r="AG7" s="44"/>
      <c r="AH7" s="44"/>
      <c r="AI7" s="44"/>
      <c r="AJ7" s="45" t="s">
        <v>9</v>
      </c>
    </row>
    <row r="8" spans="1:36" s="48" customFormat="1" ht="18" customHeight="1" x14ac:dyDescent="0.2">
      <c r="A8" s="46" t="s">
        <v>72</v>
      </c>
      <c r="B8" s="47">
        <f t="shared" ref="B8:H8" si="1">B40</f>
        <v>0</v>
      </c>
      <c r="C8" s="47">
        <f t="shared" si="1"/>
        <v>0</v>
      </c>
      <c r="D8" s="47">
        <f t="shared" si="1"/>
        <v>0</v>
      </c>
      <c r="E8" s="47">
        <f t="shared" si="1"/>
        <v>0</v>
      </c>
      <c r="F8" s="47">
        <f t="shared" si="1"/>
        <v>0</v>
      </c>
      <c r="G8" s="47">
        <f t="shared" si="1"/>
        <v>0</v>
      </c>
      <c r="H8" s="47">
        <f t="shared" si="1"/>
        <v>0</v>
      </c>
      <c r="I8" s="47">
        <f t="shared" ref="I8:J8" si="2">I40</f>
        <v>44529</v>
      </c>
      <c r="J8" s="47">
        <f t="shared" si="2"/>
        <v>60109</v>
      </c>
      <c r="K8" s="47">
        <f t="shared" ref="K8" si="3">K40</f>
        <v>59697</v>
      </c>
      <c r="L8" s="47">
        <f t="shared" ref="L8:R8" si="4">L40</f>
        <v>64825</v>
      </c>
      <c r="M8" s="47">
        <f t="shared" si="4"/>
        <v>64823</v>
      </c>
      <c r="N8" s="47">
        <f t="shared" si="4"/>
        <v>64667</v>
      </c>
      <c r="O8" s="47">
        <f t="shared" si="4"/>
        <v>60781</v>
      </c>
      <c r="P8" s="47">
        <f t="shared" si="4"/>
        <v>70882</v>
      </c>
      <c r="Q8" s="47">
        <f t="shared" si="4"/>
        <v>70874</v>
      </c>
      <c r="R8" s="47">
        <f t="shared" si="4"/>
        <v>70367</v>
      </c>
      <c r="S8" s="47">
        <f t="shared" ref="S8:T8" si="5">S40</f>
        <v>70906</v>
      </c>
      <c r="T8" s="47">
        <f t="shared" si="5"/>
        <v>73274</v>
      </c>
      <c r="U8" s="47">
        <f t="shared" ref="U8" si="6">U40</f>
        <v>73694</v>
      </c>
      <c r="V8" s="47">
        <f t="shared" ref="V8:AA8" si="7">V40</f>
        <v>73732</v>
      </c>
      <c r="W8" s="47">
        <f t="shared" si="7"/>
        <v>73626</v>
      </c>
      <c r="X8" s="47">
        <f t="shared" si="7"/>
        <v>76584</v>
      </c>
      <c r="Y8" s="47">
        <f t="shared" si="7"/>
        <v>76611</v>
      </c>
      <c r="Z8" s="47">
        <f t="shared" si="7"/>
        <v>75673</v>
      </c>
      <c r="AA8" s="47">
        <f t="shared" si="7"/>
        <v>76091</v>
      </c>
      <c r="AC8" s="47">
        <f t="shared" ref="AC8:AH8" si="8">AC40</f>
        <v>0</v>
      </c>
      <c r="AD8" s="47">
        <f t="shared" si="8"/>
        <v>44529</v>
      </c>
      <c r="AE8" s="47">
        <f t="shared" si="8"/>
        <v>249454</v>
      </c>
      <c r="AF8" s="47">
        <f t="shared" si="8"/>
        <v>267204</v>
      </c>
      <c r="AG8" s="47">
        <f t="shared" si="8"/>
        <v>288241</v>
      </c>
      <c r="AH8" s="47">
        <f t="shared" si="8"/>
        <v>300553</v>
      </c>
      <c r="AI8" s="47">
        <f t="shared" ref="AI8" si="9">AI40</f>
        <v>151764</v>
      </c>
      <c r="AJ8" s="33" t="s">
        <v>9</v>
      </c>
    </row>
    <row r="9" spans="1:36" s="48" customFormat="1" ht="18" customHeight="1" x14ac:dyDescent="0.2">
      <c r="A9" s="46" t="s">
        <v>73</v>
      </c>
      <c r="B9" s="47">
        <f t="shared" ref="B9:H9" si="10">SUM(B40:B41,B46)-SUM(B45,B48)</f>
        <v>-1</v>
      </c>
      <c r="C9" s="47">
        <f t="shared" si="10"/>
        <v>-16</v>
      </c>
      <c r="D9" s="47">
        <f t="shared" si="10"/>
        <v>-26</v>
      </c>
      <c r="E9" s="47">
        <f t="shared" si="10"/>
        <v>-16</v>
      </c>
      <c r="F9" s="47">
        <f t="shared" si="10"/>
        <v>-1</v>
      </c>
      <c r="G9" s="47">
        <f t="shared" si="10"/>
        <v>-8</v>
      </c>
      <c r="H9" s="47">
        <f t="shared" si="10"/>
        <v>-367</v>
      </c>
      <c r="I9" s="47">
        <f t="shared" ref="I9:J9" si="11">SUM(I40:I41,I46)-SUM(I45,I48)</f>
        <v>43875</v>
      </c>
      <c r="J9" s="47">
        <f t="shared" si="11"/>
        <v>56444</v>
      </c>
      <c r="K9" s="47">
        <f t="shared" ref="K9" si="12">SUM(K40:K41,K46)-SUM(K45,K48)</f>
        <v>54823</v>
      </c>
      <c r="L9" s="47">
        <f t="shared" ref="L9:Q9" si="13">SUM(L40:L41,L46)-SUM(L45,L48)</f>
        <v>61744</v>
      </c>
      <c r="M9" s="47">
        <f t="shared" si="13"/>
        <v>59710</v>
      </c>
      <c r="N9" s="47">
        <f t="shared" si="13"/>
        <v>61649</v>
      </c>
      <c r="O9" s="47">
        <f t="shared" si="13"/>
        <v>58542</v>
      </c>
      <c r="P9" s="47">
        <f t="shared" si="13"/>
        <v>67282</v>
      </c>
      <c r="Q9" s="47">
        <f t="shared" si="13"/>
        <v>65953</v>
      </c>
      <c r="R9" s="47">
        <f t="shared" ref="R9:W9" si="14">SUM(R40:R41,R46)-SUM(R45,R48)</f>
        <v>66753</v>
      </c>
      <c r="S9" s="47">
        <f t="shared" si="14"/>
        <v>67269</v>
      </c>
      <c r="T9" s="47">
        <f t="shared" si="14"/>
        <v>70368</v>
      </c>
      <c r="U9" s="47">
        <f t="shared" si="14"/>
        <v>68959</v>
      </c>
      <c r="V9" s="47">
        <f t="shared" si="14"/>
        <v>70212</v>
      </c>
      <c r="W9" s="47">
        <f t="shared" si="14"/>
        <v>69881</v>
      </c>
      <c r="X9" s="47">
        <f t="shared" ref="X9:Y9" si="15">SUM(X40:X41,X46)-SUM(X45,X48)</f>
        <v>71980</v>
      </c>
      <c r="Y9" s="47">
        <f t="shared" si="15"/>
        <v>71768</v>
      </c>
      <c r="Z9" s="47">
        <f t="shared" ref="Z9:AA9" si="16">SUM(Z40:Z41,Z46)-SUM(Z45,Z48)</f>
        <v>71461</v>
      </c>
      <c r="AA9" s="47">
        <f t="shared" si="16"/>
        <v>71264</v>
      </c>
      <c r="AC9" s="47">
        <f t="shared" ref="AC9:AH9" si="17">SUM(AC40:AC41,AC46)-SUM(AC45,AC48)</f>
        <v>-59</v>
      </c>
      <c r="AD9" s="47">
        <f t="shared" si="17"/>
        <v>43875</v>
      </c>
      <c r="AE9" s="47">
        <f t="shared" si="17"/>
        <v>232721</v>
      </c>
      <c r="AF9" s="47">
        <f t="shared" si="17"/>
        <v>253426</v>
      </c>
      <c r="AG9" s="47">
        <f t="shared" si="17"/>
        <v>273349</v>
      </c>
      <c r="AH9" s="47">
        <f t="shared" si="17"/>
        <v>283841</v>
      </c>
      <c r="AI9" s="47">
        <f t="shared" ref="AI9" si="18">SUM(AI40:AI41,AI46)-SUM(AI45,AI48)</f>
        <v>142725</v>
      </c>
      <c r="AJ9" s="33" t="s">
        <v>9</v>
      </c>
    </row>
    <row r="10" spans="1:36" s="52" customFormat="1" ht="18" customHeight="1" x14ac:dyDescent="0.2">
      <c r="A10" s="49" t="s">
        <v>74</v>
      </c>
      <c r="B10" s="50" t="str">
        <f t="shared" ref="B10:H10" si="19">IFERROR(B9/B$8,"n/a")</f>
        <v>n/a</v>
      </c>
      <c r="C10" s="50" t="str">
        <f t="shared" si="19"/>
        <v>n/a</v>
      </c>
      <c r="D10" s="50" t="str">
        <f t="shared" si="19"/>
        <v>n/a</v>
      </c>
      <c r="E10" s="50" t="str">
        <f t="shared" si="19"/>
        <v>n/a</v>
      </c>
      <c r="F10" s="50" t="str">
        <f t="shared" si="19"/>
        <v>n/a</v>
      </c>
      <c r="G10" s="50" t="str">
        <f t="shared" si="19"/>
        <v>n/a</v>
      </c>
      <c r="H10" s="50" t="str">
        <f t="shared" si="19"/>
        <v>n/a</v>
      </c>
      <c r="I10" s="50">
        <f t="shared" ref="I10:J10" si="20">IFERROR(I9/I$8,"n/a")</f>
        <v>0.98531294212760223</v>
      </c>
      <c r="J10" s="50">
        <f t="shared" si="20"/>
        <v>0.93902743349581597</v>
      </c>
      <c r="K10" s="50">
        <f t="shared" ref="K10:L10" si="21">IFERROR(K9/K$8,"n/a")</f>
        <v>0.91835435616530148</v>
      </c>
      <c r="L10" s="50">
        <f t="shared" si="21"/>
        <v>0.95247204010798303</v>
      </c>
      <c r="M10" s="50">
        <f t="shared" ref="M10:N10" si="22">IFERROR(M9/M$8,"n/a")</f>
        <v>0.92112367523872696</v>
      </c>
      <c r="N10" s="50">
        <f t="shared" si="22"/>
        <v>0.95333013747351814</v>
      </c>
      <c r="O10" s="50">
        <f t="shared" ref="O10:P10" si="23">IFERROR(O9/O$8,"n/a")</f>
        <v>0.96316283048979123</v>
      </c>
      <c r="P10" s="50">
        <f t="shared" si="23"/>
        <v>0.94921136536779438</v>
      </c>
      <c r="Q10" s="50">
        <f t="shared" ref="Q10:R10" si="24">IFERROR(Q9/Q$8,"n/a")</f>
        <v>0.93056692157914045</v>
      </c>
      <c r="R10" s="50">
        <f t="shared" si="24"/>
        <v>0.94864069805448581</v>
      </c>
      <c r="S10" s="50">
        <f t="shared" ref="S10:T10" si="25">IFERROR(S9/S$8,"n/a")</f>
        <v>0.94870673849885767</v>
      </c>
      <c r="T10" s="50">
        <f t="shared" si="25"/>
        <v>0.96034063924447965</v>
      </c>
      <c r="U10" s="50">
        <f t="shared" ref="U10" si="26">IFERROR(U9/U$8,"n/a")</f>
        <v>0.93574782207506713</v>
      </c>
      <c r="V10" s="50">
        <f t="shared" ref="V10:AA10" si="27">IFERROR(V9/V$8,"n/a")</f>
        <v>0.95225953453046164</v>
      </c>
      <c r="W10" s="50">
        <f t="shared" si="27"/>
        <v>0.94913481650503895</v>
      </c>
      <c r="X10" s="50">
        <f t="shared" si="27"/>
        <v>0.93988300428287896</v>
      </c>
      <c r="Y10" s="50">
        <f t="shared" si="27"/>
        <v>0.93678453485791857</v>
      </c>
      <c r="Z10" s="50">
        <f t="shared" si="27"/>
        <v>0.94433946057378459</v>
      </c>
      <c r="AA10" s="50">
        <f t="shared" si="27"/>
        <v>0.93656279980549606</v>
      </c>
      <c r="AC10" s="50" t="str">
        <f t="shared" ref="AC10:AH10" si="28">IFERROR(AC9/AC$8,"n/a")</f>
        <v>n/a</v>
      </c>
      <c r="AD10" s="50">
        <f t="shared" si="28"/>
        <v>0.98531294212760223</v>
      </c>
      <c r="AE10" s="50">
        <f t="shared" si="28"/>
        <v>0.93292150055721701</v>
      </c>
      <c r="AF10" s="50">
        <f t="shared" si="28"/>
        <v>0.94843640065268486</v>
      </c>
      <c r="AG10" s="50">
        <f t="shared" si="28"/>
        <v>0.94833490030911638</v>
      </c>
      <c r="AH10" s="50">
        <f t="shared" si="28"/>
        <v>0.94439583035271646</v>
      </c>
      <c r="AI10" s="50">
        <f t="shared" ref="AI10" si="29">IFERROR(AI9/AI$8,"n/a")</f>
        <v>0.94044042065311928</v>
      </c>
      <c r="AJ10" s="51" t="s">
        <v>9</v>
      </c>
    </row>
    <row r="11" spans="1:36" ht="18" customHeight="1" x14ac:dyDescent="0.2">
      <c r="A11" s="53" t="s">
        <v>75</v>
      </c>
      <c r="B11" s="54">
        <f t="shared" ref="B11:F11" si="30">SUM(B41:B42,B47)-SUM(B46,B49)</f>
        <v>0</v>
      </c>
      <c r="C11" s="54">
        <f t="shared" si="30"/>
        <v>0</v>
      </c>
      <c r="D11" s="54">
        <f t="shared" si="30"/>
        <v>0</v>
      </c>
      <c r="E11" s="54">
        <f t="shared" si="30"/>
        <v>0</v>
      </c>
      <c r="F11" s="54">
        <f t="shared" si="30"/>
        <v>0</v>
      </c>
      <c r="G11" s="54">
        <v>0</v>
      </c>
      <c r="H11" s="54">
        <v>0</v>
      </c>
      <c r="I11" s="193">
        <v>0</v>
      </c>
      <c r="J11" s="193">
        <v>0</v>
      </c>
      <c r="K11" s="193">
        <v>0</v>
      </c>
      <c r="L11" s="193">
        <v>0</v>
      </c>
      <c r="M11" s="193">
        <v>0</v>
      </c>
      <c r="N11" s="193">
        <v>0</v>
      </c>
      <c r="O11" s="193">
        <v>0</v>
      </c>
      <c r="P11" s="193">
        <v>0</v>
      </c>
      <c r="Q11" s="193">
        <v>0</v>
      </c>
      <c r="R11" s="54">
        <v>0</v>
      </c>
      <c r="S11" s="54">
        <v>0</v>
      </c>
      <c r="T11" s="54">
        <v>0</v>
      </c>
      <c r="U11" s="54">
        <v>0</v>
      </c>
      <c r="V11" s="54">
        <v>0</v>
      </c>
      <c r="W11" s="54">
        <v>0</v>
      </c>
      <c r="X11" s="54">
        <v>0</v>
      </c>
      <c r="Y11" s="54">
        <v>0</v>
      </c>
      <c r="Z11" s="54">
        <v>0</v>
      </c>
      <c r="AA11" s="54">
        <v>0</v>
      </c>
      <c r="AC11" s="54">
        <f>SUM(B11:E11)</f>
        <v>0</v>
      </c>
      <c r="AD11" s="54">
        <f>SUM(F11:I11)</f>
        <v>0</v>
      </c>
      <c r="AE11" s="54">
        <f>SUM(J11:M11)</f>
        <v>0</v>
      </c>
      <c r="AF11" s="54">
        <f>SUM(N11:Q11)</f>
        <v>0</v>
      </c>
      <c r="AG11" s="54">
        <f>SUM(R11:U11)</f>
        <v>0</v>
      </c>
      <c r="AH11" s="54">
        <f>SUM(V11:AB11)</f>
        <v>0</v>
      </c>
      <c r="AI11" s="54">
        <f>SUM(W11:AC11)</f>
        <v>0</v>
      </c>
      <c r="AJ11" s="45" t="s">
        <v>9</v>
      </c>
    </row>
    <row r="12" spans="1:36" s="48" customFormat="1" ht="18" customHeight="1" x14ac:dyDescent="0.2">
      <c r="A12" s="46" t="s">
        <v>76</v>
      </c>
      <c r="B12" s="47">
        <f t="shared" ref="B12:H12" si="31">B9-B11</f>
        <v>-1</v>
      </c>
      <c r="C12" s="47">
        <f t="shared" si="31"/>
        <v>-16</v>
      </c>
      <c r="D12" s="47">
        <f t="shared" si="31"/>
        <v>-26</v>
      </c>
      <c r="E12" s="47">
        <f t="shared" si="31"/>
        <v>-16</v>
      </c>
      <c r="F12" s="47">
        <f t="shared" si="31"/>
        <v>-1</v>
      </c>
      <c r="G12" s="47">
        <f t="shared" si="31"/>
        <v>-8</v>
      </c>
      <c r="H12" s="47">
        <f t="shared" si="31"/>
        <v>-367</v>
      </c>
      <c r="I12" s="47">
        <f t="shared" ref="I12:J12" si="32">I9-I11</f>
        <v>43875</v>
      </c>
      <c r="J12" s="47">
        <f t="shared" si="32"/>
        <v>56444</v>
      </c>
      <c r="K12" s="47">
        <f t="shared" ref="K12:L12" si="33">K9-K11</f>
        <v>54823</v>
      </c>
      <c r="L12" s="47">
        <f t="shared" si="33"/>
        <v>61744</v>
      </c>
      <c r="M12" s="47">
        <f t="shared" ref="M12:N12" si="34">M9-M11</f>
        <v>59710</v>
      </c>
      <c r="N12" s="47">
        <f t="shared" si="34"/>
        <v>61649</v>
      </c>
      <c r="O12" s="47">
        <f t="shared" ref="O12:P12" si="35">O9-O11</f>
        <v>58542</v>
      </c>
      <c r="P12" s="47">
        <f t="shared" si="35"/>
        <v>67282</v>
      </c>
      <c r="Q12" s="47">
        <f t="shared" ref="Q12:R12" si="36">Q9-Q11</f>
        <v>65953</v>
      </c>
      <c r="R12" s="47">
        <f t="shared" si="36"/>
        <v>66753</v>
      </c>
      <c r="S12" s="47">
        <f t="shared" ref="S12:T12" si="37">S9-S11</f>
        <v>67269</v>
      </c>
      <c r="T12" s="47">
        <f t="shared" si="37"/>
        <v>70368</v>
      </c>
      <c r="U12" s="47">
        <f t="shared" ref="U12" si="38">U9-U11</f>
        <v>68959</v>
      </c>
      <c r="V12" s="47">
        <f t="shared" ref="V12:AA12" si="39">V9-V11</f>
        <v>70212</v>
      </c>
      <c r="W12" s="47">
        <f t="shared" si="39"/>
        <v>69881</v>
      </c>
      <c r="X12" s="47">
        <f t="shared" si="39"/>
        <v>71980</v>
      </c>
      <c r="Y12" s="47">
        <f t="shared" si="39"/>
        <v>71768</v>
      </c>
      <c r="Z12" s="47">
        <f t="shared" si="39"/>
        <v>71461</v>
      </c>
      <c r="AA12" s="47">
        <f t="shared" si="39"/>
        <v>71264</v>
      </c>
      <c r="AC12" s="47">
        <f t="shared" ref="AC12:AH12" si="40">AC9-AC11</f>
        <v>-59</v>
      </c>
      <c r="AD12" s="47">
        <f t="shared" si="40"/>
        <v>43875</v>
      </c>
      <c r="AE12" s="47">
        <f t="shared" si="40"/>
        <v>232721</v>
      </c>
      <c r="AF12" s="47">
        <f t="shared" si="40"/>
        <v>253426</v>
      </c>
      <c r="AG12" s="47">
        <f t="shared" si="40"/>
        <v>273349</v>
      </c>
      <c r="AH12" s="47">
        <f t="shared" si="40"/>
        <v>283841</v>
      </c>
      <c r="AI12" s="47">
        <f t="shared" ref="AI12" si="41">AI9-AI11</f>
        <v>142725</v>
      </c>
      <c r="AJ12" s="33" t="s">
        <v>9</v>
      </c>
    </row>
    <row r="13" spans="1:36" s="52" customFormat="1" ht="18" customHeight="1" x14ac:dyDescent="0.2">
      <c r="A13" s="49" t="s">
        <v>77</v>
      </c>
      <c r="B13" s="50" t="str">
        <f t="shared" ref="B13:H13" si="42">IFERROR(B12/B$8,"n/a")</f>
        <v>n/a</v>
      </c>
      <c r="C13" s="50" t="str">
        <f t="shared" si="42"/>
        <v>n/a</v>
      </c>
      <c r="D13" s="50" t="str">
        <f t="shared" si="42"/>
        <v>n/a</v>
      </c>
      <c r="E13" s="50" t="str">
        <f t="shared" si="42"/>
        <v>n/a</v>
      </c>
      <c r="F13" s="50" t="str">
        <f t="shared" si="42"/>
        <v>n/a</v>
      </c>
      <c r="G13" s="50" t="str">
        <f t="shared" si="42"/>
        <v>n/a</v>
      </c>
      <c r="H13" s="50" t="str">
        <f t="shared" si="42"/>
        <v>n/a</v>
      </c>
      <c r="I13" s="50">
        <f t="shared" ref="I13:J13" si="43">IFERROR(I12/I$8,"n/a")</f>
        <v>0.98531294212760223</v>
      </c>
      <c r="J13" s="50">
        <f t="shared" si="43"/>
        <v>0.93902743349581597</v>
      </c>
      <c r="K13" s="50">
        <f t="shared" ref="K13:L13" si="44">IFERROR(K12/K$8,"n/a")</f>
        <v>0.91835435616530148</v>
      </c>
      <c r="L13" s="50">
        <f t="shared" si="44"/>
        <v>0.95247204010798303</v>
      </c>
      <c r="M13" s="50">
        <f t="shared" ref="M13:N13" si="45">IFERROR(M12/M$8,"n/a")</f>
        <v>0.92112367523872696</v>
      </c>
      <c r="N13" s="50">
        <f t="shared" si="45"/>
        <v>0.95333013747351814</v>
      </c>
      <c r="O13" s="50">
        <f t="shared" ref="O13:P13" si="46">IFERROR(O12/O$8,"n/a")</f>
        <v>0.96316283048979123</v>
      </c>
      <c r="P13" s="50">
        <f t="shared" si="46"/>
        <v>0.94921136536779438</v>
      </c>
      <c r="Q13" s="50">
        <f t="shared" ref="Q13" si="47">IFERROR(Q12/Q$8,"n/a")</f>
        <v>0.93056692157914045</v>
      </c>
      <c r="R13" s="50">
        <f t="shared" ref="R13:W13" si="48">IFERROR(R12/R$8,"n/a")</f>
        <v>0.94864069805448581</v>
      </c>
      <c r="S13" s="50">
        <f t="shared" si="48"/>
        <v>0.94870673849885767</v>
      </c>
      <c r="T13" s="50">
        <f t="shared" si="48"/>
        <v>0.96034063924447965</v>
      </c>
      <c r="U13" s="50">
        <f t="shared" si="48"/>
        <v>0.93574782207506713</v>
      </c>
      <c r="V13" s="50">
        <f t="shared" si="48"/>
        <v>0.95225953453046164</v>
      </c>
      <c r="W13" s="50">
        <f t="shared" si="48"/>
        <v>0.94913481650503895</v>
      </c>
      <c r="X13" s="50">
        <f t="shared" ref="X13:Y13" si="49">IFERROR(X12/X$8,"n/a")</f>
        <v>0.93988300428287896</v>
      </c>
      <c r="Y13" s="50">
        <f t="shared" si="49"/>
        <v>0.93678453485791857</v>
      </c>
      <c r="Z13" s="50">
        <f t="shared" ref="Z13:AA13" si="50">IFERROR(Z12/Z$8,"n/a")</f>
        <v>0.94433946057378459</v>
      </c>
      <c r="AA13" s="50">
        <f t="shared" si="50"/>
        <v>0.93656279980549606</v>
      </c>
      <c r="AC13" s="50" t="str">
        <f t="shared" ref="AC13:AH13" si="51">IFERROR(AC12/AC$8,"n/a")</f>
        <v>n/a</v>
      </c>
      <c r="AD13" s="50">
        <f t="shared" si="51"/>
        <v>0.98531294212760223</v>
      </c>
      <c r="AE13" s="50">
        <f t="shared" si="51"/>
        <v>0.93292150055721701</v>
      </c>
      <c r="AF13" s="50">
        <f t="shared" si="51"/>
        <v>0.94843640065268486</v>
      </c>
      <c r="AG13" s="50">
        <f t="shared" si="51"/>
        <v>0.94833490030911638</v>
      </c>
      <c r="AH13" s="50">
        <f t="shared" si="51"/>
        <v>0.94439583035271646</v>
      </c>
      <c r="AI13" s="50">
        <f t="shared" ref="AI13" si="52">IFERROR(AI12/AI$8,"n/a")</f>
        <v>0.94044042065311928</v>
      </c>
      <c r="AJ13" s="51" t="s">
        <v>9</v>
      </c>
    </row>
    <row r="14" spans="1:36" s="48" customFormat="1" ht="18" customHeight="1" x14ac:dyDescent="0.2">
      <c r="A14" s="46" t="s">
        <v>78</v>
      </c>
      <c r="B14" s="47">
        <f t="shared" ref="B14:H14" si="53">B67</f>
        <v>-1</v>
      </c>
      <c r="C14" s="47">
        <f t="shared" si="53"/>
        <v>-16</v>
      </c>
      <c r="D14" s="47">
        <f t="shared" si="53"/>
        <v>-26</v>
      </c>
      <c r="E14" s="47">
        <f t="shared" si="53"/>
        <v>-16</v>
      </c>
      <c r="F14" s="47">
        <f t="shared" si="53"/>
        <v>-1</v>
      </c>
      <c r="G14" s="47">
        <f t="shared" si="53"/>
        <v>-8</v>
      </c>
      <c r="H14" s="47">
        <f t="shared" si="53"/>
        <v>-367</v>
      </c>
      <c r="I14" s="47">
        <f t="shared" ref="I14:J14" si="54">I67</f>
        <v>4713</v>
      </c>
      <c r="J14" s="47">
        <f t="shared" si="54"/>
        <v>1049</v>
      </c>
      <c r="K14" s="47">
        <f t="shared" ref="K14:L14" si="55">K67</f>
        <v>2557</v>
      </c>
      <c r="L14" s="47">
        <f t="shared" si="55"/>
        <v>-7186</v>
      </c>
      <c r="M14" s="47">
        <f t="shared" ref="M14:N14" si="56">M67</f>
        <v>-13645</v>
      </c>
      <c r="N14" s="47">
        <f t="shared" si="56"/>
        <v>-7848</v>
      </c>
      <c r="O14" s="47">
        <f t="shared" ref="O14:P14" si="57">O67</f>
        <v>-14428</v>
      </c>
      <c r="P14" s="47">
        <f t="shared" si="57"/>
        <v>42672</v>
      </c>
      <c r="Q14" s="47">
        <f t="shared" ref="Q14:R14" si="58">Q67</f>
        <v>14462</v>
      </c>
      <c r="R14" s="47">
        <f t="shared" si="58"/>
        <v>604</v>
      </c>
      <c r="S14" s="47">
        <f t="shared" ref="S14:T14" si="59">S67</f>
        <v>16545</v>
      </c>
      <c r="T14" s="47">
        <f t="shared" si="59"/>
        <v>26668</v>
      </c>
      <c r="U14" s="47">
        <f t="shared" ref="U14" si="60">U67</f>
        <v>22118</v>
      </c>
      <c r="V14" s="47">
        <f t="shared" ref="V14:AA14" si="61">V67</f>
        <v>12354</v>
      </c>
      <c r="W14" s="47">
        <f t="shared" si="61"/>
        <v>20737</v>
      </c>
      <c r="X14" s="47">
        <f t="shared" si="61"/>
        <v>26692</v>
      </c>
      <c r="Y14" s="47">
        <f t="shared" si="61"/>
        <v>19104</v>
      </c>
      <c r="Z14" s="47">
        <f t="shared" si="61"/>
        <v>13181</v>
      </c>
      <c r="AA14" s="47">
        <f t="shared" si="61"/>
        <v>23166</v>
      </c>
      <c r="AC14" s="47">
        <f t="shared" ref="AC14:AH14" si="62">AC67</f>
        <v>-59</v>
      </c>
      <c r="AD14" s="47">
        <f t="shared" si="62"/>
        <v>4713</v>
      </c>
      <c r="AE14" s="47">
        <f t="shared" si="62"/>
        <v>-17225</v>
      </c>
      <c r="AF14" s="47">
        <f t="shared" si="62"/>
        <v>34858</v>
      </c>
      <c r="AG14" s="47">
        <f t="shared" si="62"/>
        <v>65935</v>
      </c>
      <c r="AH14" s="47">
        <f t="shared" si="62"/>
        <v>78887</v>
      </c>
      <c r="AI14" s="47">
        <f t="shared" ref="AI14" si="63">AI67</f>
        <v>36347</v>
      </c>
      <c r="AJ14" s="33" t="s">
        <v>9</v>
      </c>
    </row>
    <row r="15" spans="1:36" ht="18" customHeight="1" x14ac:dyDescent="0.2">
      <c r="A15" s="43" t="s">
        <v>79</v>
      </c>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C15" s="44"/>
      <c r="AD15" s="44"/>
      <c r="AE15" s="44"/>
      <c r="AF15" s="44"/>
      <c r="AG15" s="44"/>
      <c r="AH15" s="44"/>
      <c r="AI15" s="44"/>
      <c r="AJ15" s="45" t="s">
        <v>9</v>
      </c>
    </row>
    <row r="16" spans="1:36" s="48" customFormat="1" ht="18" customHeight="1" x14ac:dyDescent="0.2">
      <c r="A16" s="46" t="s">
        <v>80</v>
      </c>
      <c r="B16" s="47">
        <f t="shared" ref="B16:H16" si="64">SUM(B101:B102,B114:B115)</f>
        <v>1050569</v>
      </c>
      <c r="C16" s="47">
        <f t="shared" si="64"/>
        <v>1081466</v>
      </c>
      <c r="D16" s="47">
        <f t="shared" si="64"/>
        <v>1068889</v>
      </c>
      <c r="E16" s="47">
        <f t="shared" si="64"/>
        <v>1099875</v>
      </c>
      <c r="F16" s="47">
        <f t="shared" si="64"/>
        <v>1095825</v>
      </c>
      <c r="G16" s="47">
        <f t="shared" si="64"/>
        <v>1108005</v>
      </c>
      <c r="H16" s="47">
        <f t="shared" si="64"/>
        <v>1102702</v>
      </c>
      <c r="I16" s="47">
        <f t="shared" ref="I16:J16" si="65">SUM(I101:I102,I114:I115)</f>
        <v>1153925</v>
      </c>
      <c r="J16" s="47">
        <f t="shared" si="65"/>
        <v>1164696</v>
      </c>
      <c r="K16" s="47">
        <f t="shared" ref="K16:L16" si="66">SUM(K101:K102,K114:K115)</f>
        <v>1206265</v>
      </c>
      <c r="L16" s="47">
        <f t="shared" si="66"/>
        <v>1221131</v>
      </c>
      <c r="M16" s="47">
        <f t="shared" ref="M16:N16" si="67">SUM(M101:M102,M114:M115)</f>
        <v>1280940</v>
      </c>
      <c r="N16" s="47">
        <f t="shared" si="67"/>
        <v>1295775</v>
      </c>
      <c r="O16" s="47">
        <f t="shared" ref="O16" si="68">SUM(O101:O102,O114:O115)</f>
        <v>1355760</v>
      </c>
      <c r="P16" s="47">
        <f>SUM(P101:P102,P114:P115)</f>
        <v>1323042</v>
      </c>
      <c r="Q16" s="47">
        <f>SUM(Q101:Q102,Q114:Q115)</f>
        <v>1360123</v>
      </c>
      <c r="R16" s="47">
        <f t="shared" ref="R16:S16" si="69">SUM(R101:R102,R114:R115)</f>
        <v>1328359</v>
      </c>
      <c r="S16" s="47">
        <f t="shared" si="69"/>
        <v>1365152</v>
      </c>
      <c r="T16" s="47">
        <f t="shared" ref="T16:U16" si="70">SUM(T101:T102,T114:T115)</f>
        <v>1308481</v>
      </c>
      <c r="U16" s="47">
        <f t="shared" si="70"/>
        <v>1341538</v>
      </c>
      <c r="V16" s="47">
        <f t="shared" ref="V16:AA16" si="71">SUM(V101:V102,V114:V115)</f>
        <v>1271641</v>
      </c>
      <c r="W16" s="47">
        <f t="shared" si="71"/>
        <v>1306665</v>
      </c>
      <c r="X16" s="47">
        <f t="shared" si="71"/>
        <v>1222116</v>
      </c>
      <c r="Y16" s="47">
        <f t="shared" si="71"/>
        <v>1261029</v>
      </c>
      <c r="Z16" s="47">
        <f t="shared" si="71"/>
        <v>1190758</v>
      </c>
      <c r="AA16" s="47">
        <f t="shared" si="71"/>
        <v>1223497</v>
      </c>
      <c r="AC16" s="47">
        <f t="shared" ref="AC16:AH16" si="72">SUM(AC101:AC102,AC114:AC115)</f>
        <v>1099875</v>
      </c>
      <c r="AD16" s="47">
        <f t="shared" si="72"/>
        <v>1153925</v>
      </c>
      <c r="AE16" s="47">
        <f t="shared" si="72"/>
        <v>1280940</v>
      </c>
      <c r="AF16" s="47">
        <f t="shared" si="72"/>
        <v>1360123</v>
      </c>
      <c r="AG16" s="47">
        <f t="shared" si="72"/>
        <v>1341538</v>
      </c>
      <c r="AH16" s="47">
        <f t="shared" ca="1" si="72"/>
        <v>1261029</v>
      </c>
      <c r="AI16" s="47">
        <f t="shared" ref="AI16" ca="1" si="73">SUM(AI101:AI102,AI114:AI115)</f>
        <v>1223497</v>
      </c>
      <c r="AJ16" s="33" t="s">
        <v>9</v>
      </c>
    </row>
    <row r="17" spans="1:36" s="48" customFormat="1" ht="18" customHeight="1" x14ac:dyDescent="0.2">
      <c r="A17" s="46" t="s">
        <v>81</v>
      </c>
      <c r="B17" s="47">
        <f t="shared" ref="B17:H17" si="74">SUM(B101:B102,B114:B115)-SUM(B72:B74,B88)</f>
        <v>67003</v>
      </c>
      <c r="C17" s="47">
        <f t="shared" si="74"/>
        <v>135985</v>
      </c>
      <c r="D17" s="47">
        <f t="shared" si="74"/>
        <v>359099</v>
      </c>
      <c r="E17" s="47">
        <f t="shared" si="74"/>
        <v>680141</v>
      </c>
      <c r="F17" s="47">
        <f t="shared" si="74"/>
        <v>865242</v>
      </c>
      <c r="G17" s="47">
        <f t="shared" si="74"/>
        <v>1025330</v>
      </c>
      <c r="H17" s="47">
        <f t="shared" si="74"/>
        <v>1076584</v>
      </c>
      <c r="I17" s="47">
        <f t="shared" ref="I17:J17" si="75">SUM(I101:I102,I114:I115)-SUM(I72:I74,I88)</f>
        <v>1136704</v>
      </c>
      <c r="J17" s="47">
        <f t="shared" si="75"/>
        <v>1133521</v>
      </c>
      <c r="K17" s="47">
        <f t="shared" ref="K17:L17" si="76">SUM(K101:K102,K114:K115)-SUM(K72:K74,K88)</f>
        <v>1154287</v>
      </c>
      <c r="L17" s="47">
        <f t="shared" si="76"/>
        <v>1167611</v>
      </c>
      <c r="M17" s="47">
        <f t="shared" ref="M17:N17" si="77">SUM(M101:M102,M114:M115)-SUM(M72:M74,M88)</f>
        <v>1237596</v>
      </c>
      <c r="N17" s="47">
        <f t="shared" si="77"/>
        <v>1237228</v>
      </c>
      <c r="O17" s="47">
        <f t="shared" ref="O17" si="78">SUM(O101:O102,O114:O115)-SUM(O72:O74,O88)</f>
        <v>1302977</v>
      </c>
      <c r="P17" s="47">
        <f>SUM(P101:P102,P114:P115)-SUM(P72:P74,P88)</f>
        <v>1260460</v>
      </c>
      <c r="Q17" s="47">
        <f>SUM(Q101:Q102,Q114:Q115)-SUM(Q72:Q74,Q88)</f>
        <v>1302609</v>
      </c>
      <c r="R17" s="47">
        <f t="shared" ref="R17:S17" si="79">SUM(R101:R102,R114:R115)-SUM(R72:R74,R88)</f>
        <v>1291611</v>
      </c>
      <c r="S17" s="47">
        <f t="shared" si="79"/>
        <v>1288884</v>
      </c>
      <c r="T17" s="47">
        <f t="shared" ref="T17:U17" si="80">SUM(T101:T102,T114:T115)-SUM(T72:T74,T88)</f>
        <v>1260337</v>
      </c>
      <c r="U17" s="47">
        <f t="shared" si="80"/>
        <v>1261441</v>
      </c>
      <c r="V17" s="47">
        <f t="shared" ref="V17:AA17" si="81">SUM(V101:V102,V114:V115)-SUM(V72:V74,V88)</f>
        <v>1240018</v>
      </c>
      <c r="W17" s="47">
        <f t="shared" si="81"/>
        <v>1207078</v>
      </c>
      <c r="X17" s="47">
        <f t="shared" si="81"/>
        <v>1198317</v>
      </c>
      <c r="Y17" s="47">
        <f t="shared" si="81"/>
        <v>1175961</v>
      </c>
      <c r="Z17" s="47">
        <f t="shared" si="81"/>
        <v>1153444</v>
      </c>
      <c r="AA17" s="47">
        <f t="shared" si="81"/>
        <v>1130663</v>
      </c>
      <c r="AC17" s="47">
        <f t="shared" ref="AC17:AH17" si="82">SUM(AC101:AC102,AC114:AC115)-SUM(AC72:AC74,AC88)</f>
        <v>680141</v>
      </c>
      <c r="AD17" s="47">
        <f t="shared" si="82"/>
        <v>1136704</v>
      </c>
      <c r="AE17" s="47">
        <f t="shared" si="82"/>
        <v>1237596</v>
      </c>
      <c r="AF17" s="47">
        <f t="shared" si="82"/>
        <v>1302609</v>
      </c>
      <c r="AG17" s="47">
        <f t="shared" si="82"/>
        <v>1261441</v>
      </c>
      <c r="AH17" s="47">
        <f t="shared" ca="1" si="82"/>
        <v>1175961</v>
      </c>
      <c r="AI17" s="47">
        <f t="shared" ref="AI17" ca="1" si="83">SUM(AI101:AI102,AI114:AI115)-SUM(AI72:AI74,AI88)</f>
        <v>1130663</v>
      </c>
      <c r="AJ17" s="33" t="s">
        <v>9</v>
      </c>
    </row>
    <row r="18" spans="1:36" ht="18" customHeight="1" x14ac:dyDescent="0.2">
      <c r="A18" s="43" t="s">
        <v>82</v>
      </c>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C18" s="44"/>
      <c r="AD18" s="44"/>
      <c r="AE18" s="44"/>
      <c r="AF18" s="44"/>
      <c r="AG18" s="44"/>
      <c r="AH18" s="44"/>
      <c r="AI18" s="44"/>
      <c r="AJ18" s="45" t="s">
        <v>9</v>
      </c>
    </row>
    <row r="19" spans="1:36" s="48" customFormat="1" ht="18" customHeight="1" x14ac:dyDescent="0.2">
      <c r="A19" s="46" t="s">
        <v>83</v>
      </c>
      <c r="B19" s="47">
        <v>0</v>
      </c>
      <c r="C19" s="47">
        <v>0</v>
      </c>
      <c r="D19" s="47">
        <v>0</v>
      </c>
      <c r="E19" s="47">
        <v>0</v>
      </c>
      <c r="F19" s="47">
        <v>0</v>
      </c>
      <c r="G19" s="47">
        <v>0</v>
      </c>
      <c r="H19" s="47">
        <v>0</v>
      </c>
      <c r="I19" s="47">
        <v>0</v>
      </c>
      <c r="J19" s="47">
        <v>0</v>
      </c>
      <c r="K19" s="47">
        <v>15000</v>
      </c>
      <c r="L19" s="47">
        <v>10000</v>
      </c>
      <c r="M19" s="47">
        <v>64953.004009999997</v>
      </c>
      <c r="N19" s="47">
        <v>0</v>
      </c>
      <c r="O19" s="47">
        <v>65000</v>
      </c>
      <c r="P19" s="47">
        <v>0</v>
      </c>
      <c r="Q19" s="47">
        <v>62565.932099999998</v>
      </c>
      <c r="R19" s="47">
        <v>0</v>
      </c>
      <c r="S19" s="47">
        <v>20000</v>
      </c>
      <c r="T19" s="47">
        <v>6256.59321</v>
      </c>
      <c r="U19" s="47">
        <v>28527.856190000002</v>
      </c>
      <c r="V19" s="47">
        <v>0</v>
      </c>
      <c r="W19" s="47">
        <v>0</v>
      </c>
      <c r="X19" s="47">
        <v>25284.17122</v>
      </c>
      <c r="Y19" s="192">
        <v>4171.0621400000009</v>
      </c>
      <c r="Z19" s="192">
        <v>0</v>
      </c>
      <c r="AA19" s="192">
        <v>13000</v>
      </c>
      <c r="AC19" s="47">
        <f>SUM(B19:E19)</f>
        <v>0</v>
      </c>
      <c r="AD19" s="47">
        <f>SUM(F19:I19)</f>
        <v>0</v>
      </c>
      <c r="AE19" s="47">
        <f>SUM(J19:M19)</f>
        <v>89953.004010000004</v>
      </c>
      <c r="AF19" s="47">
        <f>SUM(N19:Q19)</f>
        <v>127565.93210000001</v>
      </c>
      <c r="AG19" s="56">
        <f>SUM(R19:U19)</f>
        <v>54784.449399999998</v>
      </c>
      <c r="AH19" s="56">
        <f>SUM(V19:Y19)</f>
        <v>29455.233360000002</v>
      </c>
      <c r="AI19" s="56">
        <f>SUM(Z19:AA19)</f>
        <v>13000</v>
      </c>
      <c r="AJ19" s="33" t="s">
        <v>9</v>
      </c>
    </row>
    <row r="20" spans="1:36" ht="15.95" customHeight="1" x14ac:dyDescent="0.2">
      <c r="J20" s="198"/>
      <c r="K20" s="198"/>
      <c r="L20" s="198"/>
      <c r="M20" s="198"/>
      <c r="N20" s="198"/>
      <c r="O20" s="198"/>
      <c r="P20" s="198"/>
      <c r="Q20" s="198"/>
      <c r="R20" s="198"/>
      <c r="S20" s="198"/>
      <c r="T20" s="198"/>
      <c r="U20" s="198"/>
      <c r="V20" s="198"/>
      <c r="W20" s="198"/>
      <c r="X20" s="198"/>
      <c r="Y20" s="198"/>
      <c r="Z20" s="198"/>
      <c r="AA20" s="198"/>
      <c r="AF20" s="198"/>
      <c r="AG20" s="198"/>
      <c r="AH20" s="198"/>
      <c r="AI20" s="198"/>
      <c r="AJ20" s="45" t="s">
        <v>9</v>
      </c>
    </row>
    <row r="21" spans="1:36" s="42" customFormat="1" ht="15.95" customHeight="1" collapsed="1" x14ac:dyDescent="0.2">
      <c r="A21" s="39" t="s">
        <v>84</v>
      </c>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C21" s="40"/>
      <c r="AD21" s="40"/>
      <c r="AE21" s="40"/>
      <c r="AF21" s="40"/>
      <c r="AG21" s="40"/>
      <c r="AH21" s="40"/>
      <c r="AI21" s="40"/>
      <c r="AJ21" s="41" t="s">
        <v>9</v>
      </c>
    </row>
    <row r="22" spans="1:36" ht="15.95" hidden="1" customHeight="1" outlineLevel="1" x14ac:dyDescent="0.2">
      <c r="A22" s="55" t="s">
        <v>85</v>
      </c>
      <c r="B22" s="56">
        <v>0</v>
      </c>
      <c r="C22" s="56">
        <v>0</v>
      </c>
      <c r="D22" s="56">
        <v>0</v>
      </c>
      <c r="E22" s="56">
        <v>0</v>
      </c>
      <c r="F22" s="56">
        <v>0</v>
      </c>
      <c r="G22" s="56">
        <v>0</v>
      </c>
      <c r="H22" s="56">
        <v>0</v>
      </c>
      <c r="I22" s="56">
        <f t="shared" ref="I22:N22" si="84">SUM(I23:I28)</f>
        <v>49771</v>
      </c>
      <c r="J22" s="56">
        <f t="shared" si="84"/>
        <v>67070</v>
      </c>
      <c r="K22" s="56">
        <f t="shared" si="84"/>
        <v>66870</v>
      </c>
      <c r="L22" s="56">
        <f t="shared" si="84"/>
        <v>72467</v>
      </c>
      <c r="M22" s="56">
        <f t="shared" si="84"/>
        <v>72464</v>
      </c>
      <c r="N22" s="56">
        <f t="shared" si="84"/>
        <v>72290</v>
      </c>
      <c r="O22" s="56">
        <f t="shared" ref="O22:T22" si="85">SUM(O23:O28)</f>
        <v>67946</v>
      </c>
      <c r="P22" s="56">
        <f t="shared" si="85"/>
        <v>79236</v>
      </c>
      <c r="Q22" s="56">
        <f t="shared" si="85"/>
        <v>79229</v>
      </c>
      <c r="R22" s="56">
        <f t="shared" si="85"/>
        <v>78666</v>
      </c>
      <c r="S22" s="56">
        <f t="shared" si="85"/>
        <v>79265</v>
      </c>
      <c r="T22" s="56">
        <f t="shared" si="85"/>
        <v>82079</v>
      </c>
      <c r="U22" s="56">
        <f t="shared" ref="U22:V22" si="86">SUM(U23:U28)</f>
        <v>82383</v>
      </c>
      <c r="V22" s="56">
        <f t="shared" si="86"/>
        <v>82423</v>
      </c>
      <c r="W22" s="56">
        <f t="shared" ref="W22:X22" si="87">SUM(W23:W28)</f>
        <v>82309</v>
      </c>
      <c r="X22" s="56">
        <f t="shared" si="87"/>
        <v>85611</v>
      </c>
      <c r="Y22" s="56">
        <f t="shared" ref="Y22:Z22" si="88">SUM(Y23:Y28)</f>
        <v>85641</v>
      </c>
      <c r="Z22" s="56">
        <f t="shared" si="88"/>
        <v>84593</v>
      </c>
      <c r="AA22" s="56">
        <f t="shared" ref="AA22" si="89">SUM(AA23:AA28)</f>
        <v>85061</v>
      </c>
      <c r="AB22" s="275"/>
      <c r="AC22" s="56">
        <f>SUM(B22:E22)</f>
        <v>0</v>
      </c>
      <c r="AD22" s="56">
        <f t="shared" ref="AD22:AD53" si="90">I22</f>
        <v>49771</v>
      </c>
      <c r="AE22" s="56">
        <f t="shared" ref="AE22:AE67" si="91">SUM(J22:M22)</f>
        <v>278871</v>
      </c>
      <c r="AF22" s="56">
        <f>SUM(N22:Q22)</f>
        <v>298701</v>
      </c>
      <c r="AG22" s="56">
        <f t="shared" ref="AG22:AG67" si="92">SUM(R22:U22)</f>
        <v>322393</v>
      </c>
      <c r="AH22" s="56">
        <f>SUM(V22:Y22)</f>
        <v>335984</v>
      </c>
      <c r="AI22" s="56">
        <f>SUM(Z22:AB22)</f>
        <v>169654</v>
      </c>
      <c r="AJ22" s="45" t="s">
        <v>9</v>
      </c>
    </row>
    <row r="23" spans="1:36" ht="15.95" hidden="1" customHeight="1" outlineLevel="1" x14ac:dyDescent="0.2">
      <c r="A23" s="57" t="s">
        <v>86</v>
      </c>
      <c r="B23" s="58">
        <v>0</v>
      </c>
      <c r="C23" s="58">
        <v>0</v>
      </c>
      <c r="D23" s="58">
        <v>0</v>
      </c>
      <c r="E23" s="58">
        <v>0</v>
      </c>
      <c r="F23" s="58">
        <v>0</v>
      </c>
      <c r="G23" s="58">
        <v>0</v>
      </c>
      <c r="H23" s="58">
        <v>0</v>
      </c>
      <c r="I23" s="58">
        <v>49771</v>
      </c>
      <c r="J23" s="58">
        <v>67070</v>
      </c>
      <c r="K23" s="58">
        <v>66870</v>
      </c>
      <c r="L23" s="58">
        <v>72467</v>
      </c>
      <c r="M23" s="58">
        <v>72464</v>
      </c>
      <c r="N23" s="58">
        <v>72290</v>
      </c>
      <c r="O23" s="58">
        <v>67946</v>
      </c>
      <c r="P23" s="58">
        <v>79236</v>
      </c>
      <c r="Q23" s="58">
        <v>79229</v>
      </c>
      <c r="R23" s="58">
        <v>78666</v>
      </c>
      <c r="S23" s="58">
        <v>79265</v>
      </c>
      <c r="T23" s="58">
        <v>82079</v>
      </c>
      <c r="U23" s="58">
        <v>82383</v>
      </c>
      <c r="V23" s="58">
        <v>82423</v>
      </c>
      <c r="W23" s="58">
        <v>82309</v>
      </c>
      <c r="X23" s="58">
        <v>85611</v>
      </c>
      <c r="Y23" s="58">
        <v>85641</v>
      </c>
      <c r="Z23" s="58">
        <v>84593</v>
      </c>
      <c r="AA23" s="58">
        <v>85061</v>
      </c>
      <c r="AC23" s="58">
        <f t="shared" ref="AC23:AC67" si="93">SUM(B23:E23)</f>
        <v>0</v>
      </c>
      <c r="AD23" s="58">
        <f t="shared" si="90"/>
        <v>49771</v>
      </c>
      <c r="AE23" s="58">
        <f t="shared" si="91"/>
        <v>278871</v>
      </c>
      <c r="AF23" s="58">
        <f t="shared" ref="AF23:AF67" si="94">SUM(N23:Q23)</f>
        <v>298701</v>
      </c>
      <c r="AG23" s="58">
        <f t="shared" si="92"/>
        <v>322393</v>
      </c>
      <c r="AH23" s="58">
        <f t="shared" ref="AH23:AH67" si="95">SUM(V23:Y23)</f>
        <v>335984</v>
      </c>
      <c r="AI23" s="58">
        <f t="shared" ref="AI23:AI67" si="96">SUM(Z23:AB23)</f>
        <v>169654</v>
      </c>
      <c r="AJ23" s="45" t="s">
        <v>9</v>
      </c>
    </row>
    <row r="24" spans="1:36" ht="15.95" hidden="1" customHeight="1" outlineLevel="1" x14ac:dyDescent="0.2">
      <c r="A24" s="57" t="s">
        <v>87</v>
      </c>
      <c r="B24" s="58">
        <v>0</v>
      </c>
      <c r="C24" s="58">
        <v>0</v>
      </c>
      <c r="D24" s="58">
        <v>0</v>
      </c>
      <c r="E24" s="58">
        <v>0</v>
      </c>
      <c r="F24" s="58">
        <v>0</v>
      </c>
      <c r="G24" s="58">
        <v>0</v>
      </c>
      <c r="H24" s="58">
        <v>0</v>
      </c>
      <c r="I24" s="58">
        <v>0</v>
      </c>
      <c r="J24" s="58">
        <v>0</v>
      </c>
      <c r="K24" s="58">
        <v>0</v>
      </c>
      <c r="L24" s="58">
        <v>0</v>
      </c>
      <c r="M24" s="58">
        <v>0</v>
      </c>
      <c r="N24" s="58">
        <v>0</v>
      </c>
      <c r="O24" s="58">
        <v>0</v>
      </c>
      <c r="P24" s="58">
        <v>0</v>
      </c>
      <c r="Q24" s="58">
        <v>0</v>
      </c>
      <c r="R24" s="58">
        <v>0</v>
      </c>
      <c r="S24" s="58">
        <v>0</v>
      </c>
      <c r="T24" s="58">
        <v>0</v>
      </c>
      <c r="U24" s="58">
        <v>0</v>
      </c>
      <c r="V24" s="58">
        <v>0</v>
      </c>
      <c r="W24" s="58">
        <v>0</v>
      </c>
      <c r="X24" s="58">
        <v>0</v>
      </c>
      <c r="Y24" s="58">
        <v>0</v>
      </c>
      <c r="Z24" s="58">
        <v>0</v>
      </c>
      <c r="AA24" s="58">
        <v>0</v>
      </c>
      <c r="AC24" s="58">
        <f t="shared" si="93"/>
        <v>0</v>
      </c>
      <c r="AD24" s="58">
        <f t="shared" si="90"/>
        <v>0</v>
      </c>
      <c r="AE24" s="58">
        <f t="shared" si="91"/>
        <v>0</v>
      </c>
      <c r="AF24" s="58">
        <f t="shared" si="94"/>
        <v>0</v>
      </c>
      <c r="AG24" s="58">
        <f t="shared" si="92"/>
        <v>0</v>
      </c>
      <c r="AH24" s="58">
        <f t="shared" si="95"/>
        <v>0</v>
      </c>
      <c r="AI24" s="58">
        <f t="shared" si="96"/>
        <v>0</v>
      </c>
      <c r="AJ24" s="45" t="s">
        <v>9</v>
      </c>
    </row>
    <row r="25" spans="1:36" ht="15.95" hidden="1" customHeight="1" outlineLevel="1" x14ac:dyDescent="0.2">
      <c r="A25" s="57" t="s">
        <v>88</v>
      </c>
      <c r="B25" s="58">
        <v>0</v>
      </c>
      <c r="C25" s="58">
        <v>0</v>
      </c>
      <c r="D25" s="58">
        <v>0</v>
      </c>
      <c r="E25" s="58">
        <v>0</v>
      </c>
      <c r="F25" s="58">
        <v>0</v>
      </c>
      <c r="G25" s="58">
        <v>0</v>
      </c>
      <c r="H25" s="58">
        <v>0</v>
      </c>
      <c r="I25" s="58">
        <v>0</v>
      </c>
      <c r="J25" s="58">
        <v>0</v>
      </c>
      <c r="K25" s="58">
        <v>0</v>
      </c>
      <c r="L25" s="58">
        <v>0</v>
      </c>
      <c r="M25" s="58">
        <v>0</v>
      </c>
      <c r="N25" s="58">
        <v>0</v>
      </c>
      <c r="O25" s="58">
        <v>0</v>
      </c>
      <c r="P25" s="58">
        <v>0</v>
      </c>
      <c r="Q25" s="58">
        <v>0</v>
      </c>
      <c r="R25" s="58">
        <v>0</v>
      </c>
      <c r="S25" s="58">
        <v>0</v>
      </c>
      <c r="T25" s="58">
        <v>0</v>
      </c>
      <c r="U25" s="58">
        <v>0</v>
      </c>
      <c r="V25" s="58">
        <v>0</v>
      </c>
      <c r="W25" s="58">
        <v>0</v>
      </c>
      <c r="X25" s="58">
        <v>0</v>
      </c>
      <c r="Y25" s="58">
        <v>0</v>
      </c>
      <c r="Z25" s="58">
        <v>0</v>
      </c>
      <c r="AA25" s="58">
        <v>0</v>
      </c>
      <c r="AC25" s="58">
        <f t="shared" si="93"/>
        <v>0</v>
      </c>
      <c r="AD25" s="58">
        <f t="shared" si="90"/>
        <v>0</v>
      </c>
      <c r="AE25" s="58">
        <f t="shared" si="91"/>
        <v>0</v>
      </c>
      <c r="AF25" s="58">
        <f t="shared" si="94"/>
        <v>0</v>
      </c>
      <c r="AG25" s="58">
        <f t="shared" si="92"/>
        <v>0</v>
      </c>
      <c r="AH25" s="58">
        <f t="shared" si="95"/>
        <v>0</v>
      </c>
      <c r="AI25" s="58">
        <f t="shared" si="96"/>
        <v>0</v>
      </c>
      <c r="AJ25" s="45" t="s">
        <v>9</v>
      </c>
    </row>
    <row r="26" spans="1:36" ht="15.95" hidden="1" customHeight="1" outlineLevel="1" x14ac:dyDescent="0.2">
      <c r="A26" s="57" t="s">
        <v>89</v>
      </c>
      <c r="B26" s="58">
        <v>0</v>
      </c>
      <c r="C26" s="58">
        <v>0</v>
      </c>
      <c r="D26" s="58">
        <v>0</v>
      </c>
      <c r="E26" s="58">
        <v>0</v>
      </c>
      <c r="F26" s="58">
        <v>0</v>
      </c>
      <c r="G26" s="58">
        <v>0</v>
      </c>
      <c r="H26" s="58">
        <v>0</v>
      </c>
      <c r="I26" s="58">
        <v>0</v>
      </c>
      <c r="J26" s="58">
        <v>0</v>
      </c>
      <c r="K26" s="58">
        <v>0</v>
      </c>
      <c r="L26" s="58">
        <v>0</v>
      </c>
      <c r="M26" s="58">
        <v>0</v>
      </c>
      <c r="N26" s="58">
        <v>0</v>
      </c>
      <c r="O26" s="58">
        <v>0</v>
      </c>
      <c r="P26" s="58">
        <v>0</v>
      </c>
      <c r="Q26" s="58">
        <v>0</v>
      </c>
      <c r="R26" s="58">
        <v>0</v>
      </c>
      <c r="S26" s="58">
        <v>0</v>
      </c>
      <c r="T26" s="58">
        <v>0</v>
      </c>
      <c r="U26" s="58">
        <v>0</v>
      </c>
      <c r="V26" s="58">
        <v>0</v>
      </c>
      <c r="W26" s="58">
        <v>0</v>
      </c>
      <c r="X26" s="58">
        <v>0</v>
      </c>
      <c r="Y26" s="58">
        <v>0</v>
      </c>
      <c r="Z26" s="58">
        <v>0</v>
      </c>
      <c r="AA26" s="58">
        <v>0</v>
      </c>
      <c r="AC26" s="58">
        <f t="shared" si="93"/>
        <v>0</v>
      </c>
      <c r="AD26" s="58">
        <f t="shared" si="90"/>
        <v>0</v>
      </c>
      <c r="AE26" s="58">
        <f t="shared" si="91"/>
        <v>0</v>
      </c>
      <c r="AF26" s="58">
        <f t="shared" si="94"/>
        <v>0</v>
      </c>
      <c r="AG26" s="58">
        <f t="shared" si="92"/>
        <v>0</v>
      </c>
      <c r="AH26" s="58">
        <f t="shared" si="95"/>
        <v>0</v>
      </c>
      <c r="AI26" s="58">
        <f t="shared" si="96"/>
        <v>0</v>
      </c>
      <c r="AJ26" s="45" t="s">
        <v>9</v>
      </c>
    </row>
    <row r="27" spans="1:36" ht="15.95" hidden="1" customHeight="1" outlineLevel="1" x14ac:dyDescent="0.2">
      <c r="A27" s="57" t="s">
        <v>90</v>
      </c>
      <c r="B27" s="58">
        <v>0</v>
      </c>
      <c r="C27" s="58">
        <v>0</v>
      </c>
      <c r="D27" s="58">
        <v>0</v>
      </c>
      <c r="E27" s="58">
        <v>0</v>
      </c>
      <c r="F27" s="58">
        <v>0</v>
      </c>
      <c r="G27" s="58">
        <v>0</v>
      </c>
      <c r="H27" s="58">
        <v>0</v>
      </c>
      <c r="I27" s="58">
        <v>0</v>
      </c>
      <c r="J27" s="58">
        <v>0</v>
      </c>
      <c r="K27" s="58">
        <v>0</v>
      </c>
      <c r="L27" s="58">
        <v>0</v>
      </c>
      <c r="M27" s="58">
        <v>0</v>
      </c>
      <c r="N27" s="58">
        <v>0</v>
      </c>
      <c r="O27" s="58">
        <v>0</v>
      </c>
      <c r="P27" s="58">
        <v>0</v>
      </c>
      <c r="Q27" s="58">
        <v>0</v>
      </c>
      <c r="R27" s="58">
        <v>0</v>
      </c>
      <c r="S27" s="58">
        <v>0</v>
      </c>
      <c r="T27" s="58">
        <v>0</v>
      </c>
      <c r="U27" s="58">
        <v>0</v>
      </c>
      <c r="V27" s="58">
        <v>0</v>
      </c>
      <c r="W27" s="58">
        <v>0</v>
      </c>
      <c r="X27" s="58">
        <v>0</v>
      </c>
      <c r="Y27" s="58">
        <v>0</v>
      </c>
      <c r="Z27" s="58">
        <v>0</v>
      </c>
      <c r="AA27" s="58">
        <v>0</v>
      </c>
      <c r="AC27" s="58">
        <f t="shared" si="93"/>
        <v>0</v>
      </c>
      <c r="AD27" s="58">
        <f t="shared" si="90"/>
        <v>0</v>
      </c>
      <c r="AE27" s="58">
        <f t="shared" si="91"/>
        <v>0</v>
      </c>
      <c r="AF27" s="58">
        <f t="shared" si="94"/>
        <v>0</v>
      </c>
      <c r="AG27" s="58">
        <f t="shared" si="92"/>
        <v>0</v>
      </c>
      <c r="AH27" s="58">
        <f t="shared" si="95"/>
        <v>0</v>
      </c>
      <c r="AI27" s="58">
        <f t="shared" si="96"/>
        <v>0</v>
      </c>
      <c r="AJ27" s="45" t="s">
        <v>9</v>
      </c>
    </row>
    <row r="28" spans="1:36" ht="15.95" hidden="1" customHeight="1" outlineLevel="1" x14ac:dyDescent="0.2">
      <c r="A28" s="57" t="s">
        <v>91</v>
      </c>
      <c r="B28" s="58">
        <v>0</v>
      </c>
      <c r="C28" s="58">
        <v>0</v>
      </c>
      <c r="D28" s="58">
        <v>0</v>
      </c>
      <c r="E28" s="58">
        <v>0</v>
      </c>
      <c r="F28" s="58">
        <v>0</v>
      </c>
      <c r="G28" s="58">
        <v>0</v>
      </c>
      <c r="H28" s="58">
        <v>0</v>
      </c>
      <c r="I28" s="58">
        <v>0</v>
      </c>
      <c r="J28" s="58">
        <v>0</v>
      </c>
      <c r="K28" s="58">
        <v>0</v>
      </c>
      <c r="L28" s="58">
        <v>0</v>
      </c>
      <c r="M28" s="58">
        <v>0</v>
      </c>
      <c r="N28" s="58">
        <v>0</v>
      </c>
      <c r="O28" s="58">
        <v>0</v>
      </c>
      <c r="P28" s="58">
        <v>0</v>
      </c>
      <c r="Q28" s="58">
        <v>0</v>
      </c>
      <c r="R28" s="58">
        <v>0</v>
      </c>
      <c r="S28" s="58">
        <v>0</v>
      </c>
      <c r="T28" s="58">
        <v>0</v>
      </c>
      <c r="U28" s="58">
        <v>0</v>
      </c>
      <c r="V28" s="58">
        <v>0</v>
      </c>
      <c r="W28" s="58">
        <v>0</v>
      </c>
      <c r="X28" s="58">
        <v>0</v>
      </c>
      <c r="Y28" s="58">
        <v>0</v>
      </c>
      <c r="Z28" s="58">
        <v>0</v>
      </c>
      <c r="AA28" s="58">
        <v>0</v>
      </c>
      <c r="AC28" s="58">
        <f t="shared" si="93"/>
        <v>0</v>
      </c>
      <c r="AD28" s="58">
        <f t="shared" si="90"/>
        <v>0</v>
      </c>
      <c r="AE28" s="58">
        <f t="shared" si="91"/>
        <v>0</v>
      </c>
      <c r="AF28" s="58">
        <f t="shared" si="94"/>
        <v>0</v>
      </c>
      <c r="AG28" s="58">
        <f t="shared" si="92"/>
        <v>0</v>
      </c>
      <c r="AH28" s="58">
        <f t="shared" si="95"/>
        <v>0</v>
      </c>
      <c r="AI28" s="58">
        <f t="shared" si="96"/>
        <v>0</v>
      </c>
      <c r="AJ28" s="45" t="s">
        <v>9</v>
      </c>
    </row>
    <row r="29" spans="1:36" ht="15.95" hidden="1" customHeight="1" outlineLevel="1" x14ac:dyDescent="0.2">
      <c r="A29" s="55" t="s">
        <v>92</v>
      </c>
      <c r="B29" s="56">
        <v>0</v>
      </c>
      <c r="C29" s="56">
        <v>0</v>
      </c>
      <c r="D29" s="56">
        <v>0</v>
      </c>
      <c r="E29" s="56">
        <v>0</v>
      </c>
      <c r="F29" s="56">
        <v>0</v>
      </c>
      <c r="G29" s="56">
        <v>0</v>
      </c>
      <c r="H29" s="56">
        <v>0</v>
      </c>
      <c r="I29" s="56">
        <f t="shared" ref="I29:N29" si="97">SUM(I30:I39)</f>
        <v>-5242</v>
      </c>
      <c r="J29" s="56">
        <f t="shared" si="97"/>
        <v>-6961</v>
      </c>
      <c r="K29" s="56">
        <f t="shared" si="97"/>
        <v>-7173</v>
      </c>
      <c r="L29" s="56">
        <f t="shared" si="97"/>
        <v>-7642</v>
      </c>
      <c r="M29" s="56">
        <f t="shared" si="97"/>
        <v>-7641</v>
      </c>
      <c r="N29" s="56">
        <f t="shared" si="97"/>
        <v>-7623</v>
      </c>
      <c r="O29" s="56">
        <f t="shared" ref="O29:T29" si="98">SUM(O30:O39)</f>
        <v>-7165</v>
      </c>
      <c r="P29" s="56">
        <f t="shared" si="98"/>
        <v>-8354</v>
      </c>
      <c r="Q29" s="56">
        <f t="shared" si="98"/>
        <v>-8355</v>
      </c>
      <c r="R29" s="56">
        <f t="shared" si="98"/>
        <v>-8299</v>
      </c>
      <c r="S29" s="56">
        <f t="shared" si="98"/>
        <v>-8359</v>
      </c>
      <c r="T29" s="56">
        <f t="shared" si="98"/>
        <v>-8805</v>
      </c>
      <c r="U29" s="56">
        <f t="shared" ref="U29:V29" si="99">SUM(U30:U39)</f>
        <v>-8689</v>
      </c>
      <c r="V29" s="56">
        <f t="shared" si="99"/>
        <v>-8691</v>
      </c>
      <c r="W29" s="56">
        <f t="shared" ref="W29:X29" si="100">SUM(W30:W39)</f>
        <v>-8683</v>
      </c>
      <c r="X29" s="56">
        <f t="shared" si="100"/>
        <v>-9027</v>
      </c>
      <c r="Y29" s="56">
        <f t="shared" ref="Y29:Z29" si="101">SUM(Y30:Y39)</f>
        <v>-9030</v>
      </c>
      <c r="Z29" s="56">
        <f t="shared" si="101"/>
        <v>-8920</v>
      </c>
      <c r="AA29" s="56">
        <f t="shared" ref="AA29" si="102">SUM(AA30:AA39)</f>
        <v>-8970</v>
      </c>
      <c r="AC29" s="56">
        <f t="shared" si="93"/>
        <v>0</v>
      </c>
      <c r="AD29" s="56">
        <f t="shared" si="90"/>
        <v>-5242</v>
      </c>
      <c r="AE29" s="56">
        <f t="shared" si="91"/>
        <v>-29417</v>
      </c>
      <c r="AF29" s="56">
        <f t="shared" si="94"/>
        <v>-31497</v>
      </c>
      <c r="AG29" s="56">
        <f t="shared" si="92"/>
        <v>-34152</v>
      </c>
      <c r="AH29" s="56">
        <f t="shared" si="95"/>
        <v>-35431</v>
      </c>
      <c r="AI29" s="56">
        <f t="shared" si="96"/>
        <v>-17890</v>
      </c>
      <c r="AJ29" s="56"/>
    </row>
    <row r="30" spans="1:36" ht="15.95" hidden="1" customHeight="1" outlineLevel="1" x14ac:dyDescent="0.2">
      <c r="A30" s="57" t="s">
        <v>93</v>
      </c>
      <c r="B30" s="58">
        <v>0</v>
      </c>
      <c r="C30" s="58">
        <v>0</v>
      </c>
      <c r="D30" s="58">
        <v>0</v>
      </c>
      <c r="E30" s="58">
        <v>0</v>
      </c>
      <c r="F30" s="58">
        <v>0</v>
      </c>
      <c r="G30" s="58">
        <v>0</v>
      </c>
      <c r="H30" s="58">
        <v>0</v>
      </c>
      <c r="I30" s="58">
        <v>-820</v>
      </c>
      <c r="J30" s="58">
        <v>-1108</v>
      </c>
      <c r="K30" s="58">
        <v>-1103</v>
      </c>
      <c r="L30" s="58">
        <v>-1196</v>
      </c>
      <c r="M30" s="58">
        <v>-1196</v>
      </c>
      <c r="N30" s="58">
        <v>-1193</v>
      </c>
      <c r="O30" s="58">
        <v>-1121</v>
      </c>
      <c r="P30" s="58">
        <v>-1307</v>
      </c>
      <c r="Q30" s="58">
        <v>-1308</v>
      </c>
      <c r="R30" s="58">
        <v>-1299</v>
      </c>
      <c r="S30" s="58">
        <v>-1308</v>
      </c>
      <c r="T30" s="58">
        <v>-1381</v>
      </c>
      <c r="U30" s="58">
        <v>-1359</v>
      </c>
      <c r="V30" s="58">
        <v>-1360</v>
      </c>
      <c r="W30" s="58">
        <v>-1359</v>
      </c>
      <c r="X30" s="58">
        <v>-1412</v>
      </c>
      <c r="Y30" s="58">
        <v>-1413</v>
      </c>
      <c r="Z30" s="58">
        <v>-1396</v>
      </c>
      <c r="AA30" s="58">
        <v>-1403</v>
      </c>
      <c r="AC30" s="58">
        <f t="shared" si="93"/>
        <v>0</v>
      </c>
      <c r="AD30" s="58">
        <f t="shared" si="90"/>
        <v>-820</v>
      </c>
      <c r="AE30" s="58">
        <f t="shared" si="91"/>
        <v>-4603</v>
      </c>
      <c r="AF30" s="58">
        <f t="shared" si="94"/>
        <v>-4929</v>
      </c>
      <c r="AG30" s="58">
        <f t="shared" si="92"/>
        <v>-5347</v>
      </c>
      <c r="AH30" s="58">
        <f t="shared" si="95"/>
        <v>-5544</v>
      </c>
      <c r="AI30" s="58">
        <f t="shared" si="96"/>
        <v>-2799</v>
      </c>
      <c r="AJ30" s="45" t="s">
        <v>9</v>
      </c>
    </row>
    <row r="31" spans="1:36" ht="15.95" hidden="1" customHeight="1" outlineLevel="1" x14ac:dyDescent="0.2">
      <c r="A31" s="57" t="s">
        <v>94</v>
      </c>
      <c r="B31" s="58">
        <v>0</v>
      </c>
      <c r="C31" s="58">
        <v>0</v>
      </c>
      <c r="D31" s="58">
        <v>0</v>
      </c>
      <c r="E31" s="58">
        <v>0</v>
      </c>
      <c r="F31" s="58">
        <v>0</v>
      </c>
      <c r="G31" s="58">
        <v>0</v>
      </c>
      <c r="H31" s="58">
        <v>0</v>
      </c>
      <c r="I31" s="58">
        <v>-3776</v>
      </c>
      <c r="J31" s="58">
        <v>-5103</v>
      </c>
      <c r="K31" s="58">
        <v>-5082</v>
      </c>
      <c r="L31" s="58">
        <v>-5508</v>
      </c>
      <c r="M31" s="58">
        <v>-5507</v>
      </c>
      <c r="N31" s="58">
        <v>-5494</v>
      </c>
      <c r="O31" s="58">
        <v>-5164</v>
      </c>
      <c r="P31" s="58">
        <v>-6022</v>
      </c>
      <c r="Q31" s="58">
        <v>-6021</v>
      </c>
      <c r="R31" s="58">
        <v>-5982</v>
      </c>
      <c r="S31" s="58">
        <v>-6024</v>
      </c>
      <c r="T31" s="58">
        <v>-6362</v>
      </c>
      <c r="U31" s="58">
        <v>-6262</v>
      </c>
      <c r="V31" s="58">
        <v>-6264</v>
      </c>
      <c r="W31" s="58">
        <v>-6259</v>
      </c>
      <c r="X31" s="58">
        <v>-6506</v>
      </c>
      <c r="Y31" s="58">
        <v>-6509</v>
      </c>
      <c r="Z31" s="58">
        <v>-6429</v>
      </c>
      <c r="AA31" s="58">
        <v>-6465</v>
      </c>
      <c r="AC31" s="58">
        <f t="shared" si="93"/>
        <v>0</v>
      </c>
      <c r="AD31" s="58">
        <f t="shared" si="90"/>
        <v>-3776</v>
      </c>
      <c r="AE31" s="58">
        <f t="shared" si="91"/>
        <v>-21200</v>
      </c>
      <c r="AF31" s="58">
        <f t="shared" si="94"/>
        <v>-22701</v>
      </c>
      <c r="AG31" s="58">
        <f t="shared" si="92"/>
        <v>-24630</v>
      </c>
      <c r="AH31" s="58">
        <f t="shared" si="95"/>
        <v>-25538</v>
      </c>
      <c r="AI31" s="58">
        <f t="shared" si="96"/>
        <v>-12894</v>
      </c>
      <c r="AJ31" s="45" t="s">
        <v>9</v>
      </c>
    </row>
    <row r="32" spans="1:36" ht="15.95" hidden="1" customHeight="1" outlineLevel="1" x14ac:dyDescent="0.2">
      <c r="A32" s="57" t="s">
        <v>95</v>
      </c>
      <c r="B32" s="58">
        <v>0</v>
      </c>
      <c r="C32" s="58">
        <v>0</v>
      </c>
      <c r="D32" s="58">
        <v>0</v>
      </c>
      <c r="E32" s="58">
        <v>0</v>
      </c>
      <c r="F32" s="58">
        <v>0</v>
      </c>
      <c r="G32" s="58">
        <v>0</v>
      </c>
      <c r="H32" s="58">
        <v>0</v>
      </c>
      <c r="I32" s="58">
        <v>0</v>
      </c>
      <c r="J32" s="58">
        <v>0</v>
      </c>
      <c r="K32" s="58">
        <v>0</v>
      </c>
      <c r="L32" s="58">
        <v>0</v>
      </c>
      <c r="M32" s="58">
        <v>0</v>
      </c>
      <c r="N32" s="58">
        <v>0</v>
      </c>
      <c r="O32" s="58">
        <v>0</v>
      </c>
      <c r="P32" s="58">
        <v>0</v>
      </c>
      <c r="Q32" s="58">
        <v>0</v>
      </c>
      <c r="R32" s="58">
        <v>0</v>
      </c>
      <c r="S32" s="58">
        <v>0</v>
      </c>
      <c r="T32" s="58">
        <v>0</v>
      </c>
      <c r="U32" s="58">
        <v>0</v>
      </c>
      <c r="V32" s="58">
        <v>0</v>
      </c>
      <c r="W32" s="58">
        <v>0</v>
      </c>
      <c r="X32" s="58">
        <v>0</v>
      </c>
      <c r="Y32" s="58">
        <v>0</v>
      </c>
      <c r="Z32" s="58">
        <v>0</v>
      </c>
      <c r="AA32" s="58">
        <v>0</v>
      </c>
      <c r="AC32" s="58">
        <f t="shared" si="93"/>
        <v>0</v>
      </c>
      <c r="AD32" s="58">
        <f t="shared" si="90"/>
        <v>0</v>
      </c>
      <c r="AE32" s="58">
        <f t="shared" si="91"/>
        <v>0</v>
      </c>
      <c r="AF32" s="58">
        <f t="shared" si="94"/>
        <v>0</v>
      </c>
      <c r="AG32" s="58">
        <f t="shared" si="92"/>
        <v>0</v>
      </c>
      <c r="AH32" s="58">
        <f t="shared" si="95"/>
        <v>0</v>
      </c>
      <c r="AI32" s="58">
        <f t="shared" si="96"/>
        <v>0</v>
      </c>
      <c r="AJ32" s="45" t="s">
        <v>9</v>
      </c>
    </row>
    <row r="33" spans="1:36" ht="15.95" hidden="1" customHeight="1" outlineLevel="1" x14ac:dyDescent="0.2">
      <c r="A33" s="57" t="s">
        <v>96</v>
      </c>
      <c r="B33" s="58">
        <v>0</v>
      </c>
      <c r="C33" s="58">
        <v>0</v>
      </c>
      <c r="D33" s="58">
        <v>0</v>
      </c>
      <c r="E33" s="58">
        <v>0</v>
      </c>
      <c r="F33" s="58">
        <v>0</v>
      </c>
      <c r="G33" s="58">
        <v>0</v>
      </c>
      <c r="H33" s="58">
        <v>0</v>
      </c>
      <c r="I33" s="58">
        <v>0</v>
      </c>
      <c r="J33" s="58">
        <v>0</v>
      </c>
      <c r="K33" s="58">
        <v>0</v>
      </c>
      <c r="L33" s="58">
        <v>0</v>
      </c>
      <c r="M33" s="58">
        <v>0</v>
      </c>
      <c r="N33" s="58">
        <v>0</v>
      </c>
      <c r="O33" s="58">
        <v>0</v>
      </c>
      <c r="P33" s="58">
        <v>0</v>
      </c>
      <c r="Q33" s="58">
        <v>0</v>
      </c>
      <c r="R33" s="58">
        <v>0</v>
      </c>
      <c r="S33" s="58">
        <v>0</v>
      </c>
      <c r="T33" s="58">
        <v>0</v>
      </c>
      <c r="U33" s="58">
        <v>0</v>
      </c>
      <c r="V33" s="58">
        <v>0</v>
      </c>
      <c r="W33" s="58">
        <v>0</v>
      </c>
      <c r="X33" s="58">
        <v>0</v>
      </c>
      <c r="Y33" s="58">
        <v>0</v>
      </c>
      <c r="Z33" s="58">
        <v>0</v>
      </c>
      <c r="AA33" s="58">
        <v>0</v>
      </c>
      <c r="AC33" s="58">
        <f t="shared" si="93"/>
        <v>0</v>
      </c>
      <c r="AD33" s="58">
        <f t="shared" si="90"/>
        <v>0</v>
      </c>
      <c r="AE33" s="58">
        <f t="shared" si="91"/>
        <v>0</v>
      </c>
      <c r="AF33" s="58">
        <f t="shared" si="94"/>
        <v>0</v>
      </c>
      <c r="AG33" s="58">
        <f t="shared" si="92"/>
        <v>0</v>
      </c>
      <c r="AH33" s="58">
        <f t="shared" si="95"/>
        <v>0</v>
      </c>
      <c r="AI33" s="58">
        <f t="shared" si="96"/>
        <v>0</v>
      </c>
      <c r="AJ33" s="45" t="s">
        <v>9</v>
      </c>
    </row>
    <row r="34" spans="1:36" ht="15.95" hidden="1" customHeight="1" outlineLevel="1" x14ac:dyDescent="0.2">
      <c r="A34" s="57" t="s">
        <v>97</v>
      </c>
      <c r="B34" s="58">
        <v>0</v>
      </c>
      <c r="C34" s="58">
        <v>0</v>
      </c>
      <c r="D34" s="58">
        <v>0</v>
      </c>
      <c r="E34" s="58">
        <v>0</v>
      </c>
      <c r="F34" s="58">
        <v>0</v>
      </c>
      <c r="G34" s="58">
        <v>0</v>
      </c>
      <c r="H34" s="58">
        <v>0</v>
      </c>
      <c r="I34" s="58">
        <v>0</v>
      </c>
      <c r="J34" s="58">
        <v>0</v>
      </c>
      <c r="K34" s="58">
        <v>0</v>
      </c>
      <c r="L34" s="58">
        <v>0</v>
      </c>
      <c r="M34" s="58">
        <v>0</v>
      </c>
      <c r="N34" s="58">
        <v>0</v>
      </c>
      <c r="O34" s="58">
        <v>0</v>
      </c>
      <c r="P34" s="58">
        <v>0</v>
      </c>
      <c r="Q34" s="58">
        <v>0</v>
      </c>
      <c r="R34" s="58">
        <v>0</v>
      </c>
      <c r="S34" s="58">
        <v>0</v>
      </c>
      <c r="T34" s="58">
        <v>0</v>
      </c>
      <c r="U34" s="58">
        <v>0</v>
      </c>
      <c r="V34" s="58">
        <v>0</v>
      </c>
      <c r="W34" s="58">
        <v>0</v>
      </c>
      <c r="X34" s="58">
        <v>0</v>
      </c>
      <c r="Y34" s="58">
        <v>0</v>
      </c>
      <c r="Z34" s="58">
        <v>0</v>
      </c>
      <c r="AA34" s="58">
        <v>0</v>
      </c>
      <c r="AC34" s="58">
        <f t="shared" si="93"/>
        <v>0</v>
      </c>
      <c r="AD34" s="58">
        <f t="shared" si="90"/>
        <v>0</v>
      </c>
      <c r="AE34" s="58">
        <f t="shared" si="91"/>
        <v>0</v>
      </c>
      <c r="AF34" s="58">
        <f t="shared" si="94"/>
        <v>0</v>
      </c>
      <c r="AG34" s="58">
        <f t="shared" si="92"/>
        <v>0</v>
      </c>
      <c r="AH34" s="58">
        <f t="shared" si="95"/>
        <v>0</v>
      </c>
      <c r="AI34" s="58">
        <f t="shared" si="96"/>
        <v>0</v>
      </c>
      <c r="AJ34" s="45" t="s">
        <v>9</v>
      </c>
    </row>
    <row r="35" spans="1:36" ht="15.95" hidden="1" customHeight="1" outlineLevel="1" x14ac:dyDescent="0.2">
      <c r="A35" s="57" t="s">
        <v>98</v>
      </c>
      <c r="B35" s="58">
        <v>0</v>
      </c>
      <c r="C35" s="58">
        <v>0</v>
      </c>
      <c r="D35" s="58">
        <v>0</v>
      </c>
      <c r="E35" s="58">
        <v>0</v>
      </c>
      <c r="F35" s="58">
        <v>0</v>
      </c>
      <c r="G35" s="58">
        <v>0</v>
      </c>
      <c r="H35" s="58">
        <v>0</v>
      </c>
      <c r="I35" s="58">
        <v>0</v>
      </c>
      <c r="J35" s="58">
        <v>0</v>
      </c>
      <c r="K35" s="58">
        <v>0</v>
      </c>
      <c r="L35" s="58">
        <v>0</v>
      </c>
      <c r="M35" s="58">
        <v>0</v>
      </c>
      <c r="N35" s="58">
        <v>0</v>
      </c>
      <c r="O35" s="58">
        <v>0</v>
      </c>
      <c r="P35" s="58">
        <v>0</v>
      </c>
      <c r="Q35" s="58">
        <v>0</v>
      </c>
      <c r="R35" s="58">
        <v>0</v>
      </c>
      <c r="S35" s="58">
        <v>0</v>
      </c>
      <c r="T35" s="58">
        <v>0</v>
      </c>
      <c r="U35" s="58">
        <v>0</v>
      </c>
      <c r="V35" s="58">
        <v>0</v>
      </c>
      <c r="W35" s="58">
        <v>0</v>
      </c>
      <c r="X35" s="58">
        <v>0</v>
      </c>
      <c r="Y35" s="58">
        <v>0</v>
      </c>
      <c r="Z35" s="58">
        <v>0</v>
      </c>
      <c r="AA35" s="58">
        <v>0</v>
      </c>
      <c r="AC35" s="58">
        <f t="shared" si="93"/>
        <v>0</v>
      </c>
      <c r="AD35" s="58">
        <f t="shared" si="90"/>
        <v>0</v>
      </c>
      <c r="AE35" s="58">
        <f t="shared" si="91"/>
        <v>0</v>
      </c>
      <c r="AF35" s="58">
        <f t="shared" si="94"/>
        <v>0</v>
      </c>
      <c r="AG35" s="58">
        <f t="shared" si="92"/>
        <v>0</v>
      </c>
      <c r="AH35" s="58">
        <f t="shared" si="95"/>
        <v>0</v>
      </c>
      <c r="AI35" s="58">
        <f t="shared" si="96"/>
        <v>0</v>
      </c>
      <c r="AJ35" s="45" t="s">
        <v>9</v>
      </c>
    </row>
    <row r="36" spans="1:36" ht="15.95" hidden="1" customHeight="1" outlineLevel="1" x14ac:dyDescent="0.2">
      <c r="A36" s="57" t="s">
        <v>99</v>
      </c>
      <c r="B36" s="58">
        <v>0</v>
      </c>
      <c r="C36" s="58">
        <v>0</v>
      </c>
      <c r="D36" s="58">
        <v>0</v>
      </c>
      <c r="E36" s="58">
        <v>0</v>
      </c>
      <c r="F36" s="58">
        <v>0</v>
      </c>
      <c r="G36" s="58">
        <v>0</v>
      </c>
      <c r="H36" s="58">
        <v>0</v>
      </c>
      <c r="I36" s="58">
        <v>-179</v>
      </c>
      <c r="J36" s="58">
        <v>-241</v>
      </c>
      <c r="K36" s="58">
        <v>-240</v>
      </c>
      <c r="L36" s="58">
        <v>-259</v>
      </c>
      <c r="M36" s="58">
        <v>-259</v>
      </c>
      <c r="N36" s="58">
        <v>-259</v>
      </c>
      <c r="O36" s="58">
        <v>-243</v>
      </c>
      <c r="P36" s="58">
        <v>-283</v>
      </c>
      <c r="Q36" s="58">
        <v>-284</v>
      </c>
      <c r="R36" s="58">
        <v>-281</v>
      </c>
      <c r="S36" s="58">
        <v>-284</v>
      </c>
      <c r="T36" s="58">
        <v>-294</v>
      </c>
      <c r="U36" s="58">
        <v>-295</v>
      </c>
      <c r="V36" s="58">
        <v>-295</v>
      </c>
      <c r="W36" s="58">
        <v>-294</v>
      </c>
      <c r="X36" s="58">
        <v>-307</v>
      </c>
      <c r="Y36" s="58">
        <v>-306</v>
      </c>
      <c r="Z36" s="58">
        <v>-303</v>
      </c>
      <c r="AA36" s="58">
        <v>-304</v>
      </c>
      <c r="AC36" s="58">
        <f t="shared" si="93"/>
        <v>0</v>
      </c>
      <c r="AD36" s="58">
        <f t="shared" si="90"/>
        <v>-179</v>
      </c>
      <c r="AE36" s="58">
        <f t="shared" si="91"/>
        <v>-999</v>
      </c>
      <c r="AF36" s="58">
        <f t="shared" si="94"/>
        <v>-1069</v>
      </c>
      <c r="AG36" s="58">
        <f t="shared" si="92"/>
        <v>-1154</v>
      </c>
      <c r="AH36" s="58">
        <f t="shared" si="95"/>
        <v>-1202</v>
      </c>
      <c r="AI36" s="58">
        <f t="shared" si="96"/>
        <v>-607</v>
      </c>
      <c r="AJ36" s="45" t="s">
        <v>9</v>
      </c>
    </row>
    <row r="37" spans="1:36" ht="15.95" hidden="1" customHeight="1" outlineLevel="1" x14ac:dyDescent="0.2">
      <c r="A37" s="57" t="s">
        <v>100</v>
      </c>
      <c r="B37" s="58">
        <v>0</v>
      </c>
      <c r="C37" s="58">
        <v>0</v>
      </c>
      <c r="D37" s="58">
        <v>0</v>
      </c>
      <c r="E37" s="58">
        <v>0</v>
      </c>
      <c r="F37" s="58">
        <v>0</v>
      </c>
      <c r="G37" s="58">
        <v>0</v>
      </c>
      <c r="H37" s="58">
        <v>0</v>
      </c>
      <c r="I37" s="58">
        <v>-179</v>
      </c>
      <c r="J37" s="58">
        <v>-161</v>
      </c>
      <c r="K37" s="58">
        <v>-320</v>
      </c>
      <c r="L37" s="58">
        <v>-259</v>
      </c>
      <c r="M37" s="58">
        <v>-259</v>
      </c>
      <c r="N37" s="58">
        <v>-259</v>
      </c>
      <c r="O37" s="58">
        <v>-243</v>
      </c>
      <c r="P37" s="58">
        <v>-283</v>
      </c>
      <c r="Q37" s="58">
        <v>-284</v>
      </c>
      <c r="R37" s="58">
        <v>-281</v>
      </c>
      <c r="S37" s="58">
        <v>-284</v>
      </c>
      <c r="T37" s="58">
        <v>-294</v>
      </c>
      <c r="U37" s="58">
        <v>-295</v>
      </c>
      <c r="V37" s="58">
        <v>-295</v>
      </c>
      <c r="W37" s="58">
        <v>-294</v>
      </c>
      <c r="X37" s="58">
        <v>-307</v>
      </c>
      <c r="Y37" s="58">
        <v>-306</v>
      </c>
      <c r="Z37" s="58">
        <v>-303</v>
      </c>
      <c r="AA37" s="58">
        <v>-304</v>
      </c>
      <c r="AC37" s="58">
        <f t="shared" si="93"/>
        <v>0</v>
      </c>
      <c r="AD37" s="58">
        <f t="shared" si="90"/>
        <v>-179</v>
      </c>
      <c r="AE37" s="58">
        <f t="shared" si="91"/>
        <v>-999</v>
      </c>
      <c r="AF37" s="58">
        <f t="shared" si="94"/>
        <v>-1069</v>
      </c>
      <c r="AG37" s="58">
        <f t="shared" si="92"/>
        <v>-1154</v>
      </c>
      <c r="AH37" s="58">
        <f t="shared" si="95"/>
        <v>-1202</v>
      </c>
      <c r="AI37" s="58">
        <f t="shared" si="96"/>
        <v>-607</v>
      </c>
      <c r="AJ37" s="45" t="s">
        <v>9</v>
      </c>
    </row>
    <row r="38" spans="1:36" ht="15.95" hidden="1" customHeight="1" outlineLevel="1" x14ac:dyDescent="0.2">
      <c r="A38" s="57" t="s">
        <v>101</v>
      </c>
      <c r="B38" s="58">
        <v>0</v>
      </c>
      <c r="C38" s="58">
        <v>0</v>
      </c>
      <c r="D38" s="58">
        <v>0</v>
      </c>
      <c r="E38" s="58">
        <v>0</v>
      </c>
      <c r="F38" s="58">
        <v>0</v>
      </c>
      <c r="G38" s="58">
        <v>0</v>
      </c>
      <c r="H38" s="58">
        <v>0</v>
      </c>
      <c r="I38" s="58">
        <v>-89</v>
      </c>
      <c r="J38" s="58">
        <v>-80</v>
      </c>
      <c r="K38" s="58">
        <v>-160</v>
      </c>
      <c r="L38" s="58">
        <v>-130</v>
      </c>
      <c r="M38" s="58">
        <v>-130</v>
      </c>
      <c r="N38" s="58">
        <v>-129</v>
      </c>
      <c r="O38" s="58">
        <v>-122</v>
      </c>
      <c r="P38" s="58">
        <v>-142</v>
      </c>
      <c r="Q38" s="58">
        <v>-141</v>
      </c>
      <c r="R38" s="58">
        <v>-141</v>
      </c>
      <c r="S38" s="58">
        <v>-142</v>
      </c>
      <c r="T38" s="58">
        <v>-146</v>
      </c>
      <c r="U38" s="58">
        <v>-148</v>
      </c>
      <c r="V38" s="58">
        <v>-147</v>
      </c>
      <c r="W38" s="58">
        <v>-148</v>
      </c>
      <c r="X38" s="58">
        <v>-153</v>
      </c>
      <c r="Y38" s="58">
        <v>-153</v>
      </c>
      <c r="Z38" s="58">
        <v>-151</v>
      </c>
      <c r="AA38" s="58">
        <v>-153</v>
      </c>
      <c r="AC38" s="58">
        <f t="shared" si="93"/>
        <v>0</v>
      </c>
      <c r="AD38" s="58">
        <f t="shared" si="90"/>
        <v>-89</v>
      </c>
      <c r="AE38" s="58">
        <f t="shared" si="91"/>
        <v>-500</v>
      </c>
      <c r="AF38" s="58">
        <f t="shared" si="94"/>
        <v>-534</v>
      </c>
      <c r="AG38" s="58">
        <f t="shared" si="92"/>
        <v>-577</v>
      </c>
      <c r="AH38" s="58">
        <f t="shared" si="95"/>
        <v>-601</v>
      </c>
      <c r="AI38" s="58">
        <f t="shared" si="96"/>
        <v>-304</v>
      </c>
      <c r="AJ38" s="45" t="s">
        <v>9</v>
      </c>
    </row>
    <row r="39" spans="1:36" ht="15.95" hidden="1" customHeight="1" outlineLevel="1" x14ac:dyDescent="0.2">
      <c r="A39" s="57" t="s">
        <v>102</v>
      </c>
      <c r="B39" s="58">
        <v>0</v>
      </c>
      <c r="C39" s="58">
        <v>0</v>
      </c>
      <c r="D39" s="58">
        <v>0</v>
      </c>
      <c r="E39" s="58">
        <v>0</v>
      </c>
      <c r="F39" s="58">
        <v>0</v>
      </c>
      <c r="G39" s="58">
        <v>0</v>
      </c>
      <c r="H39" s="58">
        <v>0</v>
      </c>
      <c r="I39" s="58">
        <v>-199</v>
      </c>
      <c r="J39" s="58">
        <v>-268</v>
      </c>
      <c r="K39" s="58">
        <v>-268</v>
      </c>
      <c r="L39" s="58">
        <v>-290</v>
      </c>
      <c r="M39" s="58">
        <v>-290</v>
      </c>
      <c r="N39" s="58">
        <v>-289</v>
      </c>
      <c r="O39" s="58">
        <v>-272</v>
      </c>
      <c r="P39" s="58">
        <v>-317</v>
      </c>
      <c r="Q39" s="58">
        <v>-317</v>
      </c>
      <c r="R39" s="58">
        <v>-315</v>
      </c>
      <c r="S39" s="58">
        <v>-317</v>
      </c>
      <c r="T39" s="58">
        <v>-328</v>
      </c>
      <c r="U39" s="58">
        <v>-330</v>
      </c>
      <c r="V39" s="58">
        <v>-330</v>
      </c>
      <c r="W39" s="58">
        <v>-329</v>
      </c>
      <c r="X39" s="58">
        <v>-342</v>
      </c>
      <c r="Y39" s="58">
        <v>-343</v>
      </c>
      <c r="Z39" s="58">
        <v>-338</v>
      </c>
      <c r="AA39" s="58">
        <v>-341</v>
      </c>
      <c r="AC39" s="58">
        <f t="shared" si="93"/>
        <v>0</v>
      </c>
      <c r="AD39" s="58">
        <f t="shared" si="90"/>
        <v>-199</v>
      </c>
      <c r="AE39" s="58">
        <f t="shared" si="91"/>
        <v>-1116</v>
      </c>
      <c r="AF39" s="58">
        <f t="shared" si="94"/>
        <v>-1195</v>
      </c>
      <c r="AG39" s="58">
        <f t="shared" si="92"/>
        <v>-1290</v>
      </c>
      <c r="AH39" s="58">
        <f t="shared" si="95"/>
        <v>-1344</v>
      </c>
      <c r="AI39" s="58">
        <f t="shared" si="96"/>
        <v>-679</v>
      </c>
      <c r="AJ39" s="45" t="s">
        <v>9</v>
      </c>
    </row>
    <row r="40" spans="1:36" ht="15.95" hidden="1" customHeight="1" outlineLevel="1" x14ac:dyDescent="0.2">
      <c r="A40" s="55" t="s">
        <v>103</v>
      </c>
      <c r="B40" s="56">
        <f t="shared" ref="B40:H40" si="103">B22+B29</f>
        <v>0</v>
      </c>
      <c r="C40" s="56">
        <f t="shared" si="103"/>
        <v>0</v>
      </c>
      <c r="D40" s="56">
        <f t="shared" si="103"/>
        <v>0</v>
      </c>
      <c r="E40" s="56">
        <f t="shared" si="103"/>
        <v>0</v>
      </c>
      <c r="F40" s="56">
        <f t="shared" si="103"/>
        <v>0</v>
      </c>
      <c r="G40" s="56">
        <f t="shared" si="103"/>
        <v>0</v>
      </c>
      <c r="H40" s="56">
        <f t="shared" si="103"/>
        <v>0</v>
      </c>
      <c r="I40" s="56">
        <f t="shared" ref="I40:J40" si="104">I22+I29</f>
        <v>44529</v>
      </c>
      <c r="J40" s="56">
        <f t="shared" si="104"/>
        <v>60109</v>
      </c>
      <c r="K40" s="56">
        <f t="shared" ref="K40:L40" si="105">K22+K29</f>
        <v>59697</v>
      </c>
      <c r="L40" s="56">
        <f t="shared" si="105"/>
        <v>64825</v>
      </c>
      <c r="M40" s="56">
        <f t="shared" ref="M40:N40" si="106">M22+M29</f>
        <v>64823</v>
      </c>
      <c r="N40" s="56">
        <f t="shared" si="106"/>
        <v>64667</v>
      </c>
      <c r="O40" s="56">
        <f t="shared" ref="O40:T40" si="107">O22+O29</f>
        <v>60781</v>
      </c>
      <c r="P40" s="56">
        <f t="shared" si="107"/>
        <v>70882</v>
      </c>
      <c r="Q40" s="56">
        <f t="shared" si="107"/>
        <v>70874</v>
      </c>
      <c r="R40" s="56">
        <f t="shared" si="107"/>
        <v>70367</v>
      </c>
      <c r="S40" s="56">
        <f t="shared" si="107"/>
        <v>70906</v>
      </c>
      <c r="T40" s="56">
        <f t="shared" si="107"/>
        <v>73274</v>
      </c>
      <c r="U40" s="56">
        <f t="shared" ref="U40:V40" si="108">U22+U29</f>
        <v>73694</v>
      </c>
      <c r="V40" s="56">
        <f t="shared" si="108"/>
        <v>73732</v>
      </c>
      <c r="W40" s="56">
        <f t="shared" ref="W40:X40" si="109">W22+W29</f>
        <v>73626</v>
      </c>
      <c r="X40" s="56">
        <f t="shared" si="109"/>
        <v>76584</v>
      </c>
      <c r="Y40" s="56">
        <f t="shared" ref="Y40:Z40" si="110">Y22+Y29</f>
        <v>76611</v>
      </c>
      <c r="Z40" s="56">
        <f t="shared" si="110"/>
        <v>75673</v>
      </c>
      <c r="AA40" s="56">
        <f t="shared" ref="AA40" si="111">AA22+AA29</f>
        <v>76091</v>
      </c>
      <c r="AB40" s="275"/>
      <c r="AC40" s="56">
        <f t="shared" si="93"/>
        <v>0</v>
      </c>
      <c r="AD40" s="56">
        <f t="shared" si="90"/>
        <v>44529</v>
      </c>
      <c r="AE40" s="56">
        <f t="shared" si="91"/>
        <v>249454</v>
      </c>
      <c r="AF40" s="56">
        <f t="shared" si="94"/>
        <v>267204</v>
      </c>
      <c r="AG40" s="56">
        <f t="shared" si="92"/>
        <v>288241</v>
      </c>
      <c r="AH40" s="56">
        <f t="shared" si="95"/>
        <v>300553</v>
      </c>
      <c r="AI40" s="56">
        <f t="shared" si="96"/>
        <v>151764</v>
      </c>
      <c r="AJ40" s="33" t="s">
        <v>9</v>
      </c>
    </row>
    <row r="41" spans="1:36" ht="15.95" hidden="1" customHeight="1" outlineLevel="1" x14ac:dyDescent="0.2">
      <c r="A41" s="55" t="s">
        <v>104</v>
      </c>
      <c r="B41" s="56">
        <v>0</v>
      </c>
      <c r="C41" s="56">
        <v>0</v>
      </c>
      <c r="D41" s="56">
        <v>0</v>
      </c>
      <c r="E41" s="56">
        <v>0</v>
      </c>
      <c r="F41" s="56">
        <v>0</v>
      </c>
      <c r="G41" s="56">
        <v>-8</v>
      </c>
      <c r="H41" s="56">
        <v>8</v>
      </c>
      <c r="I41" s="56">
        <f t="shared" ref="I41:N41" si="112">SUM(I42:I45)</f>
        <v>-475</v>
      </c>
      <c r="J41" s="56">
        <f t="shared" si="112"/>
        <v>-2813</v>
      </c>
      <c r="K41" s="56">
        <f t="shared" si="112"/>
        <v>-9750</v>
      </c>
      <c r="L41" s="56">
        <f t="shared" si="112"/>
        <v>-11435</v>
      </c>
      <c r="M41" s="56">
        <f t="shared" si="112"/>
        <v>-12776</v>
      </c>
      <c r="N41" s="56">
        <f t="shared" si="112"/>
        <v>-11370</v>
      </c>
      <c r="O41" s="56">
        <f t="shared" ref="O41:T41" si="113">SUM(O42:O45)</f>
        <v>-11022</v>
      </c>
      <c r="P41" s="56">
        <f t="shared" si="113"/>
        <v>-11155</v>
      </c>
      <c r="Q41" s="56">
        <f t="shared" si="113"/>
        <v>-12525</v>
      </c>
      <c r="R41" s="56">
        <f t="shared" si="113"/>
        <v>-11718</v>
      </c>
      <c r="S41" s="56">
        <f t="shared" si="113"/>
        <v>-11494</v>
      </c>
      <c r="T41" s="56">
        <f t="shared" si="113"/>
        <v>-12296</v>
      </c>
      <c r="U41" s="56">
        <f t="shared" ref="U41:V41" si="114">SUM(U42:U45)</f>
        <v>-12537</v>
      </c>
      <c r="V41" s="56">
        <f t="shared" si="114"/>
        <v>-11427</v>
      </c>
      <c r="W41" s="56">
        <f t="shared" ref="W41:X41" si="115">SUM(W42:W45)</f>
        <v>-11773</v>
      </c>
      <c r="X41" s="56">
        <f t="shared" si="115"/>
        <v>-12385</v>
      </c>
      <c r="Y41" s="56">
        <f t="shared" ref="Y41:Z41" si="116">SUM(Y42:Y45)</f>
        <v>-12296</v>
      </c>
      <c r="Z41" s="56">
        <f t="shared" si="116"/>
        <v>-12315</v>
      </c>
      <c r="AA41" s="56">
        <f t="shared" ref="AA41" si="117">SUM(AA42:AA45)</f>
        <v>-12392</v>
      </c>
      <c r="AB41" s="275"/>
      <c r="AC41" s="56">
        <f t="shared" si="93"/>
        <v>0</v>
      </c>
      <c r="AD41" s="56">
        <f t="shared" si="90"/>
        <v>-475</v>
      </c>
      <c r="AE41" s="56">
        <f t="shared" si="91"/>
        <v>-36774</v>
      </c>
      <c r="AF41" s="56">
        <f t="shared" si="94"/>
        <v>-46072</v>
      </c>
      <c r="AG41" s="56">
        <f t="shared" si="92"/>
        <v>-48045</v>
      </c>
      <c r="AH41" s="56">
        <f t="shared" si="95"/>
        <v>-47881</v>
      </c>
      <c r="AI41" s="56">
        <f t="shared" si="96"/>
        <v>-24707</v>
      </c>
      <c r="AJ41" s="45" t="s">
        <v>9</v>
      </c>
    </row>
    <row r="42" spans="1:36" ht="15.95" hidden="1" customHeight="1" outlineLevel="1" x14ac:dyDescent="0.2">
      <c r="A42" s="57" t="s">
        <v>105</v>
      </c>
      <c r="B42" s="58">
        <v>0</v>
      </c>
      <c r="C42" s="58">
        <v>0</v>
      </c>
      <c r="D42" s="58">
        <v>0</v>
      </c>
      <c r="E42" s="58">
        <v>0</v>
      </c>
      <c r="F42" s="58">
        <v>0</v>
      </c>
      <c r="G42" s="58">
        <v>0</v>
      </c>
      <c r="H42" s="58">
        <v>0</v>
      </c>
      <c r="I42" s="58">
        <v>0</v>
      </c>
      <c r="J42" s="58">
        <v>0</v>
      </c>
      <c r="K42" s="58">
        <v>0</v>
      </c>
      <c r="L42" s="58">
        <v>0</v>
      </c>
      <c r="M42" s="58">
        <v>0</v>
      </c>
      <c r="N42" s="58">
        <v>0</v>
      </c>
      <c r="O42" s="58">
        <v>0</v>
      </c>
      <c r="P42" s="58">
        <v>0</v>
      </c>
      <c r="Q42" s="58">
        <v>0</v>
      </c>
      <c r="R42" s="58">
        <v>0</v>
      </c>
      <c r="S42" s="58">
        <v>0</v>
      </c>
      <c r="T42" s="58">
        <v>0</v>
      </c>
      <c r="U42" s="58">
        <v>0</v>
      </c>
      <c r="V42" s="58">
        <v>0</v>
      </c>
      <c r="W42" s="58">
        <v>0</v>
      </c>
      <c r="X42" s="58">
        <v>0</v>
      </c>
      <c r="Y42" s="58">
        <v>0</v>
      </c>
      <c r="Z42" s="58">
        <v>0</v>
      </c>
      <c r="AA42" s="58">
        <v>0</v>
      </c>
      <c r="AC42" s="58">
        <f t="shared" si="93"/>
        <v>0</v>
      </c>
      <c r="AD42" s="58">
        <f t="shared" si="90"/>
        <v>0</v>
      </c>
      <c r="AE42" s="58">
        <f t="shared" si="91"/>
        <v>0</v>
      </c>
      <c r="AF42" s="58">
        <f t="shared" si="94"/>
        <v>0</v>
      </c>
      <c r="AG42" s="58">
        <f t="shared" si="92"/>
        <v>0</v>
      </c>
      <c r="AH42" s="58">
        <f t="shared" si="95"/>
        <v>0</v>
      </c>
      <c r="AI42" s="58">
        <f t="shared" si="96"/>
        <v>0</v>
      </c>
      <c r="AJ42" s="45" t="s">
        <v>9</v>
      </c>
    </row>
    <row r="43" spans="1:36" ht="15.95" hidden="1" customHeight="1" outlineLevel="1" x14ac:dyDescent="0.2">
      <c r="A43" s="57" t="s">
        <v>106</v>
      </c>
      <c r="B43" s="58">
        <v>0</v>
      </c>
      <c r="C43" s="58">
        <v>0</v>
      </c>
      <c r="D43" s="58">
        <v>0</v>
      </c>
      <c r="E43" s="58">
        <v>0</v>
      </c>
      <c r="F43" s="58">
        <v>0</v>
      </c>
      <c r="G43" s="58">
        <v>-8</v>
      </c>
      <c r="H43" s="58">
        <v>8</v>
      </c>
      <c r="I43" s="58">
        <v>-475</v>
      </c>
      <c r="J43" s="58">
        <v>-2813</v>
      </c>
      <c r="K43" s="58">
        <v>-3435</v>
      </c>
      <c r="L43" s="58">
        <v>-1962</v>
      </c>
      <c r="M43" s="58">
        <v>-3304</v>
      </c>
      <c r="N43" s="58">
        <v>-1899</v>
      </c>
      <c r="O43" s="58">
        <v>-1572</v>
      </c>
      <c r="P43" s="58">
        <v>-1687</v>
      </c>
      <c r="Q43" s="58">
        <v>-3058</v>
      </c>
      <c r="R43" s="58">
        <v>-2250</v>
      </c>
      <c r="S43" s="58">
        <v>-2027</v>
      </c>
      <c r="T43" s="58">
        <v>-2829</v>
      </c>
      <c r="U43" s="58">
        <v>-3069</v>
      </c>
      <c r="V43" s="58">
        <v>-1958</v>
      </c>
      <c r="W43" s="58">
        <v>-2303</v>
      </c>
      <c r="X43" s="58">
        <v>-2919</v>
      </c>
      <c r="Y43" s="58">
        <v>-2825</v>
      </c>
      <c r="Z43" s="58">
        <v>-2845</v>
      </c>
      <c r="AA43" s="58">
        <v>-2922</v>
      </c>
      <c r="AC43" s="58">
        <f t="shared" si="93"/>
        <v>0</v>
      </c>
      <c r="AD43" s="58">
        <f t="shared" si="90"/>
        <v>-475</v>
      </c>
      <c r="AE43" s="58">
        <f t="shared" si="91"/>
        <v>-11514</v>
      </c>
      <c r="AF43" s="58">
        <f t="shared" si="94"/>
        <v>-8216</v>
      </c>
      <c r="AG43" s="58">
        <f t="shared" si="92"/>
        <v>-10175</v>
      </c>
      <c r="AH43" s="58">
        <f t="shared" si="95"/>
        <v>-10005</v>
      </c>
      <c r="AI43" s="58">
        <f t="shared" si="96"/>
        <v>-5767</v>
      </c>
      <c r="AJ43" s="45" t="s">
        <v>9</v>
      </c>
    </row>
    <row r="44" spans="1:36" ht="15.95" hidden="1" customHeight="1" outlineLevel="1" x14ac:dyDescent="0.2">
      <c r="A44" s="57" t="s">
        <v>107</v>
      </c>
      <c r="B44" s="58">
        <v>0</v>
      </c>
      <c r="C44" s="58">
        <v>0</v>
      </c>
      <c r="D44" s="58">
        <v>0</v>
      </c>
      <c r="E44" s="58">
        <v>0</v>
      </c>
      <c r="F44" s="58">
        <v>0</v>
      </c>
      <c r="G44" s="58">
        <v>0</v>
      </c>
      <c r="H44" s="58">
        <v>0</v>
      </c>
      <c r="I44" s="58">
        <v>0</v>
      </c>
      <c r="J44" s="58">
        <v>0</v>
      </c>
      <c r="K44" s="58">
        <v>0</v>
      </c>
      <c r="L44" s="58">
        <v>0</v>
      </c>
      <c r="M44" s="58">
        <v>0</v>
      </c>
      <c r="N44" s="58">
        <v>0</v>
      </c>
      <c r="O44" s="58">
        <v>0</v>
      </c>
      <c r="P44" s="58">
        <v>0</v>
      </c>
      <c r="Q44" s="58">
        <v>0</v>
      </c>
      <c r="R44" s="58">
        <v>0</v>
      </c>
      <c r="S44" s="58">
        <v>0</v>
      </c>
      <c r="T44" s="58">
        <v>0</v>
      </c>
      <c r="U44" s="58">
        <v>0</v>
      </c>
      <c r="V44" s="58">
        <v>0</v>
      </c>
      <c r="W44" s="58">
        <v>0</v>
      </c>
      <c r="X44" s="58">
        <v>0</v>
      </c>
      <c r="Y44" s="58">
        <v>0</v>
      </c>
      <c r="Z44" s="58">
        <v>0</v>
      </c>
      <c r="AA44" s="58">
        <v>0</v>
      </c>
      <c r="AC44" s="58">
        <f t="shared" si="93"/>
        <v>0</v>
      </c>
      <c r="AD44" s="58">
        <f t="shared" si="90"/>
        <v>0</v>
      </c>
      <c r="AE44" s="58">
        <f t="shared" si="91"/>
        <v>0</v>
      </c>
      <c r="AF44" s="58">
        <f t="shared" si="94"/>
        <v>0</v>
      </c>
      <c r="AG44" s="58">
        <f t="shared" si="92"/>
        <v>0</v>
      </c>
      <c r="AH44" s="58">
        <f t="shared" si="95"/>
        <v>0</v>
      </c>
      <c r="AI44" s="58">
        <f t="shared" si="96"/>
        <v>0</v>
      </c>
      <c r="AJ44" s="45" t="s">
        <v>9</v>
      </c>
    </row>
    <row r="45" spans="1:36" ht="15.95" hidden="1" customHeight="1" outlineLevel="1" x14ac:dyDescent="0.2">
      <c r="A45" s="57" t="s">
        <v>108</v>
      </c>
      <c r="B45" s="58">
        <v>0</v>
      </c>
      <c r="C45" s="58">
        <v>0</v>
      </c>
      <c r="D45" s="58">
        <v>0</v>
      </c>
      <c r="E45" s="58">
        <v>0</v>
      </c>
      <c r="F45" s="58">
        <v>0</v>
      </c>
      <c r="G45" s="58">
        <v>0</v>
      </c>
      <c r="H45" s="58">
        <v>0</v>
      </c>
      <c r="I45" s="58">
        <v>0</v>
      </c>
      <c r="J45" s="58">
        <v>0</v>
      </c>
      <c r="K45" s="58">
        <v>-6315</v>
      </c>
      <c r="L45" s="58">
        <v>-9473</v>
      </c>
      <c r="M45" s="58">
        <v>-9472</v>
      </c>
      <c r="N45" s="58">
        <v>-9471</v>
      </c>
      <c r="O45" s="58">
        <v>-9450</v>
      </c>
      <c r="P45" s="58">
        <v>-9468</v>
      </c>
      <c r="Q45" s="58">
        <v>-9467</v>
      </c>
      <c r="R45" s="58">
        <v>-9468</v>
      </c>
      <c r="S45" s="58">
        <v>-9467</v>
      </c>
      <c r="T45" s="58">
        <v>-9467</v>
      </c>
      <c r="U45" s="58">
        <v>-9468</v>
      </c>
      <c r="V45" s="58">
        <v>-9469</v>
      </c>
      <c r="W45" s="58">
        <v>-9470</v>
      </c>
      <c r="X45" s="58">
        <v>-9466</v>
      </c>
      <c r="Y45" s="58">
        <v>-9471</v>
      </c>
      <c r="Z45" s="58">
        <v>-9470</v>
      </c>
      <c r="AA45" s="58">
        <v>-9470</v>
      </c>
      <c r="AC45" s="58">
        <f t="shared" si="93"/>
        <v>0</v>
      </c>
      <c r="AD45" s="58">
        <f t="shared" si="90"/>
        <v>0</v>
      </c>
      <c r="AE45" s="58">
        <f t="shared" si="91"/>
        <v>-25260</v>
      </c>
      <c r="AF45" s="58">
        <f t="shared" si="94"/>
        <v>-37856</v>
      </c>
      <c r="AG45" s="58">
        <f t="shared" si="92"/>
        <v>-37870</v>
      </c>
      <c r="AH45" s="58">
        <f t="shared" si="95"/>
        <v>-37876</v>
      </c>
      <c r="AI45" s="58">
        <f t="shared" si="96"/>
        <v>-18940</v>
      </c>
      <c r="AJ45" s="45" t="s">
        <v>9</v>
      </c>
    </row>
    <row r="46" spans="1:36" ht="15.95" hidden="1" customHeight="1" outlineLevel="1" x14ac:dyDescent="0.2">
      <c r="A46" s="55" t="s">
        <v>109</v>
      </c>
      <c r="B46" s="56">
        <v>-1</v>
      </c>
      <c r="C46" s="56">
        <v>-16</v>
      </c>
      <c r="D46" s="56">
        <v>-26</v>
      </c>
      <c r="E46" s="56">
        <v>-16</v>
      </c>
      <c r="F46" s="56">
        <v>-1</v>
      </c>
      <c r="G46" s="56">
        <v>0</v>
      </c>
      <c r="H46" s="56">
        <v>-375</v>
      </c>
      <c r="I46" s="56">
        <f t="shared" ref="I46:N46" si="118">SUM(I47:I52)</f>
        <v>-179</v>
      </c>
      <c r="J46" s="56">
        <f t="shared" si="118"/>
        <v>-852</v>
      </c>
      <c r="K46" s="56">
        <f t="shared" si="118"/>
        <v>-1439</v>
      </c>
      <c r="L46" s="56">
        <f t="shared" si="118"/>
        <v>-1119</v>
      </c>
      <c r="M46" s="56">
        <f t="shared" si="118"/>
        <v>-1809</v>
      </c>
      <c r="N46" s="56">
        <f t="shared" si="118"/>
        <v>-1119</v>
      </c>
      <c r="O46" s="56">
        <f t="shared" ref="O46:T46" si="119">SUM(O47:O52)</f>
        <v>-667</v>
      </c>
      <c r="P46" s="56">
        <f t="shared" si="119"/>
        <v>-1913</v>
      </c>
      <c r="Q46" s="56">
        <f t="shared" si="119"/>
        <v>-1863</v>
      </c>
      <c r="R46" s="56">
        <f t="shared" si="119"/>
        <v>-1364</v>
      </c>
      <c r="S46" s="56">
        <f t="shared" si="119"/>
        <v>-1610</v>
      </c>
      <c r="T46" s="56">
        <f t="shared" si="119"/>
        <v>-77</v>
      </c>
      <c r="U46" s="56">
        <f t="shared" ref="U46:V46" si="120">SUM(U47:U52)</f>
        <v>-1666</v>
      </c>
      <c r="V46" s="56">
        <f t="shared" si="120"/>
        <v>-1562</v>
      </c>
      <c r="W46" s="56">
        <f t="shared" ref="W46:X46" si="121">SUM(W47:W52)</f>
        <v>-1442</v>
      </c>
      <c r="X46" s="56">
        <f t="shared" si="121"/>
        <v>-1685</v>
      </c>
      <c r="Y46" s="56">
        <f t="shared" ref="Y46:Z46" si="122">SUM(Y47:Y52)</f>
        <v>-2018</v>
      </c>
      <c r="Z46" s="56">
        <f t="shared" si="122"/>
        <v>-1367</v>
      </c>
      <c r="AA46" s="56">
        <f t="shared" ref="AA46" si="123">SUM(AA47:AA52)</f>
        <v>-1905</v>
      </c>
      <c r="AC46" s="56">
        <f t="shared" si="93"/>
        <v>-59</v>
      </c>
      <c r="AD46" s="56">
        <f t="shared" si="90"/>
        <v>-179</v>
      </c>
      <c r="AE46" s="56">
        <f t="shared" si="91"/>
        <v>-5219</v>
      </c>
      <c r="AF46" s="56">
        <f t="shared" si="94"/>
        <v>-5562</v>
      </c>
      <c r="AG46" s="58">
        <f t="shared" si="92"/>
        <v>-4717</v>
      </c>
      <c r="AH46" s="58">
        <f t="shared" si="95"/>
        <v>-6707</v>
      </c>
      <c r="AI46" s="58">
        <f t="shared" si="96"/>
        <v>-3272</v>
      </c>
      <c r="AJ46" s="45" t="s">
        <v>9</v>
      </c>
    </row>
    <row r="47" spans="1:36" ht="15.95" hidden="1" customHeight="1" outlineLevel="1" x14ac:dyDescent="0.2">
      <c r="A47" s="57" t="s">
        <v>110</v>
      </c>
      <c r="B47" s="58">
        <v>-1</v>
      </c>
      <c r="C47" s="58">
        <v>-16</v>
      </c>
      <c r="D47" s="58">
        <v>-26</v>
      </c>
      <c r="E47" s="58">
        <v>-16</v>
      </c>
      <c r="F47" s="58">
        <v>-1</v>
      </c>
      <c r="G47" s="58">
        <v>0</v>
      </c>
      <c r="H47" s="58">
        <v>-375</v>
      </c>
      <c r="I47" s="58">
        <v>-167</v>
      </c>
      <c r="J47" s="58">
        <v>-550</v>
      </c>
      <c r="K47" s="58">
        <v>-493</v>
      </c>
      <c r="L47" s="58">
        <v>-555</v>
      </c>
      <c r="M47" s="58">
        <v>-442</v>
      </c>
      <c r="N47" s="58">
        <v>-609</v>
      </c>
      <c r="O47" s="58">
        <v>-428</v>
      </c>
      <c r="P47" s="58">
        <v>-759</v>
      </c>
      <c r="Q47" s="58">
        <v>-697</v>
      </c>
      <c r="R47" s="58">
        <v>-510</v>
      </c>
      <c r="S47" s="58">
        <v>-647</v>
      </c>
      <c r="T47" s="58">
        <v>-645</v>
      </c>
      <c r="U47" s="58">
        <v>-552</v>
      </c>
      <c r="V47" s="58">
        <v>-473</v>
      </c>
      <c r="W47" s="58">
        <v>-412</v>
      </c>
      <c r="X47" s="58">
        <v>-649</v>
      </c>
      <c r="Y47" s="58">
        <v>-723</v>
      </c>
      <c r="Z47" s="58">
        <v>-629</v>
      </c>
      <c r="AA47" s="58">
        <v>-644</v>
      </c>
      <c r="AC47" s="58">
        <f t="shared" si="93"/>
        <v>-59</v>
      </c>
      <c r="AD47" s="58">
        <f t="shared" si="90"/>
        <v>-167</v>
      </c>
      <c r="AE47" s="58">
        <f t="shared" si="91"/>
        <v>-2040</v>
      </c>
      <c r="AF47" s="58">
        <f t="shared" si="94"/>
        <v>-2493</v>
      </c>
      <c r="AG47" s="58">
        <f t="shared" si="92"/>
        <v>-2354</v>
      </c>
      <c r="AH47" s="58">
        <f t="shared" si="95"/>
        <v>-2257</v>
      </c>
      <c r="AI47" s="58">
        <f t="shared" si="96"/>
        <v>-1273</v>
      </c>
      <c r="AJ47" s="45" t="s">
        <v>9</v>
      </c>
    </row>
    <row r="48" spans="1:36" ht="15.95" hidden="1" customHeight="1" outlineLevel="1" x14ac:dyDescent="0.2">
      <c r="A48" s="57" t="s">
        <v>111</v>
      </c>
      <c r="B48" s="58">
        <v>0</v>
      </c>
      <c r="C48" s="58">
        <v>0</v>
      </c>
      <c r="D48" s="58">
        <v>0</v>
      </c>
      <c r="E48" s="58">
        <v>0</v>
      </c>
      <c r="F48" s="58">
        <v>0</v>
      </c>
      <c r="G48" s="58">
        <v>0</v>
      </c>
      <c r="H48" s="58">
        <v>0</v>
      </c>
      <c r="I48" s="58">
        <v>0</v>
      </c>
      <c r="J48" s="58">
        <v>0</v>
      </c>
      <c r="K48" s="58">
        <v>0</v>
      </c>
      <c r="L48" s="58">
        <v>0</v>
      </c>
      <c r="M48" s="58">
        <v>0</v>
      </c>
      <c r="N48" s="58">
        <v>0</v>
      </c>
      <c r="O48" s="58">
        <v>0</v>
      </c>
      <c r="P48" s="58">
        <v>0</v>
      </c>
      <c r="Q48" s="58">
        <v>0</v>
      </c>
      <c r="R48" s="58">
        <v>0</v>
      </c>
      <c r="S48" s="58">
        <v>0</v>
      </c>
      <c r="T48" s="58">
        <v>0</v>
      </c>
      <c r="U48" s="58">
        <v>0</v>
      </c>
      <c r="V48" s="58">
        <v>0</v>
      </c>
      <c r="W48" s="58">
        <v>0</v>
      </c>
      <c r="X48" s="58">
        <v>0</v>
      </c>
      <c r="Y48" s="58">
        <v>0</v>
      </c>
      <c r="Z48" s="58">
        <v>0</v>
      </c>
      <c r="AA48" s="58">
        <v>0</v>
      </c>
      <c r="AC48" s="58">
        <f t="shared" si="93"/>
        <v>0</v>
      </c>
      <c r="AD48" s="58">
        <f t="shared" si="90"/>
        <v>0</v>
      </c>
      <c r="AE48" s="58">
        <f t="shared" si="91"/>
        <v>0</v>
      </c>
      <c r="AF48" s="58">
        <f t="shared" si="94"/>
        <v>0</v>
      </c>
      <c r="AG48" s="58">
        <f t="shared" si="92"/>
        <v>0</v>
      </c>
      <c r="AH48" s="58">
        <f t="shared" si="95"/>
        <v>0</v>
      </c>
      <c r="AI48" s="58">
        <f t="shared" si="96"/>
        <v>0</v>
      </c>
      <c r="AJ48" s="45" t="s">
        <v>9</v>
      </c>
    </row>
    <row r="49" spans="1:36" ht="15.95" hidden="1" customHeight="1" outlineLevel="1" x14ac:dyDescent="0.2">
      <c r="A49" s="57" t="s">
        <v>112</v>
      </c>
      <c r="B49" s="58">
        <v>0</v>
      </c>
      <c r="C49" s="58">
        <v>0</v>
      </c>
      <c r="D49" s="58">
        <v>0</v>
      </c>
      <c r="E49" s="58">
        <v>0</v>
      </c>
      <c r="F49" s="58">
        <v>0</v>
      </c>
      <c r="G49" s="58">
        <v>0</v>
      </c>
      <c r="H49" s="58">
        <v>0</v>
      </c>
      <c r="I49" s="58">
        <v>-12</v>
      </c>
      <c r="J49" s="58">
        <v>-600</v>
      </c>
      <c r="K49" s="58">
        <v>-946</v>
      </c>
      <c r="L49" s="58">
        <v>-564</v>
      </c>
      <c r="M49" s="58">
        <v>-1367</v>
      </c>
      <c r="N49" s="58">
        <v>-510</v>
      </c>
      <c r="O49" s="58">
        <v>-239</v>
      </c>
      <c r="P49" s="58">
        <v>-1154</v>
      </c>
      <c r="Q49" s="58">
        <v>-1166</v>
      </c>
      <c r="R49" s="58">
        <v>-896</v>
      </c>
      <c r="S49" s="58">
        <v>-963</v>
      </c>
      <c r="T49" s="58">
        <v>-1070</v>
      </c>
      <c r="U49" s="58">
        <v>-1114</v>
      </c>
      <c r="V49" s="58">
        <v>-1089</v>
      </c>
      <c r="W49" s="58">
        <v>-1072</v>
      </c>
      <c r="X49" s="58">
        <v>-1036</v>
      </c>
      <c r="Y49" s="58">
        <v>-1295</v>
      </c>
      <c r="Z49" s="58">
        <v>-1131</v>
      </c>
      <c r="AA49" s="58">
        <v>-1726</v>
      </c>
      <c r="AC49" s="58">
        <f t="shared" si="93"/>
        <v>0</v>
      </c>
      <c r="AD49" s="58">
        <f t="shared" si="90"/>
        <v>-12</v>
      </c>
      <c r="AE49" s="58">
        <f t="shared" si="91"/>
        <v>-3477</v>
      </c>
      <c r="AF49" s="58">
        <f t="shared" si="94"/>
        <v>-3069</v>
      </c>
      <c r="AG49" s="58">
        <f t="shared" si="92"/>
        <v>-4043</v>
      </c>
      <c r="AH49" s="58">
        <f t="shared" si="95"/>
        <v>-4492</v>
      </c>
      <c r="AI49" s="58">
        <f t="shared" si="96"/>
        <v>-2857</v>
      </c>
      <c r="AJ49" s="45" t="s">
        <v>9</v>
      </c>
    </row>
    <row r="50" spans="1:36" ht="15.95" hidden="1" customHeight="1" outlineLevel="1" x14ac:dyDescent="0.2">
      <c r="A50" s="57" t="s">
        <v>113</v>
      </c>
      <c r="B50" s="58">
        <v>0</v>
      </c>
      <c r="C50" s="58">
        <v>0</v>
      </c>
      <c r="D50" s="58">
        <v>0</v>
      </c>
      <c r="E50" s="58">
        <v>0</v>
      </c>
      <c r="F50" s="58">
        <v>0</v>
      </c>
      <c r="G50" s="58">
        <v>0</v>
      </c>
      <c r="H50" s="58">
        <v>0</v>
      </c>
      <c r="I50" s="58">
        <v>0</v>
      </c>
      <c r="J50" s="58">
        <v>0</v>
      </c>
      <c r="K50" s="58">
        <v>0</v>
      </c>
      <c r="L50" s="58">
        <v>0</v>
      </c>
      <c r="M50" s="58">
        <v>0</v>
      </c>
      <c r="N50" s="58">
        <v>0</v>
      </c>
      <c r="O50" s="58">
        <v>0</v>
      </c>
      <c r="P50" s="58">
        <v>0</v>
      </c>
      <c r="Q50" s="58">
        <v>0</v>
      </c>
      <c r="R50" s="58">
        <v>0</v>
      </c>
      <c r="S50" s="58">
        <v>0</v>
      </c>
      <c r="T50" s="58">
        <v>0</v>
      </c>
      <c r="U50" s="58">
        <v>0</v>
      </c>
      <c r="V50" s="58">
        <v>0</v>
      </c>
      <c r="W50" s="58">
        <v>0</v>
      </c>
      <c r="X50" s="58">
        <v>0</v>
      </c>
      <c r="Y50" s="58">
        <v>0</v>
      </c>
      <c r="Z50" s="58">
        <v>0</v>
      </c>
      <c r="AA50" s="58">
        <v>0</v>
      </c>
      <c r="AC50" s="58">
        <f t="shared" si="93"/>
        <v>0</v>
      </c>
      <c r="AD50" s="58">
        <f t="shared" si="90"/>
        <v>0</v>
      </c>
      <c r="AE50" s="58">
        <f t="shared" si="91"/>
        <v>0</v>
      </c>
      <c r="AF50" s="58">
        <f t="shared" si="94"/>
        <v>0</v>
      </c>
      <c r="AG50" s="58">
        <f t="shared" si="92"/>
        <v>0</v>
      </c>
      <c r="AH50" s="58">
        <f t="shared" si="95"/>
        <v>0</v>
      </c>
      <c r="AI50" s="58">
        <f t="shared" si="96"/>
        <v>0</v>
      </c>
      <c r="AJ50" s="45" t="s">
        <v>9</v>
      </c>
    </row>
    <row r="51" spans="1:36" ht="15.95" hidden="1" customHeight="1" outlineLevel="1" x14ac:dyDescent="0.2">
      <c r="A51" s="57" t="s">
        <v>114</v>
      </c>
      <c r="B51" s="58">
        <v>0</v>
      </c>
      <c r="C51" s="58">
        <v>0</v>
      </c>
      <c r="D51" s="58">
        <v>0</v>
      </c>
      <c r="E51" s="58">
        <v>0</v>
      </c>
      <c r="F51" s="58">
        <v>0</v>
      </c>
      <c r="G51" s="58">
        <v>0</v>
      </c>
      <c r="H51" s="58">
        <v>0</v>
      </c>
      <c r="I51" s="58">
        <v>0</v>
      </c>
      <c r="J51" s="58">
        <v>298</v>
      </c>
      <c r="K51" s="58">
        <v>0</v>
      </c>
      <c r="L51" s="58">
        <v>0</v>
      </c>
      <c r="M51" s="58">
        <v>0</v>
      </c>
      <c r="N51" s="58">
        <v>0</v>
      </c>
      <c r="O51" s="58">
        <v>0</v>
      </c>
      <c r="P51" s="58">
        <v>0</v>
      </c>
      <c r="Q51" s="58">
        <v>0</v>
      </c>
      <c r="R51" s="58">
        <v>42</v>
      </c>
      <c r="S51" s="58">
        <v>0</v>
      </c>
      <c r="T51" s="58">
        <v>1638</v>
      </c>
      <c r="U51" s="58">
        <v>0</v>
      </c>
      <c r="V51" s="58">
        <v>0</v>
      </c>
      <c r="W51" s="58">
        <v>42</v>
      </c>
      <c r="X51" s="58">
        <v>0</v>
      </c>
      <c r="Y51" s="58">
        <v>0</v>
      </c>
      <c r="Z51" s="58">
        <v>393</v>
      </c>
      <c r="AA51" s="58">
        <v>465</v>
      </c>
      <c r="AC51" s="58">
        <f t="shared" si="93"/>
        <v>0</v>
      </c>
      <c r="AD51" s="58">
        <f t="shared" si="90"/>
        <v>0</v>
      </c>
      <c r="AE51" s="58">
        <f t="shared" si="91"/>
        <v>298</v>
      </c>
      <c r="AF51" s="58">
        <f t="shared" si="94"/>
        <v>0</v>
      </c>
      <c r="AG51" s="58">
        <f t="shared" si="92"/>
        <v>1680</v>
      </c>
      <c r="AH51" s="58">
        <f t="shared" si="95"/>
        <v>42</v>
      </c>
      <c r="AI51" s="58">
        <f t="shared" si="96"/>
        <v>858</v>
      </c>
      <c r="AJ51" s="45" t="s">
        <v>9</v>
      </c>
    </row>
    <row r="52" spans="1:36" ht="15.95" hidden="1" customHeight="1" outlineLevel="1" x14ac:dyDescent="0.2">
      <c r="A52" s="57" t="s">
        <v>115</v>
      </c>
      <c r="B52" s="58">
        <v>0</v>
      </c>
      <c r="C52" s="58">
        <v>0</v>
      </c>
      <c r="D52" s="58">
        <v>0</v>
      </c>
      <c r="E52" s="58">
        <v>0</v>
      </c>
      <c r="F52" s="58">
        <v>0</v>
      </c>
      <c r="G52" s="58">
        <v>0</v>
      </c>
      <c r="H52" s="58">
        <v>0</v>
      </c>
      <c r="I52" s="58">
        <v>0</v>
      </c>
      <c r="J52" s="58">
        <v>0</v>
      </c>
      <c r="K52" s="58">
        <v>0</v>
      </c>
      <c r="L52" s="58">
        <v>0</v>
      </c>
      <c r="M52" s="58">
        <v>0</v>
      </c>
      <c r="N52" s="58">
        <v>0</v>
      </c>
      <c r="O52" s="58">
        <v>0</v>
      </c>
      <c r="P52" s="58">
        <v>0</v>
      </c>
      <c r="Q52" s="58">
        <v>0</v>
      </c>
      <c r="R52" s="58">
        <v>0</v>
      </c>
      <c r="S52" s="58">
        <v>0</v>
      </c>
      <c r="T52" s="58">
        <v>0</v>
      </c>
      <c r="U52" s="58">
        <v>0</v>
      </c>
      <c r="V52" s="58">
        <v>0</v>
      </c>
      <c r="W52" s="58">
        <v>0</v>
      </c>
      <c r="X52" s="58">
        <v>0</v>
      </c>
      <c r="Y52" s="58">
        <v>0</v>
      </c>
      <c r="Z52" s="58">
        <v>0</v>
      </c>
      <c r="AA52" s="58">
        <v>0</v>
      </c>
      <c r="AC52" s="58">
        <f t="shared" si="93"/>
        <v>0</v>
      </c>
      <c r="AD52" s="58">
        <f t="shared" si="90"/>
        <v>0</v>
      </c>
      <c r="AE52" s="58">
        <f t="shared" si="91"/>
        <v>0</v>
      </c>
      <c r="AF52" s="58">
        <f t="shared" si="94"/>
        <v>0</v>
      </c>
      <c r="AG52" s="58">
        <f t="shared" si="92"/>
        <v>0</v>
      </c>
      <c r="AH52" s="58">
        <f t="shared" si="95"/>
        <v>0</v>
      </c>
      <c r="AI52" s="58">
        <f t="shared" si="96"/>
        <v>0</v>
      </c>
      <c r="AJ52" s="45" t="s">
        <v>9</v>
      </c>
    </row>
    <row r="53" spans="1:36" ht="15.95" hidden="1" customHeight="1" outlineLevel="1" x14ac:dyDescent="0.2">
      <c r="A53" s="59" t="s">
        <v>116</v>
      </c>
      <c r="B53" s="56">
        <f t="shared" ref="B53:H53" si="124">B40+B41+B46</f>
        <v>-1</v>
      </c>
      <c r="C53" s="56">
        <f t="shared" si="124"/>
        <v>-16</v>
      </c>
      <c r="D53" s="56">
        <f t="shared" si="124"/>
        <v>-26</v>
      </c>
      <c r="E53" s="56">
        <f t="shared" si="124"/>
        <v>-16</v>
      </c>
      <c r="F53" s="56">
        <f t="shared" si="124"/>
        <v>-1</v>
      </c>
      <c r="G53" s="56">
        <f t="shared" si="124"/>
        <v>-8</v>
      </c>
      <c r="H53" s="56">
        <f t="shared" si="124"/>
        <v>-367</v>
      </c>
      <c r="I53" s="56">
        <f t="shared" ref="I53:J53" si="125">I40+I41+I46</f>
        <v>43875</v>
      </c>
      <c r="J53" s="56">
        <f t="shared" si="125"/>
        <v>56444</v>
      </c>
      <c r="K53" s="56">
        <f t="shared" ref="K53:L53" si="126">K40+K41+K46</f>
        <v>48508</v>
      </c>
      <c r="L53" s="56">
        <f t="shared" si="126"/>
        <v>52271</v>
      </c>
      <c r="M53" s="56">
        <f t="shared" ref="M53:N53" si="127">M40+M41+M46</f>
        <v>50238</v>
      </c>
      <c r="N53" s="56">
        <f t="shared" si="127"/>
        <v>52178</v>
      </c>
      <c r="O53" s="56">
        <f t="shared" ref="O53:T53" si="128">O40+O41+O46</f>
        <v>49092</v>
      </c>
      <c r="P53" s="56">
        <f t="shared" si="128"/>
        <v>57814</v>
      </c>
      <c r="Q53" s="56">
        <f t="shared" si="128"/>
        <v>56486</v>
      </c>
      <c r="R53" s="56">
        <f t="shared" si="128"/>
        <v>57285</v>
      </c>
      <c r="S53" s="56">
        <f t="shared" si="128"/>
        <v>57802</v>
      </c>
      <c r="T53" s="56">
        <f t="shared" si="128"/>
        <v>60901</v>
      </c>
      <c r="U53" s="56">
        <f t="shared" ref="U53:V53" si="129">U40+U41+U46</f>
        <v>59491</v>
      </c>
      <c r="V53" s="56">
        <f t="shared" si="129"/>
        <v>60743</v>
      </c>
      <c r="W53" s="56">
        <f t="shared" ref="W53:X53" si="130">W40+W41+W46</f>
        <v>60411</v>
      </c>
      <c r="X53" s="56">
        <f t="shared" si="130"/>
        <v>62514</v>
      </c>
      <c r="Y53" s="56">
        <f t="shared" ref="Y53:Z53" si="131">Y40+Y41+Y46</f>
        <v>62297</v>
      </c>
      <c r="Z53" s="56">
        <f t="shared" si="131"/>
        <v>61991</v>
      </c>
      <c r="AA53" s="56">
        <f t="shared" ref="AA53" si="132">AA40+AA41+AA46</f>
        <v>61794</v>
      </c>
      <c r="AB53" s="275"/>
      <c r="AC53" s="56">
        <f t="shared" si="93"/>
        <v>-59</v>
      </c>
      <c r="AD53" s="56">
        <f t="shared" si="90"/>
        <v>43875</v>
      </c>
      <c r="AE53" s="56">
        <f t="shared" si="91"/>
        <v>207461</v>
      </c>
      <c r="AF53" s="56">
        <f t="shared" si="94"/>
        <v>215570</v>
      </c>
      <c r="AG53" s="56">
        <f t="shared" si="92"/>
        <v>235479</v>
      </c>
      <c r="AH53" s="56">
        <f t="shared" si="95"/>
        <v>245965</v>
      </c>
      <c r="AI53" s="56">
        <f t="shared" si="96"/>
        <v>123785</v>
      </c>
      <c r="AJ53" s="45" t="s">
        <v>9</v>
      </c>
    </row>
    <row r="54" spans="1:36" ht="15.95" hidden="1" customHeight="1" outlineLevel="1" x14ac:dyDescent="0.2">
      <c r="A54" s="60" t="s">
        <v>117</v>
      </c>
      <c r="B54" s="56">
        <v>0</v>
      </c>
      <c r="C54" s="56">
        <v>0</v>
      </c>
      <c r="D54" s="56">
        <v>0</v>
      </c>
      <c r="E54" s="56">
        <v>0</v>
      </c>
      <c r="F54" s="56">
        <v>0</v>
      </c>
      <c r="G54" s="56">
        <v>0</v>
      </c>
      <c r="H54" s="56">
        <v>0</v>
      </c>
      <c r="I54" s="56">
        <f t="shared" ref="I54:N54" si="133">SUM(I55:I57)</f>
        <v>-39222</v>
      </c>
      <c r="J54" s="56">
        <f t="shared" si="133"/>
        <v>-56018</v>
      </c>
      <c r="K54" s="56">
        <f t="shared" si="133"/>
        <v>-46401</v>
      </c>
      <c r="L54" s="56">
        <f t="shared" si="133"/>
        <v>-60306</v>
      </c>
      <c r="M54" s="56">
        <f t="shared" si="133"/>
        <v>-64918</v>
      </c>
      <c r="N54" s="56">
        <f t="shared" si="133"/>
        <v>-61482</v>
      </c>
      <c r="O54" s="56">
        <f t="shared" ref="O54:T54" si="134">SUM(O55:O57)</f>
        <v>-65399</v>
      </c>
      <c r="P54" s="56">
        <f t="shared" si="134"/>
        <v>-16796</v>
      </c>
      <c r="Q54" s="56">
        <f t="shared" si="134"/>
        <v>-42577</v>
      </c>
      <c r="R54" s="56">
        <f t="shared" si="134"/>
        <v>-58844</v>
      </c>
      <c r="S54" s="56">
        <f t="shared" si="134"/>
        <v>-42263</v>
      </c>
      <c r="T54" s="56">
        <f t="shared" si="134"/>
        <v>-35311</v>
      </c>
      <c r="U54" s="56">
        <f t="shared" ref="U54:V54" si="135">SUM(U55:U57)</f>
        <v>-38442</v>
      </c>
      <c r="V54" s="56">
        <f t="shared" si="135"/>
        <v>-50267</v>
      </c>
      <c r="W54" s="56">
        <f t="shared" ref="W54:X54" si="136">SUM(W55:W57)</f>
        <v>-40248</v>
      </c>
      <c r="X54" s="56">
        <f t="shared" si="136"/>
        <v>-37340</v>
      </c>
      <c r="Y54" s="56">
        <f t="shared" ref="Y54:Z54" si="137">SUM(Y55:Y57)</f>
        <v>-43989</v>
      </c>
      <c r="Z54" s="56">
        <f t="shared" si="137"/>
        <v>-50966</v>
      </c>
      <c r="AA54" s="56">
        <f t="shared" ref="AA54" si="138">SUM(AA55:AA57)</f>
        <v>-39661</v>
      </c>
      <c r="AB54" s="275"/>
      <c r="AC54" s="56">
        <f t="shared" si="93"/>
        <v>0</v>
      </c>
      <c r="AD54" s="56">
        <f t="shared" ref="AD54:AD85" si="139">I54</f>
        <v>-39222</v>
      </c>
      <c r="AE54" s="56">
        <f t="shared" si="91"/>
        <v>-227643</v>
      </c>
      <c r="AF54" s="56">
        <f t="shared" si="94"/>
        <v>-186254</v>
      </c>
      <c r="AG54" s="56">
        <f t="shared" si="92"/>
        <v>-174860</v>
      </c>
      <c r="AH54" s="56">
        <f t="shared" si="95"/>
        <v>-171844</v>
      </c>
      <c r="AI54" s="56">
        <f t="shared" si="96"/>
        <v>-90627</v>
      </c>
      <c r="AJ54" s="45" t="s">
        <v>9</v>
      </c>
    </row>
    <row r="55" spans="1:36" ht="15.95" hidden="1" customHeight="1" outlineLevel="1" x14ac:dyDescent="0.2">
      <c r="A55" s="57" t="s">
        <v>118</v>
      </c>
      <c r="B55" s="58">
        <v>0</v>
      </c>
      <c r="C55" s="58">
        <v>0</v>
      </c>
      <c r="D55" s="58">
        <v>0</v>
      </c>
      <c r="E55" s="58">
        <v>0</v>
      </c>
      <c r="F55" s="58">
        <v>0</v>
      </c>
      <c r="G55" s="58">
        <v>0</v>
      </c>
      <c r="H55" s="58">
        <v>0</v>
      </c>
      <c r="I55" s="58">
        <v>-39216</v>
      </c>
      <c r="J55" s="58">
        <v>-47903</v>
      </c>
      <c r="K55" s="58">
        <v>-41568</v>
      </c>
      <c r="L55" s="58">
        <v>-55276</v>
      </c>
      <c r="M55" s="58">
        <v>-59808</v>
      </c>
      <c r="N55" s="58">
        <v>-56221</v>
      </c>
      <c r="O55" s="58">
        <v>-59985</v>
      </c>
      <c r="P55" s="58">
        <v>-11218</v>
      </c>
      <c r="Q55" s="58">
        <v>-37080</v>
      </c>
      <c r="R55" s="58">
        <v>-53386</v>
      </c>
      <c r="S55" s="58">
        <v>-36793</v>
      </c>
      <c r="T55" s="58">
        <v>-29764</v>
      </c>
      <c r="U55" s="58">
        <v>-33058</v>
      </c>
      <c r="V55" s="58">
        <v>-44862</v>
      </c>
      <c r="W55" s="58">
        <v>-35025</v>
      </c>
      <c r="X55" s="58">
        <v>-31415</v>
      </c>
      <c r="Y55" s="58">
        <v>-38913</v>
      </c>
      <c r="Z55" s="58">
        <v>-45865</v>
      </c>
      <c r="AA55" s="58">
        <v>-32739</v>
      </c>
      <c r="AC55" s="58">
        <f t="shared" si="93"/>
        <v>0</v>
      </c>
      <c r="AD55" s="58">
        <f t="shared" si="139"/>
        <v>-39216</v>
      </c>
      <c r="AE55" s="58">
        <f t="shared" si="91"/>
        <v>-204555</v>
      </c>
      <c r="AF55" s="58">
        <f t="shared" si="94"/>
        <v>-164504</v>
      </c>
      <c r="AG55" s="58">
        <f t="shared" si="92"/>
        <v>-153001</v>
      </c>
      <c r="AH55" s="58">
        <f t="shared" si="95"/>
        <v>-150215</v>
      </c>
      <c r="AI55" s="58">
        <f t="shared" si="96"/>
        <v>-78604</v>
      </c>
      <c r="AJ55" s="45" t="s">
        <v>9</v>
      </c>
    </row>
    <row r="56" spans="1:36" ht="15.95" hidden="1" customHeight="1" outlineLevel="1" x14ac:dyDescent="0.2">
      <c r="A56" s="57" t="s">
        <v>119</v>
      </c>
      <c r="B56" s="58">
        <v>0</v>
      </c>
      <c r="C56" s="58">
        <v>0</v>
      </c>
      <c r="D56" s="58">
        <v>0</v>
      </c>
      <c r="E56" s="58">
        <v>0</v>
      </c>
      <c r="F56" s="58">
        <v>0</v>
      </c>
      <c r="G56" s="58">
        <v>0</v>
      </c>
      <c r="H56" s="58">
        <v>0</v>
      </c>
      <c r="I56" s="58">
        <v>0</v>
      </c>
      <c r="J56" s="58">
        <v>0</v>
      </c>
      <c r="K56" s="58">
        <v>0</v>
      </c>
      <c r="L56" s="58">
        <v>0</v>
      </c>
      <c r="M56" s="58">
        <v>0</v>
      </c>
      <c r="N56" s="58">
        <v>0</v>
      </c>
      <c r="O56" s="58">
        <v>0</v>
      </c>
      <c r="P56" s="58">
        <v>0</v>
      </c>
      <c r="Q56" s="58">
        <v>0</v>
      </c>
      <c r="R56" s="58">
        <v>0</v>
      </c>
      <c r="S56" s="58">
        <v>0</v>
      </c>
      <c r="T56" s="58">
        <v>0</v>
      </c>
      <c r="U56" s="58">
        <v>0</v>
      </c>
      <c r="V56" s="58">
        <v>0</v>
      </c>
      <c r="W56" s="58">
        <v>0</v>
      </c>
      <c r="X56" s="58">
        <v>0</v>
      </c>
      <c r="Y56" s="58">
        <v>0</v>
      </c>
      <c r="Z56" s="58">
        <v>0</v>
      </c>
      <c r="AA56" s="58">
        <v>0</v>
      </c>
      <c r="AC56" s="58">
        <f t="shared" si="93"/>
        <v>0</v>
      </c>
      <c r="AD56" s="58">
        <f t="shared" si="139"/>
        <v>0</v>
      </c>
      <c r="AE56" s="58">
        <f t="shared" si="91"/>
        <v>0</v>
      </c>
      <c r="AF56" s="58">
        <f t="shared" si="94"/>
        <v>0</v>
      </c>
      <c r="AG56" s="58">
        <f t="shared" si="92"/>
        <v>0</v>
      </c>
      <c r="AH56" s="58">
        <f t="shared" si="95"/>
        <v>0</v>
      </c>
      <c r="AI56" s="58">
        <f t="shared" si="96"/>
        <v>0</v>
      </c>
      <c r="AJ56" s="45" t="s">
        <v>9</v>
      </c>
    </row>
    <row r="57" spans="1:36" ht="15.95" hidden="1" customHeight="1" outlineLevel="1" x14ac:dyDescent="0.2">
      <c r="A57" s="57" t="s">
        <v>120</v>
      </c>
      <c r="B57" s="58">
        <v>0</v>
      </c>
      <c r="C57" s="58">
        <v>0</v>
      </c>
      <c r="D57" s="58">
        <v>0</v>
      </c>
      <c r="E57" s="58">
        <v>0</v>
      </c>
      <c r="F57" s="58">
        <v>0</v>
      </c>
      <c r="G57" s="58">
        <v>0</v>
      </c>
      <c r="H57" s="58">
        <v>0</v>
      </c>
      <c r="I57" s="58">
        <v>-6</v>
      </c>
      <c r="J57" s="58">
        <v>-8115</v>
      </c>
      <c r="K57" s="58">
        <v>-4833</v>
      </c>
      <c r="L57" s="58">
        <v>-5030</v>
      </c>
      <c r="M57" s="58">
        <v>-5110</v>
      </c>
      <c r="N57" s="58">
        <v>-5261</v>
      </c>
      <c r="O57" s="58">
        <v>-5414</v>
      </c>
      <c r="P57" s="58">
        <v>-5578</v>
      </c>
      <c r="Q57" s="58">
        <v>-5497</v>
      </c>
      <c r="R57" s="58">
        <v>-5458</v>
      </c>
      <c r="S57" s="58">
        <v>-5470</v>
      </c>
      <c r="T57" s="58">
        <v>-5547</v>
      </c>
      <c r="U57" s="58">
        <v>-5384</v>
      </c>
      <c r="V57" s="58">
        <v>-5405</v>
      </c>
      <c r="W57" s="58">
        <v>-5223</v>
      </c>
      <c r="X57" s="58">
        <v>-5925</v>
      </c>
      <c r="Y57" s="58">
        <v>-5076</v>
      </c>
      <c r="Z57" s="58">
        <v>-5101</v>
      </c>
      <c r="AA57" s="58">
        <v>-6922</v>
      </c>
      <c r="AC57" s="58">
        <f t="shared" si="93"/>
        <v>0</v>
      </c>
      <c r="AD57" s="58">
        <f t="shared" si="139"/>
        <v>-6</v>
      </c>
      <c r="AE57" s="58">
        <f t="shared" si="91"/>
        <v>-23088</v>
      </c>
      <c r="AF57" s="58">
        <f t="shared" si="94"/>
        <v>-21750</v>
      </c>
      <c r="AG57" s="58">
        <f t="shared" si="92"/>
        <v>-21859</v>
      </c>
      <c r="AH57" s="58">
        <f t="shared" si="95"/>
        <v>-21629</v>
      </c>
      <c r="AI57" s="58">
        <f t="shared" si="96"/>
        <v>-12023</v>
      </c>
      <c r="AJ57" s="45" t="s">
        <v>9</v>
      </c>
    </row>
    <row r="58" spans="1:36" ht="15.95" hidden="1" customHeight="1" outlineLevel="1" x14ac:dyDescent="0.2">
      <c r="A58" s="60" t="s">
        <v>121</v>
      </c>
      <c r="B58" s="56">
        <v>0</v>
      </c>
      <c r="C58" s="56">
        <v>0</v>
      </c>
      <c r="D58" s="56">
        <v>0</v>
      </c>
      <c r="E58" s="56">
        <v>0</v>
      </c>
      <c r="F58" s="56">
        <v>0</v>
      </c>
      <c r="G58" s="56">
        <v>0</v>
      </c>
      <c r="H58" s="56">
        <v>0</v>
      </c>
      <c r="I58" s="56">
        <f t="shared" ref="I58:N58" si="140">SUM(I59:I60)</f>
        <v>60</v>
      </c>
      <c r="J58" s="56">
        <f t="shared" si="140"/>
        <v>623</v>
      </c>
      <c r="K58" s="56">
        <f t="shared" si="140"/>
        <v>450</v>
      </c>
      <c r="L58" s="56">
        <f t="shared" si="140"/>
        <v>849</v>
      </c>
      <c r="M58" s="56">
        <f t="shared" si="140"/>
        <v>1035</v>
      </c>
      <c r="N58" s="56">
        <f t="shared" si="140"/>
        <v>1456</v>
      </c>
      <c r="O58" s="56">
        <f t="shared" ref="O58:T58" si="141">SUM(O59:O60)</f>
        <v>1879</v>
      </c>
      <c r="P58" s="56">
        <f t="shared" si="141"/>
        <v>2325</v>
      </c>
      <c r="Q58" s="56">
        <f t="shared" si="141"/>
        <v>1259</v>
      </c>
      <c r="R58" s="56">
        <f t="shared" si="141"/>
        <v>2163</v>
      </c>
      <c r="S58" s="56">
        <f t="shared" si="141"/>
        <v>1552</v>
      </c>
      <c r="T58" s="56">
        <f t="shared" si="141"/>
        <v>2599</v>
      </c>
      <c r="U58" s="56">
        <f t="shared" ref="U58:V58" si="142">SUM(U59:U60)</f>
        <v>2169</v>
      </c>
      <c r="V58" s="56">
        <f t="shared" si="142"/>
        <v>2387</v>
      </c>
      <c r="W58" s="56">
        <f t="shared" ref="W58:X58" si="143">SUM(W59:W60)</f>
        <v>1586</v>
      </c>
      <c r="X58" s="56">
        <f t="shared" si="143"/>
        <v>2780</v>
      </c>
      <c r="Y58" s="56">
        <f t="shared" ref="Y58:Z58" si="144">SUM(Y59:Y60)</f>
        <v>1599</v>
      </c>
      <c r="Z58" s="56">
        <f t="shared" si="144"/>
        <v>2761</v>
      </c>
      <c r="AA58" s="56">
        <f t="shared" ref="AA58" si="145">SUM(AA59:AA60)</f>
        <v>2235</v>
      </c>
      <c r="AB58" s="275"/>
      <c r="AC58" s="56">
        <f t="shared" si="93"/>
        <v>0</v>
      </c>
      <c r="AD58" s="56">
        <f t="shared" si="139"/>
        <v>60</v>
      </c>
      <c r="AE58" s="56">
        <f t="shared" si="91"/>
        <v>2957</v>
      </c>
      <c r="AF58" s="56">
        <f t="shared" si="94"/>
        <v>6919</v>
      </c>
      <c r="AG58" s="56">
        <f t="shared" si="92"/>
        <v>8483</v>
      </c>
      <c r="AH58" s="56">
        <f t="shared" si="95"/>
        <v>8352</v>
      </c>
      <c r="AI58" s="56">
        <f t="shared" si="96"/>
        <v>4996</v>
      </c>
      <c r="AJ58" s="45" t="s">
        <v>9</v>
      </c>
    </row>
    <row r="59" spans="1:36" ht="15.95" hidden="1" customHeight="1" outlineLevel="1" x14ac:dyDescent="0.2">
      <c r="A59" s="57" t="s">
        <v>122</v>
      </c>
      <c r="B59" s="58">
        <v>0</v>
      </c>
      <c r="C59" s="58">
        <v>0</v>
      </c>
      <c r="D59" s="58">
        <v>0</v>
      </c>
      <c r="E59" s="58">
        <v>0</v>
      </c>
      <c r="F59" s="58">
        <v>0</v>
      </c>
      <c r="G59" s="58">
        <v>0</v>
      </c>
      <c r="H59" s="58">
        <v>0</v>
      </c>
      <c r="I59" s="58">
        <v>57</v>
      </c>
      <c r="J59" s="58">
        <v>84</v>
      </c>
      <c r="K59" s="58">
        <v>347</v>
      </c>
      <c r="L59" s="58">
        <v>815</v>
      </c>
      <c r="M59" s="58">
        <v>1024</v>
      </c>
      <c r="N59" s="58">
        <v>1454</v>
      </c>
      <c r="O59" s="58">
        <v>1844</v>
      </c>
      <c r="P59" s="58">
        <v>2130</v>
      </c>
      <c r="Q59" s="58">
        <v>1163</v>
      </c>
      <c r="R59" s="58">
        <v>2102</v>
      </c>
      <c r="S59" s="58">
        <v>1536</v>
      </c>
      <c r="T59" s="58">
        <v>2587</v>
      </c>
      <c r="U59" s="58">
        <v>1870</v>
      </c>
      <c r="V59" s="58">
        <v>2297</v>
      </c>
      <c r="W59" s="58">
        <v>1491</v>
      </c>
      <c r="X59" s="58">
        <v>2704</v>
      </c>
      <c r="Y59" s="58">
        <v>1290</v>
      </c>
      <c r="Z59" s="58">
        <v>2707</v>
      </c>
      <c r="AA59" s="58">
        <v>2137</v>
      </c>
      <c r="AC59" s="58">
        <f t="shared" si="93"/>
        <v>0</v>
      </c>
      <c r="AD59" s="58">
        <f t="shared" si="139"/>
        <v>57</v>
      </c>
      <c r="AE59" s="58">
        <f t="shared" si="91"/>
        <v>2270</v>
      </c>
      <c r="AF59" s="58">
        <f t="shared" si="94"/>
        <v>6591</v>
      </c>
      <c r="AG59" s="58">
        <f t="shared" si="92"/>
        <v>8095</v>
      </c>
      <c r="AH59" s="58">
        <f t="shared" si="95"/>
        <v>7782</v>
      </c>
      <c r="AI59" s="58">
        <f t="shared" si="96"/>
        <v>4844</v>
      </c>
      <c r="AJ59" s="45" t="s">
        <v>9</v>
      </c>
    </row>
    <row r="60" spans="1:36" ht="15.95" hidden="1" customHeight="1" outlineLevel="1" x14ac:dyDescent="0.2">
      <c r="A60" s="57" t="s">
        <v>120</v>
      </c>
      <c r="B60" s="58">
        <v>0</v>
      </c>
      <c r="C60" s="58">
        <v>0</v>
      </c>
      <c r="D60" s="58">
        <v>0</v>
      </c>
      <c r="E60" s="58">
        <v>0</v>
      </c>
      <c r="F60" s="58">
        <v>0</v>
      </c>
      <c r="G60" s="58">
        <v>0</v>
      </c>
      <c r="H60" s="58">
        <v>0</v>
      </c>
      <c r="I60" s="58">
        <v>3</v>
      </c>
      <c r="J60" s="58">
        <v>539</v>
      </c>
      <c r="K60" s="58">
        <v>103</v>
      </c>
      <c r="L60" s="58">
        <v>34</v>
      </c>
      <c r="M60" s="58">
        <v>11</v>
      </c>
      <c r="N60" s="58">
        <v>2</v>
      </c>
      <c r="O60" s="58">
        <v>35</v>
      </c>
      <c r="P60" s="58">
        <v>195</v>
      </c>
      <c r="Q60" s="58">
        <v>96</v>
      </c>
      <c r="R60" s="58">
        <v>61</v>
      </c>
      <c r="S60" s="58">
        <v>16</v>
      </c>
      <c r="T60" s="58">
        <v>12</v>
      </c>
      <c r="U60" s="58">
        <v>299</v>
      </c>
      <c r="V60" s="58">
        <v>90</v>
      </c>
      <c r="W60" s="58">
        <v>95</v>
      </c>
      <c r="X60" s="58">
        <v>76</v>
      </c>
      <c r="Y60" s="58">
        <v>309</v>
      </c>
      <c r="Z60" s="58">
        <v>54</v>
      </c>
      <c r="AA60" s="58">
        <v>98</v>
      </c>
      <c r="AC60" s="58">
        <f t="shared" si="93"/>
        <v>0</v>
      </c>
      <c r="AD60" s="58">
        <f t="shared" si="139"/>
        <v>3</v>
      </c>
      <c r="AE60" s="58">
        <f t="shared" si="91"/>
        <v>687</v>
      </c>
      <c r="AF60" s="58">
        <f t="shared" si="94"/>
        <v>328</v>
      </c>
      <c r="AG60" s="58">
        <f t="shared" si="92"/>
        <v>388</v>
      </c>
      <c r="AH60" s="58">
        <f t="shared" si="95"/>
        <v>570</v>
      </c>
      <c r="AI60" s="58">
        <f t="shared" si="96"/>
        <v>152</v>
      </c>
      <c r="AJ60" s="45" t="s">
        <v>9</v>
      </c>
    </row>
    <row r="61" spans="1:36" ht="15.95" hidden="1" customHeight="1" outlineLevel="1" x14ac:dyDescent="0.2">
      <c r="A61" s="55" t="s">
        <v>123</v>
      </c>
      <c r="B61" s="56">
        <f t="shared" ref="B61:H61" si="146">B53+B54+B58</f>
        <v>-1</v>
      </c>
      <c r="C61" s="56">
        <f t="shared" si="146"/>
        <v>-16</v>
      </c>
      <c r="D61" s="56">
        <f t="shared" si="146"/>
        <v>-26</v>
      </c>
      <c r="E61" s="56">
        <f t="shared" si="146"/>
        <v>-16</v>
      </c>
      <c r="F61" s="56">
        <f t="shared" si="146"/>
        <v>-1</v>
      </c>
      <c r="G61" s="56">
        <f t="shared" si="146"/>
        <v>-8</v>
      </c>
      <c r="H61" s="56">
        <f t="shared" si="146"/>
        <v>-367</v>
      </c>
      <c r="I61" s="56">
        <f t="shared" ref="I61:J61" si="147">I53+I54+I58</f>
        <v>4713</v>
      </c>
      <c r="J61" s="56">
        <f t="shared" si="147"/>
        <v>1049</v>
      </c>
      <c r="K61" s="56">
        <f t="shared" ref="K61:L61" si="148">K53+K54+K58</f>
        <v>2557</v>
      </c>
      <c r="L61" s="56">
        <f t="shared" si="148"/>
        <v>-7186</v>
      </c>
      <c r="M61" s="56">
        <f t="shared" ref="M61:N61" si="149">M53+M54+M58</f>
        <v>-13645</v>
      </c>
      <c r="N61" s="56">
        <f t="shared" si="149"/>
        <v>-7848</v>
      </c>
      <c r="O61" s="56">
        <f t="shared" ref="O61:T61" si="150">O53+O54+O58</f>
        <v>-14428</v>
      </c>
      <c r="P61" s="56">
        <f t="shared" si="150"/>
        <v>43343</v>
      </c>
      <c r="Q61" s="56">
        <f t="shared" si="150"/>
        <v>15168</v>
      </c>
      <c r="R61" s="56">
        <f t="shared" si="150"/>
        <v>604</v>
      </c>
      <c r="S61" s="56">
        <f t="shared" si="150"/>
        <v>17091</v>
      </c>
      <c r="T61" s="56">
        <f t="shared" si="150"/>
        <v>28189</v>
      </c>
      <c r="U61" s="56">
        <f t="shared" ref="U61:V61" si="151">U53+U54+U58</f>
        <v>23218</v>
      </c>
      <c r="V61" s="56">
        <f t="shared" si="151"/>
        <v>12863</v>
      </c>
      <c r="W61" s="56">
        <f t="shared" ref="W61:X61" si="152">W53+W54+W58</f>
        <v>21749</v>
      </c>
      <c r="X61" s="56">
        <f t="shared" si="152"/>
        <v>27954</v>
      </c>
      <c r="Y61" s="56">
        <f t="shared" ref="Y61:Z61" si="153">Y53+Y54+Y58</f>
        <v>19907</v>
      </c>
      <c r="Z61" s="56">
        <f t="shared" si="153"/>
        <v>13786</v>
      </c>
      <c r="AA61" s="56">
        <f t="shared" ref="AA61" si="154">AA53+AA54+AA58</f>
        <v>24368</v>
      </c>
      <c r="AB61" s="275"/>
      <c r="AC61" s="56">
        <f t="shared" si="93"/>
        <v>-59</v>
      </c>
      <c r="AD61" s="56">
        <f t="shared" si="139"/>
        <v>4713</v>
      </c>
      <c r="AE61" s="56">
        <f t="shared" si="91"/>
        <v>-17225</v>
      </c>
      <c r="AF61" s="56">
        <f t="shared" si="94"/>
        <v>36235</v>
      </c>
      <c r="AG61" s="56">
        <f t="shared" si="92"/>
        <v>69102</v>
      </c>
      <c r="AH61" s="56">
        <f t="shared" si="95"/>
        <v>82473</v>
      </c>
      <c r="AI61" s="56">
        <f t="shared" si="96"/>
        <v>38154</v>
      </c>
      <c r="AJ61" s="45" t="s">
        <v>9</v>
      </c>
    </row>
    <row r="62" spans="1:36" ht="15.95" hidden="1" customHeight="1" outlineLevel="1" x14ac:dyDescent="0.2">
      <c r="A62" s="55" t="s">
        <v>124</v>
      </c>
      <c r="B62" s="56">
        <f t="shared" ref="B62:M62" si="155">SUM(B63:B66)</f>
        <v>0</v>
      </c>
      <c r="C62" s="56">
        <f t="shared" si="155"/>
        <v>0</v>
      </c>
      <c r="D62" s="56">
        <f t="shared" si="155"/>
        <v>0</v>
      </c>
      <c r="E62" s="56">
        <f t="shared" si="155"/>
        <v>0</v>
      </c>
      <c r="F62" s="56">
        <f t="shared" si="155"/>
        <v>0</v>
      </c>
      <c r="G62" s="56">
        <f t="shared" si="155"/>
        <v>0</v>
      </c>
      <c r="H62" s="56">
        <f t="shared" si="155"/>
        <v>0</v>
      </c>
      <c r="I62" s="56">
        <f t="shared" si="155"/>
        <v>0</v>
      </c>
      <c r="J62" s="56">
        <f t="shared" si="155"/>
        <v>0</v>
      </c>
      <c r="K62" s="56">
        <f t="shared" si="155"/>
        <v>0</v>
      </c>
      <c r="L62" s="56">
        <f t="shared" si="155"/>
        <v>0</v>
      </c>
      <c r="M62" s="56">
        <f t="shared" si="155"/>
        <v>0</v>
      </c>
      <c r="N62" s="56">
        <f t="shared" ref="N62:O62" si="156">SUM(N63:N66)</f>
        <v>0</v>
      </c>
      <c r="O62" s="56">
        <f t="shared" si="156"/>
        <v>0</v>
      </c>
      <c r="P62" s="56">
        <f t="shared" ref="P62:T62" si="157">SUM(P63:P66)</f>
        <v>-671</v>
      </c>
      <c r="Q62" s="56">
        <f t="shared" si="157"/>
        <v>-706</v>
      </c>
      <c r="R62" s="56">
        <f t="shared" si="157"/>
        <v>0</v>
      </c>
      <c r="S62" s="56">
        <f t="shared" si="157"/>
        <v>-546</v>
      </c>
      <c r="T62" s="56">
        <f t="shared" si="157"/>
        <v>-1521</v>
      </c>
      <c r="U62" s="56">
        <f t="shared" ref="U62:V62" si="158">SUM(U63:U66)</f>
        <v>-1100</v>
      </c>
      <c r="V62" s="56">
        <f t="shared" si="158"/>
        <v>-509</v>
      </c>
      <c r="W62" s="56">
        <f t="shared" ref="W62:X62" si="159">SUM(W63:W66)</f>
        <v>-1012</v>
      </c>
      <c r="X62" s="56">
        <f t="shared" si="159"/>
        <v>-1262</v>
      </c>
      <c r="Y62" s="56">
        <f t="shared" ref="Y62:Z62" si="160">SUM(Y63:Y66)</f>
        <v>-803</v>
      </c>
      <c r="Z62" s="56">
        <f t="shared" si="160"/>
        <v>-605</v>
      </c>
      <c r="AA62" s="56">
        <f t="shared" ref="AA62" si="161">SUM(AA63:AA66)</f>
        <v>-1202</v>
      </c>
      <c r="AB62" s="275"/>
      <c r="AC62" s="56">
        <f>SUM(B62:F62)</f>
        <v>0</v>
      </c>
      <c r="AD62" s="56">
        <f t="shared" si="139"/>
        <v>0</v>
      </c>
      <c r="AE62" s="56">
        <f t="shared" si="91"/>
        <v>0</v>
      </c>
      <c r="AF62" s="56">
        <f t="shared" si="94"/>
        <v>-1377</v>
      </c>
      <c r="AG62" s="56">
        <f t="shared" si="92"/>
        <v>-3167</v>
      </c>
      <c r="AH62" s="56">
        <f t="shared" si="95"/>
        <v>-3586</v>
      </c>
      <c r="AI62" s="56">
        <f t="shared" si="96"/>
        <v>-1807</v>
      </c>
      <c r="AJ62" s="45" t="s">
        <v>9</v>
      </c>
    </row>
    <row r="63" spans="1:36" ht="15.95" hidden="1" customHeight="1" outlineLevel="1" x14ac:dyDescent="0.2">
      <c r="A63" s="57" t="s">
        <v>125</v>
      </c>
      <c r="B63" s="58">
        <v>0</v>
      </c>
      <c r="C63" s="58">
        <v>0</v>
      </c>
      <c r="D63" s="58">
        <v>0</v>
      </c>
      <c r="E63" s="58">
        <v>0</v>
      </c>
      <c r="F63" s="58">
        <v>0</v>
      </c>
      <c r="G63" s="58">
        <v>0</v>
      </c>
      <c r="H63" s="58">
        <v>0</v>
      </c>
      <c r="I63" s="58">
        <v>0</v>
      </c>
      <c r="J63" s="58">
        <v>0</v>
      </c>
      <c r="K63" s="58">
        <v>0</v>
      </c>
      <c r="L63" s="58">
        <v>0</v>
      </c>
      <c r="M63" s="58">
        <v>0</v>
      </c>
      <c r="N63" s="58">
        <v>0</v>
      </c>
      <c r="O63" s="58">
        <v>0</v>
      </c>
      <c r="P63" s="58">
        <v>0</v>
      </c>
      <c r="Q63" s="58">
        <v>0</v>
      </c>
      <c r="R63" s="58">
        <v>0</v>
      </c>
      <c r="S63" s="58">
        <v>0</v>
      </c>
      <c r="T63" s="58">
        <v>0</v>
      </c>
      <c r="U63" s="58">
        <v>0</v>
      </c>
      <c r="V63" s="58">
        <v>0</v>
      </c>
      <c r="W63" s="58">
        <v>0</v>
      </c>
      <c r="X63" s="58">
        <v>0</v>
      </c>
      <c r="Y63" s="58">
        <v>0</v>
      </c>
      <c r="Z63" s="58">
        <v>0</v>
      </c>
      <c r="AA63" s="58">
        <v>0</v>
      </c>
      <c r="AC63" s="58">
        <f t="shared" si="93"/>
        <v>0</v>
      </c>
      <c r="AD63" s="58">
        <f t="shared" si="139"/>
        <v>0</v>
      </c>
      <c r="AE63" s="58">
        <f t="shared" si="91"/>
        <v>0</v>
      </c>
      <c r="AF63" s="58">
        <f t="shared" si="94"/>
        <v>0</v>
      </c>
      <c r="AG63" s="58">
        <f t="shared" si="92"/>
        <v>0</v>
      </c>
      <c r="AH63" s="58">
        <f t="shared" si="95"/>
        <v>0</v>
      </c>
      <c r="AI63" s="58">
        <f t="shared" si="96"/>
        <v>0</v>
      </c>
      <c r="AJ63" s="45" t="s">
        <v>9</v>
      </c>
    </row>
    <row r="64" spans="1:36" ht="15.95" hidden="1" customHeight="1" outlineLevel="1" x14ac:dyDescent="0.2">
      <c r="A64" s="57" t="s">
        <v>126</v>
      </c>
      <c r="B64" s="58">
        <v>0</v>
      </c>
      <c r="C64" s="58">
        <v>0</v>
      </c>
      <c r="D64" s="58">
        <v>0</v>
      </c>
      <c r="E64" s="58">
        <v>0</v>
      </c>
      <c r="F64" s="58">
        <v>0</v>
      </c>
      <c r="G64" s="58">
        <v>0</v>
      </c>
      <c r="H64" s="58">
        <v>0</v>
      </c>
      <c r="I64" s="58">
        <v>0</v>
      </c>
      <c r="J64" s="58">
        <v>0</v>
      </c>
      <c r="K64" s="58">
        <v>0</v>
      </c>
      <c r="L64" s="58">
        <v>0</v>
      </c>
      <c r="M64" s="58">
        <v>0</v>
      </c>
      <c r="N64" s="58">
        <v>0</v>
      </c>
      <c r="O64" s="58">
        <v>0</v>
      </c>
      <c r="P64" s="58">
        <v>-671</v>
      </c>
      <c r="Q64" s="58">
        <v>-706</v>
      </c>
      <c r="R64" s="58">
        <v>0</v>
      </c>
      <c r="S64" s="58">
        <v>-546</v>
      </c>
      <c r="T64" s="58">
        <v>-1521</v>
      </c>
      <c r="U64" s="58">
        <v>-1100</v>
      </c>
      <c r="V64" s="58">
        <v>-509</v>
      </c>
      <c r="W64" s="58">
        <v>-1012</v>
      </c>
      <c r="X64" s="58">
        <v>-1262</v>
      </c>
      <c r="Y64" s="58">
        <v>-803</v>
      </c>
      <c r="Z64" s="58">
        <v>-605</v>
      </c>
      <c r="AA64" s="58">
        <v>-1202</v>
      </c>
      <c r="AC64" s="58">
        <f t="shared" si="93"/>
        <v>0</v>
      </c>
      <c r="AD64" s="58">
        <f t="shared" si="139"/>
        <v>0</v>
      </c>
      <c r="AE64" s="58">
        <f t="shared" si="91"/>
        <v>0</v>
      </c>
      <c r="AF64" s="58">
        <f t="shared" si="94"/>
        <v>-1377</v>
      </c>
      <c r="AG64" s="58">
        <f t="shared" si="92"/>
        <v>-3167</v>
      </c>
      <c r="AH64" s="58">
        <f t="shared" si="95"/>
        <v>-3586</v>
      </c>
      <c r="AI64" s="58">
        <f t="shared" si="96"/>
        <v>-1807</v>
      </c>
      <c r="AJ64" s="45" t="s">
        <v>9</v>
      </c>
    </row>
    <row r="65" spans="1:36" ht="15.95" hidden="1" customHeight="1" outlineLevel="1" x14ac:dyDescent="0.2">
      <c r="A65" s="57" t="s">
        <v>127</v>
      </c>
      <c r="B65" s="58">
        <v>0</v>
      </c>
      <c r="C65" s="58">
        <v>0</v>
      </c>
      <c r="D65" s="58">
        <v>0</v>
      </c>
      <c r="E65" s="58">
        <v>0</v>
      </c>
      <c r="F65" s="58">
        <v>0</v>
      </c>
      <c r="G65" s="58">
        <v>0</v>
      </c>
      <c r="H65" s="58">
        <v>0</v>
      </c>
      <c r="I65" s="58">
        <v>0</v>
      </c>
      <c r="J65" s="58">
        <v>0</v>
      </c>
      <c r="K65" s="58">
        <v>0</v>
      </c>
      <c r="L65" s="58">
        <v>0</v>
      </c>
      <c r="M65" s="58">
        <v>0</v>
      </c>
      <c r="N65" s="58">
        <v>0</v>
      </c>
      <c r="O65" s="58">
        <v>0</v>
      </c>
      <c r="P65" s="58">
        <v>0</v>
      </c>
      <c r="Q65" s="58">
        <v>0</v>
      </c>
      <c r="R65" s="58">
        <v>0</v>
      </c>
      <c r="S65" s="58">
        <v>0</v>
      </c>
      <c r="T65" s="58">
        <v>0</v>
      </c>
      <c r="U65" s="58">
        <v>0</v>
      </c>
      <c r="V65" s="58">
        <v>0</v>
      </c>
      <c r="W65" s="58">
        <v>0</v>
      </c>
      <c r="X65" s="58">
        <v>0</v>
      </c>
      <c r="Y65" s="58">
        <v>0</v>
      </c>
      <c r="Z65" s="58">
        <v>0</v>
      </c>
      <c r="AA65" s="58">
        <v>0</v>
      </c>
      <c r="AC65" s="58">
        <f t="shared" si="93"/>
        <v>0</v>
      </c>
      <c r="AD65" s="58">
        <f t="shared" si="139"/>
        <v>0</v>
      </c>
      <c r="AE65" s="58">
        <f t="shared" si="91"/>
        <v>0</v>
      </c>
      <c r="AF65" s="58">
        <f t="shared" si="94"/>
        <v>0</v>
      </c>
      <c r="AG65" s="58">
        <f t="shared" si="92"/>
        <v>0</v>
      </c>
      <c r="AH65" s="58">
        <f t="shared" si="95"/>
        <v>0</v>
      </c>
      <c r="AI65" s="58">
        <f t="shared" si="96"/>
        <v>0</v>
      </c>
      <c r="AJ65" s="45" t="s">
        <v>9</v>
      </c>
    </row>
    <row r="66" spans="1:36" ht="15.95" hidden="1" customHeight="1" outlineLevel="1" x14ac:dyDescent="0.2">
      <c r="A66" s="57" t="s">
        <v>128</v>
      </c>
      <c r="B66" s="58">
        <v>0</v>
      </c>
      <c r="C66" s="58">
        <v>0</v>
      </c>
      <c r="D66" s="58">
        <v>0</v>
      </c>
      <c r="E66" s="58">
        <v>0</v>
      </c>
      <c r="F66" s="58">
        <v>0</v>
      </c>
      <c r="G66" s="58">
        <v>0</v>
      </c>
      <c r="H66" s="58">
        <v>0</v>
      </c>
      <c r="I66" s="58">
        <v>0</v>
      </c>
      <c r="J66" s="58">
        <v>0</v>
      </c>
      <c r="K66" s="58">
        <v>0</v>
      </c>
      <c r="L66" s="58">
        <v>0</v>
      </c>
      <c r="M66" s="58">
        <v>0</v>
      </c>
      <c r="N66" s="58">
        <v>0</v>
      </c>
      <c r="O66" s="58">
        <v>0</v>
      </c>
      <c r="P66" s="58">
        <v>0</v>
      </c>
      <c r="Q66" s="58">
        <v>0</v>
      </c>
      <c r="R66" s="58">
        <v>0</v>
      </c>
      <c r="S66" s="58">
        <v>0</v>
      </c>
      <c r="T66" s="58">
        <v>0</v>
      </c>
      <c r="U66" s="58">
        <v>0</v>
      </c>
      <c r="V66" s="58">
        <v>0</v>
      </c>
      <c r="W66" s="58">
        <v>0</v>
      </c>
      <c r="X66" s="58">
        <v>0</v>
      </c>
      <c r="Y66" s="58">
        <v>0</v>
      </c>
      <c r="Z66" s="58">
        <v>0</v>
      </c>
      <c r="AA66" s="58">
        <v>0</v>
      </c>
      <c r="AC66" s="58">
        <f t="shared" si="93"/>
        <v>0</v>
      </c>
      <c r="AD66" s="58">
        <f t="shared" si="139"/>
        <v>0</v>
      </c>
      <c r="AE66" s="58">
        <f t="shared" si="91"/>
        <v>0</v>
      </c>
      <c r="AF66" s="58">
        <f t="shared" si="94"/>
        <v>0</v>
      </c>
      <c r="AG66" s="58">
        <f t="shared" si="92"/>
        <v>0</v>
      </c>
      <c r="AH66" s="58">
        <f t="shared" si="95"/>
        <v>0</v>
      </c>
      <c r="AI66" s="58">
        <f t="shared" si="96"/>
        <v>0</v>
      </c>
      <c r="AJ66" s="45" t="s">
        <v>9</v>
      </c>
    </row>
    <row r="67" spans="1:36" ht="15.95" hidden="1" customHeight="1" outlineLevel="1" x14ac:dyDescent="0.2">
      <c r="A67" s="55" t="s">
        <v>78</v>
      </c>
      <c r="B67" s="56">
        <f t="shared" ref="B67:H67" si="162">B61+B62</f>
        <v>-1</v>
      </c>
      <c r="C67" s="56">
        <f t="shared" si="162"/>
        <v>-16</v>
      </c>
      <c r="D67" s="56">
        <f t="shared" si="162"/>
        <v>-26</v>
      </c>
      <c r="E67" s="56">
        <f t="shared" si="162"/>
        <v>-16</v>
      </c>
      <c r="F67" s="56">
        <f t="shared" si="162"/>
        <v>-1</v>
      </c>
      <c r="G67" s="56">
        <f t="shared" si="162"/>
        <v>-8</v>
      </c>
      <c r="H67" s="56">
        <f t="shared" si="162"/>
        <v>-367</v>
      </c>
      <c r="I67" s="56">
        <f t="shared" ref="I67:J67" si="163">I61+I62</f>
        <v>4713</v>
      </c>
      <c r="J67" s="56">
        <f t="shared" si="163"/>
        <v>1049</v>
      </c>
      <c r="K67" s="56">
        <f t="shared" ref="K67:L67" si="164">K61+K62</f>
        <v>2557</v>
      </c>
      <c r="L67" s="56">
        <f t="shared" si="164"/>
        <v>-7186</v>
      </c>
      <c r="M67" s="56">
        <f t="shared" ref="M67:N67" si="165">M61+M62</f>
        <v>-13645</v>
      </c>
      <c r="N67" s="56">
        <f t="shared" si="165"/>
        <v>-7848</v>
      </c>
      <c r="O67" s="56">
        <f t="shared" ref="O67:T67" si="166">O61+O62</f>
        <v>-14428</v>
      </c>
      <c r="P67" s="56">
        <f t="shared" si="166"/>
        <v>42672</v>
      </c>
      <c r="Q67" s="56">
        <f t="shared" si="166"/>
        <v>14462</v>
      </c>
      <c r="R67" s="56">
        <f t="shared" si="166"/>
        <v>604</v>
      </c>
      <c r="S67" s="56">
        <f t="shared" si="166"/>
        <v>16545</v>
      </c>
      <c r="T67" s="56">
        <f t="shared" si="166"/>
        <v>26668</v>
      </c>
      <c r="U67" s="56">
        <f t="shared" ref="U67:V67" si="167">U61+U62</f>
        <v>22118</v>
      </c>
      <c r="V67" s="56">
        <f t="shared" si="167"/>
        <v>12354</v>
      </c>
      <c r="W67" s="56">
        <f t="shared" ref="W67:X67" si="168">W61+W62</f>
        <v>20737</v>
      </c>
      <c r="X67" s="56">
        <f t="shared" si="168"/>
        <v>26692</v>
      </c>
      <c r="Y67" s="56">
        <f t="shared" ref="Y67:Z67" si="169">Y61+Y62</f>
        <v>19104</v>
      </c>
      <c r="Z67" s="56">
        <f t="shared" si="169"/>
        <v>13181</v>
      </c>
      <c r="AA67" s="56">
        <f t="shared" ref="AA67" si="170">AA61+AA62</f>
        <v>23166</v>
      </c>
      <c r="AB67" s="275"/>
      <c r="AC67" s="56">
        <f t="shared" si="93"/>
        <v>-59</v>
      </c>
      <c r="AD67" s="56">
        <f t="shared" si="139"/>
        <v>4713</v>
      </c>
      <c r="AE67" s="56">
        <f t="shared" si="91"/>
        <v>-17225</v>
      </c>
      <c r="AF67" s="56">
        <f t="shared" si="94"/>
        <v>34858</v>
      </c>
      <c r="AG67" s="56">
        <f t="shared" si="92"/>
        <v>65935</v>
      </c>
      <c r="AH67" s="56">
        <f t="shared" si="95"/>
        <v>78887</v>
      </c>
      <c r="AI67" s="56">
        <f t="shared" si="96"/>
        <v>36347</v>
      </c>
      <c r="AJ67" s="45" t="s">
        <v>9</v>
      </c>
    </row>
    <row r="68" spans="1:36" ht="15.95" customHeight="1" collapsed="1" x14ac:dyDescent="0.2">
      <c r="AD68" s="34">
        <f t="shared" si="139"/>
        <v>0</v>
      </c>
      <c r="AJ68" s="45" t="s">
        <v>9</v>
      </c>
    </row>
    <row r="69" spans="1:36" s="42" customFormat="1" ht="15.95" customHeight="1" x14ac:dyDescent="0.2">
      <c r="A69" s="39" t="s">
        <v>129</v>
      </c>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C69" s="40"/>
      <c r="AD69" s="40"/>
      <c r="AE69" s="40"/>
      <c r="AF69" s="40"/>
      <c r="AG69" s="40"/>
      <c r="AH69" s="40"/>
      <c r="AI69" s="40"/>
      <c r="AJ69" s="41" t="s">
        <v>9</v>
      </c>
    </row>
    <row r="70" spans="1:36" ht="15.95" customHeight="1" collapsed="1" x14ac:dyDescent="0.2">
      <c r="A70" s="43" t="s">
        <v>130</v>
      </c>
      <c r="B70" s="44">
        <f t="shared" ref="B70:H70" si="171">B71+B84</f>
        <v>1092269</v>
      </c>
      <c r="C70" s="44">
        <f t="shared" si="171"/>
        <v>1126953</v>
      </c>
      <c r="D70" s="44">
        <f t="shared" si="171"/>
        <v>1142357</v>
      </c>
      <c r="E70" s="44">
        <f t="shared" si="171"/>
        <v>1147375</v>
      </c>
      <c r="F70" s="44">
        <f t="shared" si="171"/>
        <v>1140979</v>
      </c>
      <c r="G70" s="44">
        <f t="shared" si="171"/>
        <v>1188497</v>
      </c>
      <c r="H70" s="44">
        <f t="shared" si="171"/>
        <v>1281282</v>
      </c>
      <c r="I70" s="44">
        <f t="shared" ref="I70:J70" si="172">I71+I84</f>
        <v>1477569</v>
      </c>
      <c r="J70" s="44">
        <f t="shared" si="172"/>
        <v>1484881</v>
      </c>
      <c r="K70" s="44">
        <f t="shared" ref="K70:L70" si="173">K71+K84</f>
        <v>1514509</v>
      </c>
      <c r="L70" s="44">
        <f t="shared" si="173"/>
        <v>1501717</v>
      </c>
      <c r="M70" s="44">
        <f t="shared" ref="M70:N70" si="174">M71+M84</f>
        <v>1456249</v>
      </c>
      <c r="N70" s="44">
        <f t="shared" si="174"/>
        <v>1461423</v>
      </c>
      <c r="O70" s="44">
        <f t="shared" ref="O70:T70" si="175">O71+O84</f>
        <v>1446569</v>
      </c>
      <c r="P70" s="44">
        <f t="shared" si="175"/>
        <v>1461098</v>
      </c>
      <c r="Q70" s="44">
        <f t="shared" si="175"/>
        <v>1452510</v>
      </c>
      <c r="R70" s="44">
        <f t="shared" si="175"/>
        <v>1420690</v>
      </c>
      <c r="S70" s="44">
        <f t="shared" si="175"/>
        <v>1420468</v>
      </c>
      <c r="T70" s="44">
        <f t="shared" si="175"/>
        <v>1401358</v>
      </c>
      <c r="U70" s="44">
        <f t="shared" ref="U70:V70" si="176">U71+U84</f>
        <v>1423495</v>
      </c>
      <c r="V70" s="44">
        <f t="shared" si="176"/>
        <v>1367343</v>
      </c>
      <c r="W70" s="44">
        <f>W71+W84</f>
        <v>1426691</v>
      </c>
      <c r="X70" s="44">
        <f>X71+X84</f>
        <v>1346929</v>
      </c>
      <c r="Y70" s="44">
        <f>Y71+Y84</f>
        <v>1398640</v>
      </c>
      <c r="Z70" s="44">
        <f>Z71+Z84</f>
        <v>1341204</v>
      </c>
      <c r="AA70" s="44">
        <f>AA71+AA84</f>
        <v>1375010</v>
      </c>
      <c r="AB70" s="34"/>
      <c r="AC70" s="144">
        <f t="shared" ref="AC70:AC101" si="177">E70</f>
        <v>1147375</v>
      </c>
      <c r="AD70" s="144">
        <f t="shared" si="139"/>
        <v>1477569</v>
      </c>
      <c r="AE70" s="144">
        <f t="shared" ref="AE70:AE101" si="178">M70</f>
        <v>1456249</v>
      </c>
      <c r="AF70" s="44">
        <f t="shared" ref="AF70:AF101" si="179">Q70</f>
        <v>1452510</v>
      </c>
      <c r="AG70" s="44">
        <f>U70</f>
        <v>1423495</v>
      </c>
      <c r="AH70" s="44">
        <f ca="1">OFFSET(Z70,0,-1)</f>
        <v>1398640</v>
      </c>
      <c r="AI70" s="44">
        <f ca="1">OFFSET(AB70,0,-1)</f>
        <v>1375010</v>
      </c>
      <c r="AJ70" s="45" t="s">
        <v>9</v>
      </c>
    </row>
    <row r="71" spans="1:36" ht="15.95" hidden="1" customHeight="1" outlineLevel="1" x14ac:dyDescent="0.2">
      <c r="A71" s="61" t="s">
        <v>131</v>
      </c>
      <c r="B71" s="145">
        <v>988058</v>
      </c>
      <c r="C71" s="145">
        <v>952983</v>
      </c>
      <c r="D71" s="145">
        <v>718903</v>
      </c>
      <c r="E71" s="145">
        <v>432283</v>
      </c>
      <c r="F71" s="145">
        <v>246369</v>
      </c>
      <c r="G71" s="145">
        <v>99163</v>
      </c>
      <c r="H71" s="145">
        <v>42720</v>
      </c>
      <c r="I71" s="145">
        <f t="shared" ref="I71:N71" si="180">SUM(I72:I83)</f>
        <v>89156</v>
      </c>
      <c r="J71" s="145">
        <f t="shared" si="180"/>
        <v>96468</v>
      </c>
      <c r="K71" s="145">
        <f t="shared" si="180"/>
        <v>132299</v>
      </c>
      <c r="L71" s="145">
        <f t="shared" si="180"/>
        <v>128731</v>
      </c>
      <c r="M71" s="145">
        <f t="shared" si="180"/>
        <v>91672</v>
      </c>
      <c r="N71" s="145">
        <f t="shared" si="180"/>
        <v>106263</v>
      </c>
      <c r="O71" s="145">
        <f t="shared" ref="O71:T71" si="181">SUM(O72:O83)</f>
        <v>100810</v>
      </c>
      <c r="P71" s="145">
        <f t="shared" si="181"/>
        <v>124588</v>
      </c>
      <c r="Q71" s="145">
        <f t="shared" si="181"/>
        <v>127301</v>
      </c>
      <c r="R71" s="62">
        <f t="shared" si="181"/>
        <v>112008</v>
      </c>
      <c r="S71" s="62">
        <f t="shared" si="181"/>
        <v>120460</v>
      </c>
      <c r="T71" s="62">
        <f t="shared" si="181"/>
        <v>97244</v>
      </c>
      <c r="U71" s="62">
        <f t="shared" ref="U71:V71" si="182">SUM(U72:U83)</f>
        <v>128146</v>
      </c>
      <c r="V71" s="62">
        <f t="shared" si="182"/>
        <v>80760</v>
      </c>
      <c r="W71" s="62">
        <f>SUM(W72:W83)</f>
        <v>147834</v>
      </c>
      <c r="X71" s="62">
        <f>SUM(X72:X83)</f>
        <v>73553</v>
      </c>
      <c r="Y71" s="62">
        <f>SUM(Y72:Y83)</f>
        <v>134232</v>
      </c>
      <c r="Z71" s="62">
        <f>SUM(Z72:Z83)</f>
        <v>79040</v>
      </c>
      <c r="AA71" s="62">
        <f>SUM(AA72:AA83)</f>
        <v>119702</v>
      </c>
      <c r="AB71" s="34"/>
      <c r="AC71" s="145">
        <f t="shared" si="177"/>
        <v>432283</v>
      </c>
      <c r="AD71" s="145">
        <f t="shared" si="139"/>
        <v>89156</v>
      </c>
      <c r="AE71" s="145">
        <f t="shared" si="178"/>
        <v>91672</v>
      </c>
      <c r="AF71" s="62">
        <f t="shared" si="179"/>
        <v>127301</v>
      </c>
      <c r="AG71" s="62">
        <f t="shared" ref="AG71:AG133" si="183">U71</f>
        <v>128146</v>
      </c>
      <c r="AH71" s="62">
        <f t="shared" ref="AH71:AH133" ca="1" si="184">OFFSET(Z71,0,-1)</f>
        <v>134232</v>
      </c>
      <c r="AI71" s="62">
        <f t="shared" ref="AI71:AI133" ca="1" si="185">OFFSET(AB71,0,-1)</f>
        <v>119702</v>
      </c>
      <c r="AJ71" s="45" t="s">
        <v>9</v>
      </c>
    </row>
    <row r="72" spans="1:36" ht="15.95" hidden="1" customHeight="1" outlineLevel="1" x14ac:dyDescent="0.2">
      <c r="A72" s="63" t="s">
        <v>132</v>
      </c>
      <c r="B72" s="146">
        <v>983566</v>
      </c>
      <c r="C72" s="146">
        <v>945481</v>
      </c>
      <c r="D72" s="146">
        <v>709790</v>
      </c>
      <c r="E72" s="146">
        <v>291</v>
      </c>
      <c r="F72" s="146">
        <v>523</v>
      </c>
      <c r="G72" s="146">
        <v>107</v>
      </c>
      <c r="H72" s="146">
        <v>110</v>
      </c>
      <c r="I72" s="146">
        <v>111</v>
      </c>
      <c r="J72" s="146">
        <v>74</v>
      </c>
      <c r="K72" s="146">
        <v>267</v>
      </c>
      <c r="L72" s="146">
        <v>36</v>
      </c>
      <c r="M72" s="146">
        <v>450</v>
      </c>
      <c r="N72" s="146">
        <v>40</v>
      </c>
      <c r="O72" s="146">
        <v>41</v>
      </c>
      <c r="P72" s="146">
        <v>39</v>
      </c>
      <c r="Q72" s="146">
        <v>48</v>
      </c>
      <c r="R72" s="54">
        <v>37</v>
      </c>
      <c r="S72" s="54">
        <v>33</v>
      </c>
      <c r="T72" s="54">
        <v>69</v>
      </c>
      <c r="U72" s="54">
        <v>79</v>
      </c>
      <c r="V72" s="54">
        <v>49</v>
      </c>
      <c r="W72" s="54">
        <v>69</v>
      </c>
      <c r="X72" s="54">
        <v>69</v>
      </c>
      <c r="Y72" s="54">
        <v>50</v>
      </c>
      <c r="Z72" s="54">
        <v>87</v>
      </c>
      <c r="AA72" s="54">
        <v>76</v>
      </c>
      <c r="AC72" s="146">
        <f t="shared" si="177"/>
        <v>291</v>
      </c>
      <c r="AD72" s="146">
        <f t="shared" si="139"/>
        <v>111</v>
      </c>
      <c r="AE72" s="146">
        <f t="shared" si="178"/>
        <v>450</v>
      </c>
      <c r="AF72" s="54">
        <f t="shared" si="179"/>
        <v>48</v>
      </c>
      <c r="AG72" s="54">
        <f t="shared" si="183"/>
        <v>79</v>
      </c>
      <c r="AH72" s="54">
        <f t="shared" ca="1" si="184"/>
        <v>50</v>
      </c>
      <c r="AI72" s="54">
        <f t="shared" ca="1" si="185"/>
        <v>76</v>
      </c>
      <c r="AJ72" s="45" t="s">
        <v>9</v>
      </c>
    </row>
    <row r="73" spans="1:36" ht="15.95" hidden="1" customHeight="1" outlineLevel="1" x14ac:dyDescent="0.2">
      <c r="A73" s="63" t="s">
        <v>133</v>
      </c>
      <c r="B73" s="146">
        <v>0</v>
      </c>
      <c r="C73" s="146">
        <v>0</v>
      </c>
      <c r="D73" s="146">
        <v>0</v>
      </c>
      <c r="E73" s="146">
        <v>419443</v>
      </c>
      <c r="F73" s="146">
        <v>230060</v>
      </c>
      <c r="G73" s="146">
        <v>82568</v>
      </c>
      <c r="H73" s="146">
        <v>26008</v>
      </c>
      <c r="I73" s="146">
        <v>17110</v>
      </c>
      <c r="J73" s="146">
        <v>31101</v>
      </c>
      <c r="K73" s="146">
        <v>51711</v>
      </c>
      <c r="L73" s="146">
        <v>53484</v>
      </c>
      <c r="M73" s="146">
        <v>42894</v>
      </c>
      <c r="N73" s="146">
        <v>58507</v>
      </c>
      <c r="O73" s="146">
        <v>52742</v>
      </c>
      <c r="P73" s="146">
        <v>62543</v>
      </c>
      <c r="Q73" s="146">
        <v>57466</v>
      </c>
      <c r="R73" s="54">
        <v>36711</v>
      </c>
      <c r="S73" s="54">
        <v>76235</v>
      </c>
      <c r="T73" s="54">
        <v>48075</v>
      </c>
      <c r="U73" s="54">
        <v>80018</v>
      </c>
      <c r="V73" s="54">
        <v>31574</v>
      </c>
      <c r="W73" s="54">
        <v>99518</v>
      </c>
      <c r="X73" s="54">
        <v>23730</v>
      </c>
      <c r="Y73" s="54">
        <v>85018</v>
      </c>
      <c r="Z73" s="54">
        <v>37227</v>
      </c>
      <c r="AA73" s="54">
        <v>92758</v>
      </c>
      <c r="AC73" s="146">
        <f t="shared" si="177"/>
        <v>419443</v>
      </c>
      <c r="AD73" s="146">
        <f t="shared" si="139"/>
        <v>17110</v>
      </c>
      <c r="AE73" s="146">
        <f t="shared" si="178"/>
        <v>42894</v>
      </c>
      <c r="AF73" s="54">
        <f t="shared" si="179"/>
        <v>57466</v>
      </c>
      <c r="AG73" s="54">
        <f t="shared" si="183"/>
        <v>80018</v>
      </c>
      <c r="AH73" s="54">
        <f t="shared" ca="1" si="184"/>
        <v>85018</v>
      </c>
      <c r="AI73" s="54">
        <f t="shared" ca="1" si="185"/>
        <v>92758</v>
      </c>
      <c r="AJ73" s="45" t="s">
        <v>9</v>
      </c>
    </row>
    <row r="74" spans="1:36" ht="15.95" hidden="1" customHeight="1" outlineLevel="1" x14ac:dyDescent="0.2">
      <c r="A74" s="63" t="s">
        <v>134</v>
      </c>
      <c r="B74" s="146">
        <v>0</v>
      </c>
      <c r="C74" s="146">
        <v>0</v>
      </c>
      <c r="D74" s="146">
        <v>0</v>
      </c>
      <c r="E74" s="146">
        <v>0</v>
      </c>
      <c r="F74" s="146">
        <v>0</v>
      </c>
      <c r="G74" s="146">
        <v>0</v>
      </c>
      <c r="H74" s="146">
        <v>0</v>
      </c>
      <c r="I74" s="146">
        <v>0</v>
      </c>
      <c r="J74" s="146">
        <v>0</v>
      </c>
      <c r="K74" s="146">
        <v>0</v>
      </c>
      <c r="L74" s="146">
        <v>0</v>
      </c>
      <c r="M74" s="146">
        <v>0</v>
      </c>
      <c r="N74" s="146">
        <v>0</v>
      </c>
      <c r="O74" s="146">
        <v>0</v>
      </c>
      <c r="P74" s="146">
        <v>0</v>
      </c>
      <c r="Q74" s="146">
        <v>0</v>
      </c>
      <c r="R74" s="54">
        <v>0</v>
      </c>
      <c r="S74" s="54">
        <v>0</v>
      </c>
      <c r="T74" s="54">
        <v>0</v>
      </c>
      <c r="U74" s="54">
        <v>0</v>
      </c>
      <c r="V74" s="54">
        <v>0</v>
      </c>
      <c r="W74" s="54">
        <v>0</v>
      </c>
      <c r="X74" s="54">
        <v>0</v>
      </c>
      <c r="Y74" s="54">
        <v>0</v>
      </c>
      <c r="Z74" s="54">
        <v>0</v>
      </c>
      <c r="AA74" s="54">
        <v>0</v>
      </c>
      <c r="AC74" s="146">
        <f t="shared" si="177"/>
        <v>0</v>
      </c>
      <c r="AD74" s="146">
        <f t="shared" si="139"/>
        <v>0</v>
      </c>
      <c r="AE74" s="146">
        <f t="shared" si="178"/>
        <v>0</v>
      </c>
      <c r="AF74" s="54">
        <f t="shared" si="179"/>
        <v>0</v>
      </c>
      <c r="AG74" s="54">
        <f t="shared" si="183"/>
        <v>0</v>
      </c>
      <c r="AH74" s="54">
        <f t="shared" ca="1" si="184"/>
        <v>0</v>
      </c>
      <c r="AI74" s="54">
        <f t="shared" ca="1" si="185"/>
        <v>0</v>
      </c>
      <c r="AJ74" s="45" t="s">
        <v>9</v>
      </c>
    </row>
    <row r="75" spans="1:36" ht="15.95" hidden="1" customHeight="1" outlineLevel="1" x14ac:dyDescent="0.2">
      <c r="A75" s="63" t="s">
        <v>135</v>
      </c>
      <c r="B75" s="146">
        <v>0</v>
      </c>
      <c r="C75" s="146">
        <v>0</v>
      </c>
      <c r="D75" s="146">
        <v>0</v>
      </c>
      <c r="E75" s="146">
        <v>0</v>
      </c>
      <c r="F75" s="146">
        <v>0</v>
      </c>
      <c r="G75" s="146">
        <v>0</v>
      </c>
      <c r="H75" s="146">
        <v>0</v>
      </c>
      <c r="I75" s="146">
        <v>32186</v>
      </c>
      <c r="J75" s="146">
        <v>29390</v>
      </c>
      <c r="K75" s="146">
        <v>29571</v>
      </c>
      <c r="L75" s="146">
        <v>33195</v>
      </c>
      <c r="M75" s="146">
        <v>35611</v>
      </c>
      <c r="N75" s="146">
        <v>37906</v>
      </c>
      <c r="O75" s="146">
        <v>38143</v>
      </c>
      <c r="P75" s="146">
        <v>49571</v>
      </c>
      <c r="Q75" s="146">
        <v>54183</v>
      </c>
      <c r="R75" s="54">
        <v>58243</v>
      </c>
      <c r="S75" s="54">
        <v>26832</v>
      </c>
      <c r="T75" s="54">
        <v>28932</v>
      </c>
      <c r="U75" s="54">
        <v>29704</v>
      </c>
      <c r="V75" s="54">
        <v>29158</v>
      </c>
      <c r="W75" s="54">
        <v>29442</v>
      </c>
      <c r="X75" s="54">
        <v>28435</v>
      </c>
      <c r="Y75" s="54">
        <v>32162</v>
      </c>
      <c r="Z75" s="54">
        <v>25179</v>
      </c>
      <c r="AA75" s="54">
        <v>12454</v>
      </c>
      <c r="AC75" s="146">
        <f t="shared" si="177"/>
        <v>0</v>
      </c>
      <c r="AD75" s="146">
        <f t="shared" si="139"/>
        <v>32186</v>
      </c>
      <c r="AE75" s="146">
        <f t="shared" si="178"/>
        <v>35611</v>
      </c>
      <c r="AF75" s="54">
        <f t="shared" si="179"/>
        <v>54183</v>
      </c>
      <c r="AG75" s="54">
        <f t="shared" si="183"/>
        <v>29704</v>
      </c>
      <c r="AH75" s="54">
        <f t="shared" ca="1" si="184"/>
        <v>32162</v>
      </c>
      <c r="AI75" s="54">
        <f t="shared" ca="1" si="185"/>
        <v>12454</v>
      </c>
      <c r="AJ75" s="45" t="s">
        <v>9</v>
      </c>
    </row>
    <row r="76" spans="1:36" ht="15.95" hidden="1" customHeight="1" outlineLevel="1" x14ac:dyDescent="0.2">
      <c r="A76" s="63" t="s">
        <v>136</v>
      </c>
      <c r="B76" s="146">
        <v>0</v>
      </c>
      <c r="C76" s="146">
        <v>0</v>
      </c>
      <c r="D76" s="146">
        <v>0</v>
      </c>
      <c r="E76" s="146">
        <v>0</v>
      </c>
      <c r="F76" s="146">
        <v>0</v>
      </c>
      <c r="G76" s="146">
        <v>0</v>
      </c>
      <c r="H76" s="146">
        <v>0</v>
      </c>
      <c r="I76" s="146">
        <v>0</v>
      </c>
      <c r="J76" s="146">
        <v>0</v>
      </c>
      <c r="K76" s="146">
        <v>0</v>
      </c>
      <c r="L76" s="146">
        <v>0</v>
      </c>
      <c r="M76" s="146">
        <v>0</v>
      </c>
      <c r="N76" s="146">
        <v>0</v>
      </c>
      <c r="O76" s="146">
        <v>0</v>
      </c>
      <c r="P76" s="146">
        <v>0</v>
      </c>
      <c r="Q76" s="146">
        <v>0</v>
      </c>
      <c r="R76" s="54">
        <v>0</v>
      </c>
      <c r="S76" s="54">
        <v>0</v>
      </c>
      <c r="T76" s="54">
        <v>0</v>
      </c>
      <c r="U76" s="54">
        <v>0</v>
      </c>
      <c r="V76" s="54">
        <v>0</v>
      </c>
      <c r="W76" s="54">
        <v>0</v>
      </c>
      <c r="X76" s="54">
        <v>0</v>
      </c>
      <c r="Y76" s="54">
        <v>0</v>
      </c>
      <c r="Z76" s="54">
        <v>0</v>
      </c>
      <c r="AA76" s="54">
        <v>0</v>
      </c>
      <c r="AC76" s="146">
        <f t="shared" si="177"/>
        <v>0</v>
      </c>
      <c r="AD76" s="146">
        <f t="shared" si="139"/>
        <v>0</v>
      </c>
      <c r="AE76" s="146">
        <f t="shared" si="178"/>
        <v>0</v>
      </c>
      <c r="AF76" s="54">
        <f t="shared" si="179"/>
        <v>0</v>
      </c>
      <c r="AG76" s="54">
        <f t="shared" si="183"/>
        <v>0</v>
      </c>
      <c r="AH76" s="54">
        <f t="shared" ca="1" si="184"/>
        <v>0</v>
      </c>
      <c r="AI76" s="54">
        <f t="shared" ca="1" si="185"/>
        <v>0</v>
      </c>
      <c r="AJ76" s="45" t="s">
        <v>9</v>
      </c>
    </row>
    <row r="77" spans="1:36" ht="15.95" hidden="1" customHeight="1" outlineLevel="1" x14ac:dyDescent="0.2">
      <c r="A77" s="63" t="s">
        <v>137</v>
      </c>
      <c r="B77" s="146">
        <v>4472</v>
      </c>
      <c r="C77" s="146">
        <v>7249</v>
      </c>
      <c r="D77" s="146">
        <v>8382</v>
      </c>
      <c r="E77" s="146">
        <v>11912</v>
      </c>
      <c r="F77" s="146">
        <v>12544</v>
      </c>
      <c r="G77" s="146">
        <v>13239</v>
      </c>
      <c r="H77" s="146">
        <v>13233</v>
      </c>
      <c r="I77" s="146">
        <v>13068</v>
      </c>
      <c r="J77" s="146">
        <v>9460</v>
      </c>
      <c r="K77" s="146">
        <v>3869</v>
      </c>
      <c r="L77" s="146">
        <v>3315</v>
      </c>
      <c r="M77" s="146">
        <v>2032</v>
      </c>
      <c r="N77" s="146">
        <v>3681</v>
      </c>
      <c r="O77" s="146">
        <v>3389</v>
      </c>
      <c r="P77" s="146">
        <v>4244</v>
      </c>
      <c r="Q77" s="146">
        <v>5953</v>
      </c>
      <c r="R77" s="54">
        <v>2981</v>
      </c>
      <c r="S77" s="54">
        <v>3248</v>
      </c>
      <c r="T77" s="54">
        <v>5447</v>
      </c>
      <c r="U77" s="54">
        <v>4590</v>
      </c>
      <c r="V77" s="54">
        <v>5673</v>
      </c>
      <c r="W77" s="54">
        <v>6799</v>
      </c>
      <c r="X77" s="54">
        <v>8868</v>
      </c>
      <c r="Y77" s="54">
        <v>4694</v>
      </c>
      <c r="Z77" s="54">
        <v>5629</v>
      </c>
      <c r="AA77" s="54">
        <v>4260</v>
      </c>
      <c r="AC77" s="146">
        <f t="shared" si="177"/>
        <v>11912</v>
      </c>
      <c r="AD77" s="146">
        <f t="shared" si="139"/>
        <v>13068</v>
      </c>
      <c r="AE77" s="146">
        <f t="shared" si="178"/>
        <v>2032</v>
      </c>
      <c r="AF77" s="54">
        <f t="shared" si="179"/>
        <v>5953</v>
      </c>
      <c r="AG77" s="54">
        <f t="shared" si="183"/>
        <v>4590</v>
      </c>
      <c r="AH77" s="54">
        <f t="shared" ca="1" si="184"/>
        <v>4694</v>
      </c>
      <c r="AI77" s="54">
        <f t="shared" ca="1" si="185"/>
        <v>4260</v>
      </c>
      <c r="AJ77" s="45" t="s">
        <v>9</v>
      </c>
    </row>
    <row r="78" spans="1:36" ht="15.95" hidden="1" customHeight="1" outlineLevel="1" x14ac:dyDescent="0.2">
      <c r="A78" s="63" t="s">
        <v>138</v>
      </c>
      <c r="B78" s="146">
        <v>0</v>
      </c>
      <c r="C78" s="146">
        <v>0</v>
      </c>
      <c r="D78" s="146">
        <v>0</v>
      </c>
      <c r="E78" s="146">
        <v>0</v>
      </c>
      <c r="F78" s="146">
        <v>0</v>
      </c>
      <c r="G78" s="146">
        <v>0</v>
      </c>
      <c r="H78" s="146">
        <v>0</v>
      </c>
      <c r="I78" s="146">
        <v>23349</v>
      </c>
      <c r="J78" s="146">
        <v>23181</v>
      </c>
      <c r="K78" s="146">
        <v>43414</v>
      </c>
      <c r="L78" s="146">
        <v>35683</v>
      </c>
      <c r="M78" s="146">
        <v>7638</v>
      </c>
      <c r="N78" s="146">
        <v>3163</v>
      </c>
      <c r="O78" s="146">
        <v>3470</v>
      </c>
      <c r="P78" s="146">
        <v>5024</v>
      </c>
      <c r="Q78" s="146">
        <v>6707</v>
      </c>
      <c r="R78" s="54">
        <v>11146</v>
      </c>
      <c r="S78" s="54">
        <v>11239</v>
      </c>
      <c r="T78" s="54">
        <v>11633</v>
      </c>
      <c r="U78" s="54">
        <v>10914</v>
      </c>
      <c r="V78" s="54">
        <v>10820</v>
      </c>
      <c r="W78" s="54">
        <v>9195</v>
      </c>
      <c r="X78" s="54">
        <v>9042</v>
      </c>
      <c r="Y78" s="54">
        <v>9040</v>
      </c>
      <c r="Z78" s="54">
        <v>7284</v>
      </c>
      <c r="AA78" s="54">
        <v>7000</v>
      </c>
      <c r="AC78" s="146">
        <f t="shared" si="177"/>
        <v>0</v>
      </c>
      <c r="AD78" s="146">
        <f t="shared" si="139"/>
        <v>23349</v>
      </c>
      <c r="AE78" s="146">
        <f t="shared" si="178"/>
        <v>7638</v>
      </c>
      <c r="AF78" s="54">
        <f t="shared" si="179"/>
        <v>6707</v>
      </c>
      <c r="AG78" s="54">
        <f t="shared" si="183"/>
        <v>10914</v>
      </c>
      <c r="AH78" s="54">
        <f t="shared" ca="1" si="184"/>
        <v>9040</v>
      </c>
      <c r="AI78" s="54">
        <f t="shared" ca="1" si="185"/>
        <v>7000</v>
      </c>
      <c r="AJ78" s="45" t="s">
        <v>9</v>
      </c>
    </row>
    <row r="79" spans="1:36" ht="15.95" hidden="1" customHeight="1" outlineLevel="1" x14ac:dyDescent="0.2">
      <c r="A79" s="63" t="s">
        <v>139</v>
      </c>
      <c r="B79" s="146">
        <v>0</v>
      </c>
      <c r="C79" s="146">
        <v>0</v>
      </c>
      <c r="D79" s="146">
        <v>0</v>
      </c>
      <c r="E79" s="146">
        <v>0</v>
      </c>
      <c r="F79" s="146">
        <v>0</v>
      </c>
      <c r="G79" s="146">
        <v>0</v>
      </c>
      <c r="H79" s="146">
        <v>0</v>
      </c>
      <c r="I79" s="146">
        <v>0</v>
      </c>
      <c r="J79" s="146">
        <v>88</v>
      </c>
      <c r="K79" s="146">
        <v>88</v>
      </c>
      <c r="L79" s="146">
        <v>88</v>
      </c>
      <c r="M79" s="146">
        <v>131</v>
      </c>
      <c r="N79" s="146">
        <v>131</v>
      </c>
      <c r="O79" s="146">
        <v>149</v>
      </c>
      <c r="P79" s="146">
        <v>136</v>
      </c>
      <c r="Q79" s="146">
        <v>5</v>
      </c>
      <c r="R79" s="54">
        <v>5</v>
      </c>
      <c r="S79" s="54">
        <v>4</v>
      </c>
      <c r="T79" s="54">
        <v>4</v>
      </c>
      <c r="U79" s="54">
        <v>28</v>
      </c>
      <c r="V79" s="54">
        <v>4</v>
      </c>
      <c r="W79" s="54">
        <v>21</v>
      </c>
      <c r="X79" s="54">
        <v>139</v>
      </c>
      <c r="Y79" s="54">
        <v>93</v>
      </c>
      <c r="Z79" s="54">
        <v>114</v>
      </c>
      <c r="AA79" s="54">
        <v>144</v>
      </c>
      <c r="AC79" s="146">
        <f t="shared" si="177"/>
        <v>0</v>
      </c>
      <c r="AD79" s="146">
        <f t="shared" si="139"/>
        <v>0</v>
      </c>
      <c r="AE79" s="146">
        <f t="shared" si="178"/>
        <v>131</v>
      </c>
      <c r="AF79" s="54">
        <f t="shared" si="179"/>
        <v>5</v>
      </c>
      <c r="AG79" s="54">
        <f t="shared" si="183"/>
        <v>28</v>
      </c>
      <c r="AH79" s="54">
        <f t="shared" ca="1" si="184"/>
        <v>93</v>
      </c>
      <c r="AI79" s="54">
        <f t="shared" ca="1" si="185"/>
        <v>144</v>
      </c>
      <c r="AJ79" s="45" t="s">
        <v>9</v>
      </c>
    </row>
    <row r="80" spans="1:36" ht="15.95" hidden="1" customHeight="1" outlineLevel="1" x14ac:dyDescent="0.25">
      <c r="A80" s="63" t="s">
        <v>140</v>
      </c>
      <c r="B80" s="146">
        <v>0</v>
      </c>
      <c r="C80" s="146">
        <v>0</v>
      </c>
      <c r="D80" s="146">
        <v>0</v>
      </c>
      <c r="E80" s="146">
        <v>0</v>
      </c>
      <c r="F80" s="146">
        <v>0</v>
      </c>
      <c r="G80" s="146">
        <v>0</v>
      </c>
      <c r="H80" s="146">
        <v>0</v>
      </c>
      <c r="I80" s="146">
        <v>0</v>
      </c>
      <c r="J80" s="146">
        <v>0</v>
      </c>
      <c r="K80" s="146">
        <v>0</v>
      </c>
      <c r="L80" s="146">
        <v>0</v>
      </c>
      <c r="M80" s="146">
        <v>0</v>
      </c>
      <c r="N80" s="146">
        <v>0</v>
      </c>
      <c r="O80" s="146">
        <v>0</v>
      </c>
      <c r="P80" s="146">
        <v>0</v>
      </c>
      <c r="Q80" s="146">
        <v>0</v>
      </c>
      <c r="R80" s="127">
        <v>0</v>
      </c>
      <c r="S80" s="127">
        <v>0</v>
      </c>
      <c r="T80" s="54">
        <v>0</v>
      </c>
      <c r="U80" s="54">
        <v>0</v>
      </c>
      <c r="V80" s="54">
        <v>0</v>
      </c>
      <c r="W80" s="54">
        <v>0</v>
      </c>
      <c r="X80" s="54">
        <v>0</v>
      </c>
      <c r="Y80" s="54">
        <v>0</v>
      </c>
      <c r="Z80" s="54">
        <v>0</v>
      </c>
      <c r="AA80" s="54">
        <v>0</v>
      </c>
      <c r="AC80" s="146">
        <f t="shared" si="177"/>
        <v>0</v>
      </c>
      <c r="AD80" s="146">
        <f t="shared" si="139"/>
        <v>0</v>
      </c>
      <c r="AE80" s="146">
        <f t="shared" si="178"/>
        <v>0</v>
      </c>
      <c r="AF80" s="54">
        <f t="shared" si="179"/>
        <v>0</v>
      </c>
      <c r="AG80" s="54">
        <f t="shared" si="183"/>
        <v>0</v>
      </c>
      <c r="AH80" s="54">
        <f t="shared" ca="1" si="184"/>
        <v>0</v>
      </c>
      <c r="AI80" s="54">
        <f t="shared" ca="1" si="185"/>
        <v>0</v>
      </c>
      <c r="AJ80" s="45" t="s">
        <v>9</v>
      </c>
    </row>
    <row r="81" spans="1:36" ht="15.95" hidden="1" customHeight="1" outlineLevel="1" x14ac:dyDescent="0.2">
      <c r="A81" s="63" t="s">
        <v>141</v>
      </c>
      <c r="B81" s="146">
        <v>0</v>
      </c>
      <c r="C81" s="146">
        <v>0</v>
      </c>
      <c r="D81" s="146">
        <v>0</v>
      </c>
      <c r="E81" s="146">
        <v>27</v>
      </c>
      <c r="F81" s="146">
        <v>22</v>
      </c>
      <c r="G81" s="146">
        <v>24</v>
      </c>
      <c r="H81" s="146">
        <v>41</v>
      </c>
      <c r="I81" s="146">
        <v>42</v>
      </c>
      <c r="J81" s="146">
        <v>39</v>
      </c>
      <c r="K81" s="146">
        <v>244</v>
      </c>
      <c r="L81" s="146">
        <v>185</v>
      </c>
      <c r="M81" s="146">
        <v>115</v>
      </c>
      <c r="N81" s="146">
        <v>48</v>
      </c>
      <c r="O81" s="146">
        <v>76</v>
      </c>
      <c r="P81" s="146">
        <v>242</v>
      </c>
      <c r="Q81" s="146">
        <v>154</v>
      </c>
      <c r="R81" s="54">
        <v>66</v>
      </c>
      <c r="S81" s="54">
        <v>25</v>
      </c>
      <c r="T81" s="54">
        <v>291</v>
      </c>
      <c r="U81" s="54">
        <v>217</v>
      </c>
      <c r="V81" s="54">
        <v>120</v>
      </c>
      <c r="W81" s="54">
        <v>25</v>
      </c>
      <c r="X81" s="54">
        <v>334</v>
      </c>
      <c r="Y81" s="54">
        <v>233</v>
      </c>
      <c r="Z81" s="54">
        <v>134</v>
      </c>
      <c r="AA81" s="54">
        <v>26</v>
      </c>
      <c r="AC81" s="146">
        <f t="shared" si="177"/>
        <v>27</v>
      </c>
      <c r="AD81" s="146">
        <f t="shared" si="139"/>
        <v>42</v>
      </c>
      <c r="AE81" s="146">
        <f t="shared" si="178"/>
        <v>115</v>
      </c>
      <c r="AF81" s="54">
        <f t="shared" si="179"/>
        <v>154</v>
      </c>
      <c r="AG81" s="54">
        <f t="shared" si="183"/>
        <v>217</v>
      </c>
      <c r="AH81" s="54">
        <f t="shared" ca="1" si="184"/>
        <v>233</v>
      </c>
      <c r="AI81" s="54">
        <f t="shared" ca="1" si="185"/>
        <v>26</v>
      </c>
      <c r="AJ81" s="45" t="s">
        <v>9</v>
      </c>
    </row>
    <row r="82" spans="1:36" ht="15.95" hidden="1" customHeight="1" outlineLevel="1" x14ac:dyDescent="0.25">
      <c r="A82" s="63" t="s">
        <v>142</v>
      </c>
      <c r="B82" s="146">
        <v>0</v>
      </c>
      <c r="C82" s="146">
        <v>0</v>
      </c>
      <c r="D82" s="146">
        <v>0</v>
      </c>
      <c r="E82" s="146">
        <v>0</v>
      </c>
      <c r="F82" s="146">
        <v>0</v>
      </c>
      <c r="G82" s="146">
        <v>0</v>
      </c>
      <c r="H82" s="146">
        <v>0</v>
      </c>
      <c r="I82" s="146">
        <v>0</v>
      </c>
      <c r="J82" s="146">
        <v>0</v>
      </c>
      <c r="K82" s="146">
        <v>0</v>
      </c>
      <c r="L82" s="146">
        <v>0</v>
      </c>
      <c r="M82" s="146">
        <v>0</v>
      </c>
      <c r="N82" s="146">
        <v>0</v>
      </c>
      <c r="O82" s="146">
        <v>0</v>
      </c>
      <c r="P82" s="146">
        <v>0</v>
      </c>
      <c r="Q82" s="146">
        <v>0</v>
      </c>
      <c r="R82" s="127">
        <v>0</v>
      </c>
      <c r="S82" s="127">
        <v>0</v>
      </c>
      <c r="T82" s="54">
        <v>0</v>
      </c>
      <c r="U82" s="54">
        <v>0</v>
      </c>
      <c r="V82" s="54">
        <v>0</v>
      </c>
      <c r="W82" s="54">
        <v>0</v>
      </c>
      <c r="X82" s="54">
        <v>0</v>
      </c>
      <c r="Y82" s="54">
        <v>0</v>
      </c>
      <c r="Z82" s="54">
        <v>0</v>
      </c>
      <c r="AA82" s="54">
        <v>0</v>
      </c>
      <c r="AC82" s="146">
        <f t="shared" si="177"/>
        <v>0</v>
      </c>
      <c r="AD82" s="146">
        <f t="shared" si="139"/>
        <v>0</v>
      </c>
      <c r="AE82" s="146">
        <f t="shared" si="178"/>
        <v>0</v>
      </c>
      <c r="AF82" s="54">
        <f t="shared" si="179"/>
        <v>0</v>
      </c>
      <c r="AG82" s="54">
        <f t="shared" si="183"/>
        <v>0</v>
      </c>
      <c r="AH82" s="54">
        <f t="shared" ca="1" si="184"/>
        <v>0</v>
      </c>
      <c r="AI82" s="54">
        <f t="shared" ca="1" si="185"/>
        <v>0</v>
      </c>
      <c r="AJ82" s="45" t="s">
        <v>9</v>
      </c>
    </row>
    <row r="83" spans="1:36" ht="15.95" hidden="1" customHeight="1" outlineLevel="1" x14ac:dyDescent="0.2">
      <c r="A83" s="63" t="s">
        <v>143</v>
      </c>
      <c r="B83" s="146">
        <v>20</v>
      </c>
      <c r="C83" s="146">
        <v>253</v>
      </c>
      <c r="D83" s="146">
        <v>731</v>
      </c>
      <c r="E83" s="146">
        <v>610</v>
      </c>
      <c r="F83" s="146">
        <v>3220</v>
      </c>
      <c r="G83" s="146">
        <v>3225</v>
      </c>
      <c r="H83" s="146">
        <v>3328</v>
      </c>
      <c r="I83" s="146">
        <v>3290</v>
      </c>
      <c r="J83" s="146">
        <v>3135</v>
      </c>
      <c r="K83" s="146">
        <v>3135</v>
      </c>
      <c r="L83" s="146">
        <v>2745</v>
      </c>
      <c r="M83" s="146">
        <v>2801</v>
      </c>
      <c r="N83" s="146">
        <v>2787</v>
      </c>
      <c r="O83" s="146">
        <v>2800</v>
      </c>
      <c r="P83" s="146">
        <v>2789</v>
      </c>
      <c r="Q83" s="146">
        <v>2785</v>
      </c>
      <c r="R83" s="54">
        <v>2819</v>
      </c>
      <c r="S83" s="54">
        <v>2844</v>
      </c>
      <c r="T83" s="54">
        <v>2793</v>
      </c>
      <c r="U83" s="54">
        <v>2596</v>
      </c>
      <c r="V83" s="54">
        <v>3362</v>
      </c>
      <c r="W83" s="54">
        <v>2765</v>
      </c>
      <c r="X83" s="54">
        <v>2936</v>
      </c>
      <c r="Y83" s="54">
        <v>2942</v>
      </c>
      <c r="Z83" s="54">
        <v>3386</v>
      </c>
      <c r="AA83" s="54">
        <v>2984</v>
      </c>
      <c r="AC83" s="146">
        <f t="shared" si="177"/>
        <v>610</v>
      </c>
      <c r="AD83" s="146">
        <f t="shared" si="139"/>
        <v>3290</v>
      </c>
      <c r="AE83" s="146">
        <f t="shared" si="178"/>
        <v>2801</v>
      </c>
      <c r="AF83" s="54">
        <f t="shared" si="179"/>
        <v>2785</v>
      </c>
      <c r="AG83" s="54">
        <f t="shared" si="183"/>
        <v>2596</v>
      </c>
      <c r="AH83" s="54">
        <f t="shared" ca="1" si="184"/>
        <v>2942</v>
      </c>
      <c r="AI83" s="54">
        <f t="shared" ca="1" si="185"/>
        <v>2984</v>
      </c>
      <c r="AJ83" s="45" t="s">
        <v>9</v>
      </c>
    </row>
    <row r="84" spans="1:36" ht="15.95" hidden="1" customHeight="1" outlineLevel="1" x14ac:dyDescent="0.2">
      <c r="A84" s="61" t="s">
        <v>144</v>
      </c>
      <c r="B84" s="62">
        <v>104211</v>
      </c>
      <c r="C84" s="62">
        <v>173970</v>
      </c>
      <c r="D84" s="62">
        <v>423454</v>
      </c>
      <c r="E84" s="62">
        <v>715092</v>
      </c>
      <c r="F84" s="62">
        <v>894610</v>
      </c>
      <c r="G84" s="62">
        <v>1089334</v>
      </c>
      <c r="H84" s="62">
        <v>1238562</v>
      </c>
      <c r="I84" s="62">
        <f t="shared" ref="I84:N84" si="186">SUM(I85:I98)</f>
        <v>1388413</v>
      </c>
      <c r="J84" s="62">
        <f t="shared" si="186"/>
        <v>1388413</v>
      </c>
      <c r="K84" s="62">
        <f t="shared" si="186"/>
        <v>1382210</v>
      </c>
      <c r="L84" s="62">
        <f t="shared" si="186"/>
        <v>1372986</v>
      </c>
      <c r="M84" s="62">
        <f t="shared" si="186"/>
        <v>1364577</v>
      </c>
      <c r="N84" s="62">
        <f t="shared" si="186"/>
        <v>1355160</v>
      </c>
      <c r="O84" s="62">
        <f t="shared" ref="O84:T84" si="187">SUM(O85:O98)</f>
        <v>1345759</v>
      </c>
      <c r="P84" s="62">
        <f t="shared" si="187"/>
        <v>1336510</v>
      </c>
      <c r="Q84" s="62">
        <f t="shared" si="187"/>
        <v>1325209</v>
      </c>
      <c r="R84" s="62">
        <f t="shared" si="187"/>
        <v>1308682</v>
      </c>
      <c r="S84" s="62">
        <f t="shared" si="187"/>
        <v>1300008</v>
      </c>
      <c r="T84" s="62">
        <f t="shared" si="187"/>
        <v>1304114</v>
      </c>
      <c r="U84" s="62">
        <f t="shared" ref="U84:V84" si="188">SUM(U85:U98)</f>
        <v>1295349</v>
      </c>
      <c r="V84" s="62">
        <f t="shared" si="188"/>
        <v>1286583</v>
      </c>
      <c r="W84" s="62">
        <f t="shared" ref="W84:X84" si="189">SUM(W85:W98)</f>
        <v>1278857</v>
      </c>
      <c r="X84" s="62">
        <f t="shared" si="189"/>
        <v>1273376</v>
      </c>
      <c r="Y84" s="62">
        <f t="shared" ref="Y84:Z84" si="190">SUM(Y85:Y98)</f>
        <v>1264408</v>
      </c>
      <c r="Z84" s="62">
        <f t="shared" si="190"/>
        <v>1262164</v>
      </c>
      <c r="AA84" s="62">
        <f t="shared" ref="AA84" si="191">SUM(AA85:AA98)</f>
        <v>1255308</v>
      </c>
      <c r="AB84" s="34"/>
      <c r="AC84" s="62">
        <f t="shared" si="177"/>
        <v>715092</v>
      </c>
      <c r="AD84" s="62">
        <f t="shared" si="139"/>
        <v>1388413</v>
      </c>
      <c r="AE84" s="62">
        <f t="shared" si="178"/>
        <v>1364577</v>
      </c>
      <c r="AF84" s="62">
        <f t="shared" si="179"/>
        <v>1325209</v>
      </c>
      <c r="AG84" s="62">
        <f t="shared" si="183"/>
        <v>1295349</v>
      </c>
      <c r="AH84" s="62">
        <f t="shared" ca="1" si="184"/>
        <v>1264408</v>
      </c>
      <c r="AI84" s="62">
        <f t="shared" ca="1" si="185"/>
        <v>1255308</v>
      </c>
      <c r="AJ84" s="45" t="s">
        <v>9</v>
      </c>
    </row>
    <row r="85" spans="1:36" ht="15.95" hidden="1" customHeight="1" outlineLevel="1" x14ac:dyDescent="0.2">
      <c r="A85" s="63" t="s">
        <v>135</v>
      </c>
      <c r="B85" s="58">
        <v>0</v>
      </c>
      <c r="C85" s="58">
        <v>0</v>
      </c>
      <c r="D85" s="58">
        <v>0</v>
      </c>
      <c r="E85" s="58">
        <v>0</v>
      </c>
      <c r="F85" s="58">
        <v>0</v>
      </c>
      <c r="G85" s="58">
        <v>0</v>
      </c>
      <c r="H85" s="58">
        <v>0</v>
      </c>
      <c r="I85" s="58">
        <v>0</v>
      </c>
      <c r="J85" s="58">
        <v>0</v>
      </c>
      <c r="K85" s="58">
        <v>0</v>
      </c>
      <c r="L85" s="58">
        <v>0</v>
      </c>
      <c r="M85" s="58">
        <v>104</v>
      </c>
      <c r="N85" s="58">
        <v>152</v>
      </c>
      <c r="O85" s="58">
        <v>200</v>
      </c>
      <c r="P85" s="58">
        <v>205</v>
      </c>
      <c r="Q85" s="58">
        <v>214</v>
      </c>
      <c r="R85" s="58">
        <v>214</v>
      </c>
      <c r="S85" s="58">
        <v>401</v>
      </c>
      <c r="T85" s="58">
        <v>2026</v>
      </c>
      <c r="U85" s="58">
        <v>2064</v>
      </c>
      <c r="V85" s="58">
        <v>2732</v>
      </c>
      <c r="W85" s="58">
        <v>3848</v>
      </c>
      <c r="X85" s="58">
        <v>7774</v>
      </c>
      <c r="Y85" s="58">
        <v>8204</v>
      </c>
      <c r="Z85" s="58">
        <v>15243</v>
      </c>
      <c r="AA85" s="58">
        <v>16106</v>
      </c>
      <c r="AC85" s="58">
        <f t="shared" si="177"/>
        <v>0</v>
      </c>
      <c r="AD85" s="58">
        <f t="shared" si="139"/>
        <v>0</v>
      </c>
      <c r="AE85" s="58">
        <f t="shared" si="178"/>
        <v>104</v>
      </c>
      <c r="AF85" s="58">
        <f t="shared" si="179"/>
        <v>214</v>
      </c>
      <c r="AG85" s="58">
        <f t="shared" si="183"/>
        <v>2064</v>
      </c>
      <c r="AH85" s="58">
        <f t="shared" ca="1" si="184"/>
        <v>8204</v>
      </c>
      <c r="AI85" s="58">
        <f t="shared" ca="1" si="185"/>
        <v>16106</v>
      </c>
      <c r="AJ85" s="45" t="s">
        <v>9</v>
      </c>
    </row>
    <row r="86" spans="1:36" ht="15.95" hidden="1" customHeight="1" outlineLevel="1" x14ac:dyDescent="0.2">
      <c r="A86" s="63" t="s">
        <v>136</v>
      </c>
      <c r="B86" s="54">
        <v>0</v>
      </c>
      <c r="C86" s="54">
        <v>0</v>
      </c>
      <c r="D86" s="54">
        <v>0</v>
      </c>
      <c r="E86" s="54">
        <v>0</v>
      </c>
      <c r="F86" s="54">
        <v>0</v>
      </c>
      <c r="G86" s="54">
        <v>0</v>
      </c>
      <c r="H86" s="54">
        <v>0</v>
      </c>
      <c r="I86" s="54">
        <v>0</v>
      </c>
      <c r="J86" s="54">
        <v>0</v>
      </c>
      <c r="K86" s="54">
        <v>0</v>
      </c>
      <c r="L86" s="54">
        <v>0</v>
      </c>
      <c r="M86" s="54">
        <v>0</v>
      </c>
      <c r="N86" s="54">
        <v>0</v>
      </c>
      <c r="O86" s="54">
        <v>0</v>
      </c>
      <c r="P86" s="54">
        <v>0</v>
      </c>
      <c r="Q86" s="54">
        <v>0</v>
      </c>
      <c r="R86" s="128">
        <v>0</v>
      </c>
      <c r="S86" s="128">
        <v>0</v>
      </c>
      <c r="T86" s="58">
        <v>0</v>
      </c>
      <c r="U86" s="58">
        <v>0</v>
      </c>
      <c r="V86" s="58">
        <v>0</v>
      </c>
      <c r="W86" s="58">
        <v>0</v>
      </c>
      <c r="X86" s="58">
        <v>0</v>
      </c>
      <c r="Y86" s="58">
        <v>0</v>
      </c>
      <c r="Z86" s="58">
        <v>0</v>
      </c>
      <c r="AA86" s="58">
        <v>0</v>
      </c>
      <c r="AC86" s="54">
        <f t="shared" si="177"/>
        <v>0</v>
      </c>
      <c r="AD86" s="54">
        <f t="shared" ref="AD86:AD117" si="192">I86</f>
        <v>0</v>
      </c>
      <c r="AE86" s="54">
        <f t="shared" si="178"/>
        <v>0</v>
      </c>
      <c r="AF86" s="54">
        <f t="shared" si="179"/>
        <v>0</v>
      </c>
      <c r="AG86" s="54">
        <f t="shared" si="183"/>
        <v>0</v>
      </c>
      <c r="AH86" s="54">
        <f t="shared" ca="1" si="184"/>
        <v>0</v>
      </c>
      <c r="AI86" s="54">
        <f t="shared" ca="1" si="185"/>
        <v>0</v>
      </c>
      <c r="AJ86" s="45" t="s">
        <v>9</v>
      </c>
    </row>
    <row r="87" spans="1:36" ht="15.95" hidden="1" customHeight="1" outlineLevel="1" x14ac:dyDescent="0.2">
      <c r="A87" s="63" t="s">
        <v>145</v>
      </c>
      <c r="B87" s="54">
        <v>0</v>
      </c>
      <c r="C87" s="54">
        <v>0</v>
      </c>
      <c r="D87" s="54">
        <v>0</v>
      </c>
      <c r="E87" s="54">
        <v>0</v>
      </c>
      <c r="F87" s="54">
        <v>0</v>
      </c>
      <c r="G87" s="54">
        <v>0</v>
      </c>
      <c r="H87" s="54">
        <v>0</v>
      </c>
      <c r="I87" s="54">
        <v>0</v>
      </c>
      <c r="J87" s="54">
        <v>0</v>
      </c>
      <c r="K87" s="54">
        <v>0</v>
      </c>
      <c r="L87" s="54">
        <v>0</v>
      </c>
      <c r="M87" s="54">
        <v>0</v>
      </c>
      <c r="N87" s="54">
        <v>0</v>
      </c>
      <c r="O87" s="54">
        <v>0</v>
      </c>
      <c r="P87" s="54">
        <v>0</v>
      </c>
      <c r="Q87" s="54">
        <v>0</v>
      </c>
      <c r="R87" s="128">
        <v>0</v>
      </c>
      <c r="S87" s="128">
        <v>0</v>
      </c>
      <c r="T87" s="58">
        <v>0</v>
      </c>
      <c r="U87" s="58">
        <v>0</v>
      </c>
      <c r="V87" s="58">
        <v>0</v>
      </c>
      <c r="W87" s="58">
        <v>0</v>
      </c>
      <c r="X87" s="58">
        <v>0</v>
      </c>
      <c r="Y87" s="58">
        <v>0</v>
      </c>
      <c r="Z87" s="58">
        <v>0</v>
      </c>
      <c r="AA87" s="58">
        <v>0</v>
      </c>
      <c r="AC87" s="54">
        <f t="shared" si="177"/>
        <v>0</v>
      </c>
      <c r="AD87" s="54">
        <f t="shared" si="192"/>
        <v>0</v>
      </c>
      <c r="AE87" s="54">
        <f t="shared" si="178"/>
        <v>0</v>
      </c>
      <c r="AF87" s="54">
        <f t="shared" si="179"/>
        <v>0</v>
      </c>
      <c r="AG87" s="54">
        <f t="shared" si="183"/>
        <v>0</v>
      </c>
      <c r="AH87" s="54">
        <f t="shared" ca="1" si="184"/>
        <v>0</v>
      </c>
      <c r="AI87" s="54">
        <f t="shared" ca="1" si="185"/>
        <v>0</v>
      </c>
      <c r="AJ87" s="45" t="s">
        <v>9</v>
      </c>
    </row>
    <row r="88" spans="1:36" ht="15.95" hidden="1" customHeight="1" outlineLevel="1" x14ac:dyDescent="0.2">
      <c r="A88" s="63" t="s">
        <v>134</v>
      </c>
      <c r="B88" s="54">
        <v>0</v>
      </c>
      <c r="C88" s="54">
        <v>0</v>
      </c>
      <c r="D88" s="54">
        <v>0</v>
      </c>
      <c r="E88" s="54">
        <v>0</v>
      </c>
      <c r="F88" s="54">
        <v>0</v>
      </c>
      <c r="G88" s="54">
        <v>0</v>
      </c>
      <c r="H88" s="54">
        <v>0</v>
      </c>
      <c r="I88" s="54">
        <v>0</v>
      </c>
      <c r="J88" s="54">
        <v>0</v>
      </c>
      <c r="K88" s="54">
        <v>0</v>
      </c>
      <c r="L88" s="54">
        <v>0</v>
      </c>
      <c r="M88" s="54">
        <v>0</v>
      </c>
      <c r="N88" s="54">
        <v>0</v>
      </c>
      <c r="O88" s="54">
        <v>0</v>
      </c>
      <c r="P88" s="54">
        <v>0</v>
      </c>
      <c r="Q88" s="54">
        <v>0</v>
      </c>
      <c r="R88" s="54">
        <v>0</v>
      </c>
      <c r="S88" s="54">
        <v>0</v>
      </c>
      <c r="T88" s="58">
        <v>0</v>
      </c>
      <c r="U88" s="58">
        <v>0</v>
      </c>
      <c r="V88" s="58">
        <v>0</v>
      </c>
      <c r="W88" s="58">
        <v>0</v>
      </c>
      <c r="X88" s="58">
        <v>0</v>
      </c>
      <c r="Y88" s="58">
        <v>0</v>
      </c>
      <c r="Z88" s="58">
        <v>0</v>
      </c>
      <c r="AA88" s="58">
        <v>0</v>
      </c>
      <c r="AC88" s="54">
        <f t="shared" si="177"/>
        <v>0</v>
      </c>
      <c r="AD88" s="54">
        <f t="shared" si="192"/>
        <v>0</v>
      </c>
      <c r="AE88" s="54">
        <f t="shared" si="178"/>
        <v>0</v>
      </c>
      <c r="AF88" s="54">
        <f t="shared" si="179"/>
        <v>0</v>
      </c>
      <c r="AG88" s="54">
        <f t="shared" si="183"/>
        <v>0</v>
      </c>
      <c r="AH88" s="54">
        <f t="shared" ca="1" si="184"/>
        <v>0</v>
      </c>
      <c r="AI88" s="54">
        <f t="shared" ca="1" si="185"/>
        <v>0</v>
      </c>
      <c r="AJ88" s="45" t="s">
        <v>9</v>
      </c>
    </row>
    <row r="89" spans="1:36" ht="15.95" hidden="1" customHeight="1" outlineLevel="1" x14ac:dyDescent="0.2">
      <c r="A89" s="63" t="s">
        <v>137</v>
      </c>
      <c r="B89" s="54">
        <v>0</v>
      </c>
      <c r="C89" s="54">
        <v>0</v>
      </c>
      <c r="D89" s="54">
        <v>0</v>
      </c>
      <c r="E89" s="54">
        <v>0</v>
      </c>
      <c r="F89" s="54">
        <v>0</v>
      </c>
      <c r="G89" s="54">
        <v>0</v>
      </c>
      <c r="H89" s="54">
        <v>0</v>
      </c>
      <c r="I89" s="54">
        <v>0</v>
      </c>
      <c r="J89" s="54">
        <v>0</v>
      </c>
      <c r="K89" s="54">
        <v>0</v>
      </c>
      <c r="L89" s="54">
        <v>0</v>
      </c>
      <c r="M89" s="54">
        <v>0</v>
      </c>
      <c r="N89" s="54">
        <v>0</v>
      </c>
      <c r="O89" s="54">
        <v>0</v>
      </c>
      <c r="P89" s="54">
        <v>0</v>
      </c>
      <c r="Q89" s="54">
        <v>0</v>
      </c>
      <c r="R89" s="128">
        <v>0</v>
      </c>
      <c r="S89" s="128">
        <v>0</v>
      </c>
      <c r="T89" s="58">
        <v>0</v>
      </c>
      <c r="U89" s="58">
        <v>0</v>
      </c>
      <c r="V89" s="58">
        <v>0</v>
      </c>
      <c r="W89" s="58">
        <v>0</v>
      </c>
      <c r="X89" s="58">
        <v>0</v>
      </c>
      <c r="Y89" s="58">
        <v>0</v>
      </c>
      <c r="Z89" s="58">
        <v>0</v>
      </c>
      <c r="AA89" s="58">
        <v>0</v>
      </c>
      <c r="AC89" s="54">
        <f t="shared" si="177"/>
        <v>0</v>
      </c>
      <c r="AD89" s="54">
        <f t="shared" si="192"/>
        <v>0</v>
      </c>
      <c r="AE89" s="54">
        <f t="shared" si="178"/>
        <v>0</v>
      </c>
      <c r="AF89" s="54">
        <f t="shared" si="179"/>
        <v>0</v>
      </c>
      <c r="AG89" s="54">
        <f t="shared" si="183"/>
        <v>0</v>
      </c>
      <c r="AH89" s="54">
        <f t="shared" ca="1" si="184"/>
        <v>0</v>
      </c>
      <c r="AI89" s="54">
        <f t="shared" ca="1" si="185"/>
        <v>0</v>
      </c>
      <c r="AJ89" s="45" t="s">
        <v>9</v>
      </c>
    </row>
    <row r="90" spans="1:36" ht="15.95" hidden="1" customHeight="1" outlineLevel="1" x14ac:dyDescent="0.2">
      <c r="A90" s="63" t="s">
        <v>146</v>
      </c>
      <c r="B90" s="54">
        <v>0</v>
      </c>
      <c r="C90" s="54">
        <v>0</v>
      </c>
      <c r="D90" s="54">
        <v>0</v>
      </c>
      <c r="E90" s="54">
        <v>0</v>
      </c>
      <c r="F90" s="54">
        <v>0</v>
      </c>
      <c r="G90" s="54">
        <v>0</v>
      </c>
      <c r="H90" s="54">
        <v>0</v>
      </c>
      <c r="I90" s="54">
        <v>0</v>
      </c>
      <c r="J90" s="54">
        <v>0</v>
      </c>
      <c r="K90" s="54">
        <v>0</v>
      </c>
      <c r="L90" s="54">
        <v>0</v>
      </c>
      <c r="M90" s="54">
        <v>0</v>
      </c>
      <c r="N90" s="54">
        <v>0</v>
      </c>
      <c r="O90" s="54">
        <v>0</v>
      </c>
      <c r="P90" s="54">
        <v>0</v>
      </c>
      <c r="Q90" s="54">
        <v>0</v>
      </c>
      <c r="R90" s="128">
        <v>0</v>
      </c>
      <c r="S90" s="128">
        <v>0</v>
      </c>
      <c r="T90" s="58">
        <v>0</v>
      </c>
      <c r="U90" s="58">
        <v>0</v>
      </c>
      <c r="V90" s="58">
        <v>0</v>
      </c>
      <c r="W90" s="58">
        <v>0</v>
      </c>
      <c r="X90" s="58">
        <v>0</v>
      </c>
      <c r="Y90" s="58">
        <v>0</v>
      </c>
      <c r="Z90" s="58">
        <v>0</v>
      </c>
      <c r="AA90" s="58">
        <v>0</v>
      </c>
      <c r="AC90" s="54">
        <f t="shared" si="177"/>
        <v>0</v>
      </c>
      <c r="AD90" s="54">
        <f t="shared" si="192"/>
        <v>0</v>
      </c>
      <c r="AE90" s="54">
        <f t="shared" si="178"/>
        <v>0</v>
      </c>
      <c r="AF90" s="54">
        <f t="shared" si="179"/>
        <v>0</v>
      </c>
      <c r="AG90" s="54">
        <f t="shared" si="183"/>
        <v>0</v>
      </c>
      <c r="AH90" s="54">
        <f t="shared" ca="1" si="184"/>
        <v>0</v>
      </c>
      <c r="AI90" s="54">
        <f t="shared" ca="1" si="185"/>
        <v>0</v>
      </c>
      <c r="AJ90" s="45" t="s">
        <v>9</v>
      </c>
    </row>
    <row r="91" spans="1:36" ht="15.95" hidden="1" customHeight="1" outlineLevel="1" x14ac:dyDescent="0.2">
      <c r="A91" s="63" t="s">
        <v>138</v>
      </c>
      <c r="B91" s="54">
        <v>0</v>
      </c>
      <c r="C91" s="54">
        <v>0</v>
      </c>
      <c r="D91" s="54">
        <v>0</v>
      </c>
      <c r="E91" s="54">
        <v>0</v>
      </c>
      <c r="F91" s="54">
        <v>0</v>
      </c>
      <c r="G91" s="54">
        <v>0</v>
      </c>
      <c r="H91" s="54">
        <v>0</v>
      </c>
      <c r="I91" s="54">
        <v>0</v>
      </c>
      <c r="J91" s="54">
        <v>0</v>
      </c>
      <c r="K91" s="54">
        <v>0</v>
      </c>
      <c r="L91" s="54">
        <v>0</v>
      </c>
      <c r="M91" s="54">
        <v>0</v>
      </c>
      <c r="N91" s="54">
        <v>0</v>
      </c>
      <c r="O91" s="54">
        <v>0</v>
      </c>
      <c r="P91" s="54">
        <v>0</v>
      </c>
      <c r="Q91" s="54">
        <v>0</v>
      </c>
      <c r="R91" s="128">
        <v>0</v>
      </c>
      <c r="S91" s="128">
        <v>0</v>
      </c>
      <c r="T91" s="58">
        <v>0</v>
      </c>
      <c r="U91" s="58">
        <v>0</v>
      </c>
      <c r="V91" s="58">
        <v>0</v>
      </c>
      <c r="W91" s="58">
        <v>0</v>
      </c>
      <c r="X91" s="58">
        <v>0</v>
      </c>
      <c r="Y91" s="58">
        <v>0</v>
      </c>
      <c r="Z91" s="58">
        <v>0</v>
      </c>
      <c r="AA91" s="58">
        <v>0</v>
      </c>
      <c r="AC91" s="54">
        <f t="shared" si="177"/>
        <v>0</v>
      </c>
      <c r="AD91" s="54">
        <f t="shared" si="192"/>
        <v>0</v>
      </c>
      <c r="AE91" s="54">
        <f t="shared" si="178"/>
        <v>0</v>
      </c>
      <c r="AF91" s="54">
        <f t="shared" si="179"/>
        <v>0</v>
      </c>
      <c r="AG91" s="54">
        <f t="shared" si="183"/>
        <v>0</v>
      </c>
      <c r="AH91" s="54">
        <f t="shared" ca="1" si="184"/>
        <v>0</v>
      </c>
      <c r="AI91" s="54">
        <f t="shared" ca="1" si="185"/>
        <v>0</v>
      </c>
      <c r="AJ91" s="45" t="s">
        <v>9</v>
      </c>
    </row>
    <row r="92" spans="1:36" ht="15.95" hidden="1" customHeight="1" outlineLevel="1" x14ac:dyDescent="0.2">
      <c r="A92" s="63" t="s">
        <v>139</v>
      </c>
      <c r="B92" s="54">
        <v>0</v>
      </c>
      <c r="C92" s="54">
        <v>0</v>
      </c>
      <c r="D92" s="54">
        <v>0</v>
      </c>
      <c r="E92" s="54">
        <v>0</v>
      </c>
      <c r="F92" s="54">
        <v>0</v>
      </c>
      <c r="G92" s="54">
        <v>0</v>
      </c>
      <c r="H92" s="54">
        <v>0</v>
      </c>
      <c r="I92" s="54">
        <v>0</v>
      </c>
      <c r="J92" s="54">
        <v>0</v>
      </c>
      <c r="K92" s="54">
        <v>0</v>
      </c>
      <c r="L92" s="54">
        <v>0</v>
      </c>
      <c r="M92" s="54">
        <v>0</v>
      </c>
      <c r="N92" s="54">
        <v>0</v>
      </c>
      <c r="O92" s="54">
        <v>0</v>
      </c>
      <c r="P92" s="54">
        <v>0</v>
      </c>
      <c r="Q92" s="54">
        <v>0</v>
      </c>
      <c r="R92" s="128">
        <v>0</v>
      </c>
      <c r="S92" s="128">
        <v>0</v>
      </c>
      <c r="T92" s="58">
        <v>0</v>
      </c>
      <c r="U92" s="58">
        <v>0</v>
      </c>
      <c r="V92" s="58">
        <v>0</v>
      </c>
      <c r="W92" s="58">
        <v>0</v>
      </c>
      <c r="X92" s="58">
        <v>0</v>
      </c>
      <c r="Y92" s="58">
        <v>0</v>
      </c>
      <c r="Z92" s="58">
        <v>0</v>
      </c>
      <c r="AA92" s="58">
        <v>0</v>
      </c>
      <c r="AC92" s="54">
        <f t="shared" si="177"/>
        <v>0</v>
      </c>
      <c r="AD92" s="54">
        <f t="shared" si="192"/>
        <v>0</v>
      </c>
      <c r="AE92" s="54">
        <f t="shared" si="178"/>
        <v>0</v>
      </c>
      <c r="AF92" s="54">
        <f t="shared" si="179"/>
        <v>0</v>
      </c>
      <c r="AG92" s="54">
        <f t="shared" si="183"/>
        <v>0</v>
      </c>
      <c r="AH92" s="54">
        <f t="shared" ca="1" si="184"/>
        <v>0</v>
      </c>
      <c r="AI92" s="54">
        <f t="shared" ca="1" si="185"/>
        <v>0</v>
      </c>
      <c r="AJ92" s="45" t="s">
        <v>9</v>
      </c>
    </row>
    <row r="93" spans="1:36" ht="15.95" hidden="1" customHeight="1" outlineLevel="1" x14ac:dyDescent="0.2">
      <c r="A93" s="63" t="s">
        <v>140</v>
      </c>
      <c r="B93" s="54">
        <v>6996</v>
      </c>
      <c r="C93" s="54">
        <v>6996</v>
      </c>
      <c r="D93" s="54">
        <v>0</v>
      </c>
      <c r="E93" s="54">
        <v>0</v>
      </c>
      <c r="F93" s="54">
        <v>0</v>
      </c>
      <c r="G93" s="54">
        <v>0</v>
      </c>
      <c r="H93" s="54">
        <v>0</v>
      </c>
      <c r="I93" s="54">
        <v>0</v>
      </c>
      <c r="J93" s="54">
        <v>0</v>
      </c>
      <c r="K93" s="54">
        <v>103</v>
      </c>
      <c r="L93" s="54">
        <v>103</v>
      </c>
      <c r="M93" s="54">
        <v>94</v>
      </c>
      <c r="N93" s="54">
        <v>94</v>
      </c>
      <c r="O93" s="54">
        <v>94</v>
      </c>
      <c r="P93" s="54">
        <v>94</v>
      </c>
      <c r="Q93" s="54">
        <v>94</v>
      </c>
      <c r="R93" s="54">
        <v>94</v>
      </c>
      <c r="S93" s="54">
        <v>94</v>
      </c>
      <c r="T93" s="58">
        <v>94</v>
      </c>
      <c r="U93" s="58">
        <v>0</v>
      </c>
      <c r="V93" s="58">
        <v>0</v>
      </c>
      <c r="W93" s="58">
        <v>0</v>
      </c>
      <c r="X93" s="58">
        <v>0</v>
      </c>
      <c r="Y93" s="58">
        <v>0</v>
      </c>
      <c r="Z93" s="58">
        <v>0</v>
      </c>
      <c r="AA93" s="58">
        <v>0</v>
      </c>
      <c r="AC93" s="54">
        <f t="shared" si="177"/>
        <v>0</v>
      </c>
      <c r="AD93" s="54">
        <f t="shared" si="192"/>
        <v>0</v>
      </c>
      <c r="AE93" s="54">
        <f t="shared" si="178"/>
        <v>94</v>
      </c>
      <c r="AF93" s="54">
        <f t="shared" si="179"/>
        <v>94</v>
      </c>
      <c r="AG93" s="54">
        <f t="shared" si="183"/>
        <v>0</v>
      </c>
      <c r="AH93" s="54">
        <f t="shared" ca="1" si="184"/>
        <v>0</v>
      </c>
      <c r="AI93" s="54">
        <f t="shared" ca="1" si="185"/>
        <v>0</v>
      </c>
      <c r="AJ93" s="45" t="s">
        <v>9</v>
      </c>
    </row>
    <row r="94" spans="1:36" ht="15.95" hidden="1" customHeight="1" outlineLevel="1" x14ac:dyDescent="0.2">
      <c r="A94" s="63" t="s">
        <v>142</v>
      </c>
      <c r="B94" s="54">
        <v>0</v>
      </c>
      <c r="C94" s="54">
        <v>0</v>
      </c>
      <c r="D94" s="54">
        <v>0</v>
      </c>
      <c r="E94" s="54">
        <v>0</v>
      </c>
      <c r="F94" s="54">
        <v>0</v>
      </c>
      <c r="G94" s="54">
        <v>0</v>
      </c>
      <c r="H94" s="54">
        <v>0</v>
      </c>
      <c r="I94" s="54">
        <v>0</v>
      </c>
      <c r="J94" s="54">
        <v>0</v>
      </c>
      <c r="K94" s="54">
        <v>0</v>
      </c>
      <c r="L94" s="54">
        <v>0</v>
      </c>
      <c r="M94" s="54">
        <v>0</v>
      </c>
      <c r="N94" s="54">
        <v>0</v>
      </c>
      <c r="O94" s="54">
        <v>0</v>
      </c>
      <c r="P94" s="54">
        <v>0</v>
      </c>
      <c r="Q94" s="54">
        <v>0</v>
      </c>
      <c r="R94" s="128">
        <v>0</v>
      </c>
      <c r="S94" s="128">
        <v>0</v>
      </c>
      <c r="T94" s="58">
        <v>0</v>
      </c>
      <c r="U94" s="58">
        <v>0</v>
      </c>
      <c r="V94" s="58">
        <v>0</v>
      </c>
      <c r="W94" s="58">
        <v>0</v>
      </c>
      <c r="X94" s="58">
        <v>0</v>
      </c>
      <c r="Y94" s="58">
        <v>0</v>
      </c>
      <c r="Z94" s="58">
        <v>0</v>
      </c>
      <c r="AA94" s="58">
        <v>0</v>
      </c>
      <c r="AC94" s="54">
        <f t="shared" si="177"/>
        <v>0</v>
      </c>
      <c r="AD94" s="54">
        <f t="shared" si="192"/>
        <v>0</v>
      </c>
      <c r="AE94" s="54">
        <f t="shared" si="178"/>
        <v>0</v>
      </c>
      <c r="AF94" s="54">
        <f t="shared" si="179"/>
        <v>0</v>
      </c>
      <c r="AG94" s="54">
        <f t="shared" si="183"/>
        <v>0</v>
      </c>
      <c r="AH94" s="54">
        <f t="shared" ca="1" si="184"/>
        <v>0</v>
      </c>
      <c r="AI94" s="54">
        <f t="shared" ca="1" si="185"/>
        <v>0</v>
      </c>
      <c r="AJ94" s="45" t="s">
        <v>9</v>
      </c>
    </row>
    <row r="95" spans="1:36" ht="15.95" hidden="1" customHeight="1" outlineLevel="1" x14ac:dyDescent="0.2">
      <c r="A95" s="63" t="s">
        <v>143</v>
      </c>
      <c r="B95" s="54">
        <v>0</v>
      </c>
      <c r="C95" s="54">
        <v>0</v>
      </c>
      <c r="D95" s="54">
        <v>0</v>
      </c>
      <c r="E95" s="54">
        <v>0</v>
      </c>
      <c r="F95" s="54">
        <v>0</v>
      </c>
      <c r="G95" s="54">
        <v>0</v>
      </c>
      <c r="H95" s="54">
        <v>0</v>
      </c>
      <c r="I95" s="54">
        <v>0</v>
      </c>
      <c r="J95" s="54">
        <v>0</v>
      </c>
      <c r="K95" s="54">
        <v>0</v>
      </c>
      <c r="L95" s="54">
        <v>0</v>
      </c>
      <c r="M95" s="54">
        <v>0</v>
      </c>
      <c r="N95" s="54">
        <v>0</v>
      </c>
      <c r="O95" s="54">
        <v>0</v>
      </c>
      <c r="P95" s="54">
        <v>0</v>
      </c>
      <c r="Q95" s="54">
        <v>0</v>
      </c>
      <c r="R95" s="128">
        <v>0</v>
      </c>
      <c r="S95" s="128">
        <v>0</v>
      </c>
      <c r="T95" s="58">
        <v>0</v>
      </c>
      <c r="U95" s="58">
        <v>0</v>
      </c>
      <c r="V95" s="58">
        <v>0</v>
      </c>
      <c r="W95" s="58">
        <v>0</v>
      </c>
      <c r="X95" s="58">
        <v>0</v>
      </c>
      <c r="Y95" s="58">
        <v>0</v>
      </c>
      <c r="Z95" s="58">
        <v>0</v>
      </c>
      <c r="AA95" s="58">
        <v>0</v>
      </c>
      <c r="AC95" s="54">
        <f t="shared" si="177"/>
        <v>0</v>
      </c>
      <c r="AD95" s="54">
        <f t="shared" si="192"/>
        <v>0</v>
      </c>
      <c r="AE95" s="54">
        <f t="shared" si="178"/>
        <v>0</v>
      </c>
      <c r="AF95" s="54">
        <f t="shared" si="179"/>
        <v>0</v>
      </c>
      <c r="AG95" s="54">
        <f t="shared" si="183"/>
        <v>0</v>
      </c>
      <c r="AH95" s="54">
        <f t="shared" ca="1" si="184"/>
        <v>0</v>
      </c>
      <c r="AI95" s="54">
        <f t="shared" ca="1" si="185"/>
        <v>0</v>
      </c>
      <c r="AJ95" s="45" t="s">
        <v>9</v>
      </c>
    </row>
    <row r="96" spans="1:36" ht="15.95" hidden="1" customHeight="1" outlineLevel="1" x14ac:dyDescent="0.2">
      <c r="A96" s="63" t="s">
        <v>147</v>
      </c>
      <c r="B96" s="54">
        <v>0</v>
      </c>
      <c r="C96" s="54">
        <v>0</v>
      </c>
      <c r="D96" s="54">
        <v>0</v>
      </c>
      <c r="E96" s="54">
        <v>0</v>
      </c>
      <c r="F96" s="54">
        <v>0</v>
      </c>
      <c r="G96" s="54">
        <v>0</v>
      </c>
      <c r="H96" s="54">
        <v>0</v>
      </c>
      <c r="I96" s="54">
        <v>0</v>
      </c>
      <c r="J96" s="54">
        <v>0</v>
      </c>
      <c r="K96" s="54">
        <v>0</v>
      </c>
      <c r="L96" s="54">
        <v>0</v>
      </c>
      <c r="M96" s="54">
        <v>0</v>
      </c>
      <c r="N96" s="54">
        <v>0</v>
      </c>
      <c r="O96" s="54">
        <v>0</v>
      </c>
      <c r="P96" s="54">
        <v>0</v>
      </c>
      <c r="Q96" s="54">
        <v>0</v>
      </c>
      <c r="R96" s="128">
        <v>0</v>
      </c>
      <c r="S96" s="128">
        <v>0</v>
      </c>
      <c r="T96" s="58">
        <v>0</v>
      </c>
      <c r="U96" s="58">
        <v>0</v>
      </c>
      <c r="V96" s="58">
        <v>0</v>
      </c>
      <c r="W96" s="58">
        <v>0</v>
      </c>
      <c r="X96" s="58">
        <v>0</v>
      </c>
      <c r="Y96" s="58">
        <v>0</v>
      </c>
      <c r="Z96" s="58">
        <v>0</v>
      </c>
      <c r="AA96" s="58">
        <v>0</v>
      </c>
      <c r="AC96" s="54">
        <f t="shared" si="177"/>
        <v>0</v>
      </c>
      <c r="AD96" s="54">
        <f t="shared" si="192"/>
        <v>0</v>
      </c>
      <c r="AE96" s="54">
        <f t="shared" si="178"/>
        <v>0</v>
      </c>
      <c r="AF96" s="54">
        <f t="shared" si="179"/>
        <v>0</v>
      </c>
      <c r="AG96" s="54">
        <f t="shared" si="183"/>
        <v>0</v>
      </c>
      <c r="AH96" s="54">
        <f t="shared" ca="1" si="184"/>
        <v>0</v>
      </c>
      <c r="AI96" s="54">
        <f t="shared" ca="1" si="185"/>
        <v>0</v>
      </c>
      <c r="AJ96" s="45" t="s">
        <v>9</v>
      </c>
    </row>
    <row r="97" spans="1:36" ht="15.95" hidden="1" customHeight="1" outlineLevel="1" x14ac:dyDescent="0.2">
      <c r="A97" s="63" t="s">
        <v>148</v>
      </c>
      <c r="B97" s="54">
        <v>96934</v>
      </c>
      <c r="C97" s="54">
        <v>166619</v>
      </c>
      <c r="D97" s="54">
        <v>421585</v>
      </c>
      <c r="E97" s="54">
        <v>713135</v>
      </c>
      <c r="F97" s="54">
        <v>892196</v>
      </c>
      <c r="G97" s="54">
        <v>1085725</v>
      </c>
      <c r="H97" s="54">
        <v>1234874</v>
      </c>
      <c r="I97" s="54">
        <v>1355270</v>
      </c>
      <c r="J97" s="54">
        <v>1355270</v>
      </c>
      <c r="K97" s="54">
        <v>1348993</v>
      </c>
      <c r="L97" s="54">
        <v>1339812</v>
      </c>
      <c r="M97" s="54">
        <v>1331351</v>
      </c>
      <c r="N97" s="54">
        <v>1321929</v>
      </c>
      <c r="O97" s="54">
        <v>1312522</v>
      </c>
      <c r="P97" s="54">
        <v>1303311</v>
      </c>
      <c r="Q97" s="54">
        <v>1292044</v>
      </c>
      <c r="R97" s="54">
        <v>1275560</v>
      </c>
      <c r="S97" s="54">
        <v>1266742</v>
      </c>
      <c r="T97" s="58">
        <v>1269266</v>
      </c>
      <c r="U97" s="58">
        <v>1260600</v>
      </c>
      <c r="V97" s="58">
        <v>1251187</v>
      </c>
      <c r="W97" s="58">
        <v>1242389</v>
      </c>
      <c r="X97" s="58">
        <v>1233025</v>
      </c>
      <c r="Y97" s="58">
        <v>1223671</v>
      </c>
      <c r="Z97" s="58">
        <v>1214366</v>
      </c>
      <c r="AA97" s="58">
        <v>1206691</v>
      </c>
      <c r="AC97" s="54">
        <f t="shared" si="177"/>
        <v>713135</v>
      </c>
      <c r="AD97" s="54">
        <f t="shared" si="192"/>
        <v>1355270</v>
      </c>
      <c r="AE97" s="54">
        <f t="shared" si="178"/>
        <v>1331351</v>
      </c>
      <c r="AF97" s="54">
        <f t="shared" si="179"/>
        <v>1292044</v>
      </c>
      <c r="AG97" s="54">
        <f t="shared" si="183"/>
        <v>1260600</v>
      </c>
      <c r="AH97" s="54">
        <f t="shared" ca="1" si="184"/>
        <v>1223671</v>
      </c>
      <c r="AI97" s="54">
        <f t="shared" ca="1" si="185"/>
        <v>1206691</v>
      </c>
      <c r="AJ97" s="45" t="s">
        <v>9</v>
      </c>
    </row>
    <row r="98" spans="1:36" ht="15.95" hidden="1" customHeight="1" outlineLevel="1" x14ac:dyDescent="0.2">
      <c r="A98" s="63" t="s">
        <v>149</v>
      </c>
      <c r="B98" s="54">
        <v>281</v>
      </c>
      <c r="C98" s="54">
        <v>355</v>
      </c>
      <c r="D98" s="54">
        <v>1869</v>
      </c>
      <c r="E98" s="54">
        <v>1957</v>
      </c>
      <c r="F98" s="54">
        <v>2414</v>
      </c>
      <c r="G98" s="54">
        <v>3609</v>
      </c>
      <c r="H98" s="54">
        <v>3688</v>
      </c>
      <c r="I98" s="54">
        <v>33143</v>
      </c>
      <c r="J98" s="54">
        <v>33143</v>
      </c>
      <c r="K98" s="54">
        <v>33114</v>
      </c>
      <c r="L98" s="54">
        <v>33071</v>
      </c>
      <c r="M98" s="54">
        <v>33028</v>
      </c>
      <c r="N98" s="54">
        <v>32985</v>
      </c>
      <c r="O98" s="54">
        <v>32943</v>
      </c>
      <c r="P98" s="54">
        <v>32900</v>
      </c>
      <c r="Q98" s="54">
        <v>32857</v>
      </c>
      <c r="R98" s="54">
        <v>32814</v>
      </c>
      <c r="S98" s="54">
        <v>32771</v>
      </c>
      <c r="T98" s="58">
        <v>32728</v>
      </c>
      <c r="U98" s="58">
        <v>32685</v>
      </c>
      <c r="V98" s="58">
        <v>32664</v>
      </c>
      <c r="W98" s="58">
        <v>32620</v>
      </c>
      <c r="X98" s="58">
        <v>32577</v>
      </c>
      <c r="Y98" s="58">
        <v>32533</v>
      </c>
      <c r="Z98" s="58">
        <v>32555</v>
      </c>
      <c r="AA98" s="58">
        <v>32511</v>
      </c>
      <c r="AC98" s="54">
        <f t="shared" si="177"/>
        <v>1957</v>
      </c>
      <c r="AD98" s="54">
        <f t="shared" si="192"/>
        <v>33143</v>
      </c>
      <c r="AE98" s="54">
        <f t="shared" si="178"/>
        <v>33028</v>
      </c>
      <c r="AF98" s="54">
        <f t="shared" si="179"/>
        <v>32857</v>
      </c>
      <c r="AG98" s="54">
        <f t="shared" si="183"/>
        <v>32685</v>
      </c>
      <c r="AH98" s="54">
        <f t="shared" ca="1" si="184"/>
        <v>32533</v>
      </c>
      <c r="AI98" s="54">
        <f t="shared" ca="1" si="185"/>
        <v>32511</v>
      </c>
      <c r="AJ98" s="45" t="s">
        <v>9</v>
      </c>
    </row>
    <row r="99" spans="1:36" ht="15.95" customHeight="1" collapsed="1" x14ac:dyDescent="0.2">
      <c r="A99" s="43" t="s">
        <v>150</v>
      </c>
      <c r="B99" s="137">
        <f t="shared" ref="B99:G99" si="193">B100+B113+B126</f>
        <v>1092269</v>
      </c>
      <c r="C99" s="137">
        <f t="shared" si="193"/>
        <v>1126953</v>
      </c>
      <c r="D99" s="137">
        <f t="shared" si="193"/>
        <v>1142357</v>
      </c>
      <c r="E99" s="137">
        <f t="shared" si="193"/>
        <v>1147375</v>
      </c>
      <c r="F99" s="137">
        <f t="shared" si="193"/>
        <v>1140979</v>
      </c>
      <c r="G99" s="137">
        <f t="shared" si="193"/>
        <v>1188497</v>
      </c>
      <c r="H99" s="137">
        <f t="shared" ref="H99:M99" si="194">H100+H113+H126</f>
        <v>1281282</v>
      </c>
      <c r="I99" s="137">
        <f t="shared" si="194"/>
        <v>1477569</v>
      </c>
      <c r="J99" s="137">
        <f t="shared" si="194"/>
        <v>1484881</v>
      </c>
      <c r="K99" s="137">
        <f t="shared" si="194"/>
        <v>1514509</v>
      </c>
      <c r="L99" s="137">
        <f t="shared" si="194"/>
        <v>1501717</v>
      </c>
      <c r="M99" s="137">
        <f t="shared" si="194"/>
        <v>1456249</v>
      </c>
      <c r="N99" s="137">
        <f t="shared" ref="N99:O99" si="195">N100+N113+N126</f>
        <v>1461423</v>
      </c>
      <c r="O99" s="137">
        <f t="shared" si="195"/>
        <v>1446569</v>
      </c>
      <c r="P99" s="137">
        <f t="shared" ref="P99:T99" si="196">P100+P113+P126</f>
        <v>1461098</v>
      </c>
      <c r="Q99" s="137">
        <f t="shared" si="196"/>
        <v>1452510</v>
      </c>
      <c r="R99" s="137">
        <f t="shared" si="196"/>
        <v>1420690</v>
      </c>
      <c r="S99" s="137">
        <f t="shared" si="196"/>
        <v>1420468</v>
      </c>
      <c r="T99" s="137">
        <f t="shared" si="196"/>
        <v>1401358</v>
      </c>
      <c r="U99" s="137">
        <f t="shared" ref="U99:V99" si="197">U100+U113+U126</f>
        <v>1423495</v>
      </c>
      <c r="V99" s="137">
        <f t="shared" si="197"/>
        <v>1367343</v>
      </c>
      <c r="W99" s="137">
        <f t="shared" ref="W99:X99" si="198">W100+W113+W126</f>
        <v>1426691</v>
      </c>
      <c r="X99" s="137">
        <f t="shared" si="198"/>
        <v>1346929</v>
      </c>
      <c r="Y99" s="137">
        <f t="shared" ref="Y99:Z99" si="199">Y100+Y113+Y126</f>
        <v>1398640</v>
      </c>
      <c r="Z99" s="137">
        <f t="shared" si="199"/>
        <v>1341204</v>
      </c>
      <c r="AA99" s="137">
        <f t="shared" ref="AA99" si="200">AA100+AA113+AA126</f>
        <v>1375010</v>
      </c>
      <c r="AB99" s="34"/>
      <c r="AC99" s="44">
        <f t="shared" si="177"/>
        <v>1147375</v>
      </c>
      <c r="AD99" s="44">
        <f t="shared" si="192"/>
        <v>1477569</v>
      </c>
      <c r="AE99" s="44">
        <f t="shared" si="178"/>
        <v>1456249</v>
      </c>
      <c r="AF99" s="44">
        <f t="shared" si="179"/>
        <v>1452510</v>
      </c>
      <c r="AG99" s="44">
        <f t="shared" si="183"/>
        <v>1423495</v>
      </c>
      <c r="AH99" s="44">
        <f t="shared" ca="1" si="184"/>
        <v>1398640</v>
      </c>
      <c r="AI99" s="44">
        <f t="shared" ca="1" si="185"/>
        <v>1375010</v>
      </c>
      <c r="AJ99" s="45" t="s">
        <v>9</v>
      </c>
    </row>
    <row r="100" spans="1:36" ht="15.95" hidden="1" customHeight="1" outlineLevel="1" x14ac:dyDescent="0.2">
      <c r="A100" s="61" t="s">
        <v>151</v>
      </c>
      <c r="B100" s="62">
        <v>9029</v>
      </c>
      <c r="C100" s="62">
        <v>30128</v>
      </c>
      <c r="D100" s="62">
        <v>40885</v>
      </c>
      <c r="E100" s="62">
        <v>92636</v>
      </c>
      <c r="F100" s="62">
        <v>12927</v>
      </c>
      <c r="G100" s="62">
        <v>65589</v>
      </c>
      <c r="H100" s="62">
        <v>20742</v>
      </c>
      <c r="I100" s="62">
        <f t="shared" ref="I100:N100" si="201">SUM(I101:I112)</f>
        <v>239721</v>
      </c>
      <c r="J100" s="62">
        <f t="shared" si="201"/>
        <v>195103</v>
      </c>
      <c r="K100" s="62">
        <f t="shared" si="201"/>
        <v>196138</v>
      </c>
      <c r="L100" s="62">
        <f t="shared" si="201"/>
        <v>153937</v>
      </c>
      <c r="M100" s="62">
        <f t="shared" si="201"/>
        <v>120503</v>
      </c>
      <c r="N100" s="62">
        <f t="shared" si="201"/>
        <v>126266</v>
      </c>
      <c r="O100" s="62">
        <f t="shared" ref="O100" si="202">SUM(O101:O112)</f>
        <v>108880</v>
      </c>
      <c r="P100" s="62">
        <f>SUM(P101:P112)</f>
        <v>170240</v>
      </c>
      <c r="Q100" s="62">
        <f t="shared" ref="Q100:T100" si="203">SUM(Q101:Q112)</f>
        <v>183453</v>
      </c>
      <c r="R100" s="62">
        <f t="shared" si="203"/>
        <v>186782</v>
      </c>
      <c r="S100" s="62">
        <f t="shared" si="203"/>
        <v>183905</v>
      </c>
      <c r="T100" s="62">
        <f t="shared" si="203"/>
        <v>201796</v>
      </c>
      <c r="U100" s="62">
        <f t="shared" ref="U100:V100" si="204">SUM(U101:U112)</f>
        <v>221978</v>
      </c>
      <c r="V100" s="62">
        <f t="shared" si="204"/>
        <v>204359</v>
      </c>
      <c r="W100" s="62">
        <f t="shared" ref="W100:X100" si="205">SUM(W101:W112)</f>
        <v>230387</v>
      </c>
      <c r="X100" s="62">
        <f t="shared" si="205"/>
        <v>201056</v>
      </c>
      <c r="Y100" s="62">
        <f t="shared" ref="Y100:Z100" si="206">SUM(Y101:Y112)</f>
        <v>247118</v>
      </c>
      <c r="Z100" s="62">
        <f t="shared" si="206"/>
        <v>229316</v>
      </c>
      <c r="AA100" s="62">
        <f t="shared" ref="AA100" si="207">SUM(AA101:AA112)</f>
        <v>227391</v>
      </c>
      <c r="AC100" s="62">
        <f t="shared" si="177"/>
        <v>92636</v>
      </c>
      <c r="AD100" s="62">
        <f t="shared" si="192"/>
        <v>239721</v>
      </c>
      <c r="AE100" s="62">
        <f t="shared" si="178"/>
        <v>120503</v>
      </c>
      <c r="AF100" s="62">
        <f t="shared" si="179"/>
        <v>183453</v>
      </c>
      <c r="AG100" s="62">
        <f t="shared" si="183"/>
        <v>221978</v>
      </c>
      <c r="AH100" s="62">
        <f t="shared" ca="1" si="184"/>
        <v>247118</v>
      </c>
      <c r="AI100" s="62">
        <f t="shared" ca="1" si="185"/>
        <v>227391</v>
      </c>
      <c r="AJ100" s="45" t="s">
        <v>9</v>
      </c>
    </row>
    <row r="101" spans="1:36" ht="15.95" hidden="1" customHeight="1" outlineLevel="1" x14ac:dyDescent="0.2">
      <c r="A101" s="63" t="s">
        <v>152</v>
      </c>
      <c r="B101" s="54">
        <v>0</v>
      </c>
      <c r="C101" s="54">
        <v>0</v>
      </c>
      <c r="D101" s="54">
        <v>0</v>
      </c>
      <c r="E101" s="54">
        <v>0</v>
      </c>
      <c r="F101" s="54">
        <v>0</v>
      </c>
      <c r="G101" s="54">
        <v>0</v>
      </c>
      <c r="H101" s="54">
        <v>0</v>
      </c>
      <c r="I101" s="54">
        <v>0</v>
      </c>
      <c r="J101" s="54">
        <v>0</v>
      </c>
      <c r="K101" s="54">
        <v>0</v>
      </c>
      <c r="L101" s="54">
        <v>0</v>
      </c>
      <c r="M101" s="54">
        <v>0</v>
      </c>
      <c r="N101" s="54">
        <v>0</v>
      </c>
      <c r="O101" s="54">
        <v>0</v>
      </c>
      <c r="P101" s="54">
        <v>0</v>
      </c>
      <c r="Q101" s="54">
        <v>0</v>
      </c>
      <c r="R101" s="54">
        <v>0</v>
      </c>
      <c r="S101" s="54">
        <v>0</v>
      </c>
      <c r="T101" s="54">
        <v>0</v>
      </c>
      <c r="U101" s="54">
        <v>0</v>
      </c>
      <c r="V101" s="54">
        <v>0</v>
      </c>
      <c r="W101" s="54">
        <v>0</v>
      </c>
      <c r="X101" s="54">
        <v>0</v>
      </c>
      <c r="Y101" s="54">
        <v>0</v>
      </c>
      <c r="Z101" s="54">
        <v>0</v>
      </c>
      <c r="AA101" s="54">
        <v>0</v>
      </c>
      <c r="AC101" s="54">
        <f t="shared" si="177"/>
        <v>0</v>
      </c>
      <c r="AD101" s="54">
        <f t="shared" si="192"/>
        <v>0</v>
      </c>
      <c r="AE101" s="54">
        <f t="shared" si="178"/>
        <v>0</v>
      </c>
      <c r="AF101" s="54">
        <f t="shared" si="179"/>
        <v>0</v>
      </c>
      <c r="AG101" s="54">
        <f t="shared" si="183"/>
        <v>0</v>
      </c>
      <c r="AH101" s="54">
        <f t="shared" ca="1" si="184"/>
        <v>0</v>
      </c>
      <c r="AI101" s="54">
        <f t="shared" ca="1" si="185"/>
        <v>0</v>
      </c>
      <c r="AJ101" s="45" t="s">
        <v>9</v>
      </c>
    </row>
    <row r="102" spans="1:36" ht="15.95" hidden="1" customHeight="1" outlineLevel="1" x14ac:dyDescent="0.2">
      <c r="A102" s="63" t="s">
        <v>153</v>
      </c>
      <c r="B102" s="54">
        <v>-1160</v>
      </c>
      <c r="C102" s="54">
        <v>16136</v>
      </c>
      <c r="D102" s="54">
        <v>-1114</v>
      </c>
      <c r="E102" s="54">
        <v>16990</v>
      </c>
      <c r="F102" s="54">
        <v>-774</v>
      </c>
      <c r="G102" s="54">
        <v>16542</v>
      </c>
      <c r="H102" s="54">
        <v>-760</v>
      </c>
      <c r="I102" s="54">
        <v>17914</v>
      </c>
      <c r="J102" s="54">
        <v>-297</v>
      </c>
      <c r="K102" s="54">
        <v>18841</v>
      </c>
      <c r="L102" s="54">
        <v>-445</v>
      </c>
      <c r="M102" s="54">
        <v>20180</v>
      </c>
      <c r="N102" s="54">
        <v>32186</v>
      </c>
      <c r="O102" s="54">
        <v>62161</v>
      </c>
      <c r="P102" s="54">
        <v>72064</v>
      </c>
      <c r="Q102" s="54">
        <v>102668</v>
      </c>
      <c r="R102" s="128">
        <v>111157</v>
      </c>
      <c r="S102" s="128">
        <v>133479</v>
      </c>
      <c r="T102" s="54">
        <v>140356</v>
      </c>
      <c r="U102" s="54">
        <v>162271</v>
      </c>
      <c r="V102" s="54">
        <v>143542</v>
      </c>
      <c r="W102" s="54">
        <v>165831</v>
      </c>
      <c r="X102" s="54">
        <v>146188</v>
      </c>
      <c r="Y102" s="54">
        <v>168384</v>
      </c>
      <c r="Z102" s="54">
        <v>151201</v>
      </c>
      <c r="AA102" s="54">
        <v>171665</v>
      </c>
      <c r="AC102" s="54">
        <f t="shared" ref="AC102:AC133" si="208">E102</f>
        <v>16990</v>
      </c>
      <c r="AD102" s="54">
        <f t="shared" si="192"/>
        <v>17914</v>
      </c>
      <c r="AE102" s="54">
        <f t="shared" ref="AE102:AE133" si="209">M102</f>
        <v>20180</v>
      </c>
      <c r="AF102" s="54">
        <f t="shared" ref="AF102:AF133" si="210">Q102</f>
        <v>102668</v>
      </c>
      <c r="AG102" s="54">
        <f t="shared" si="183"/>
        <v>162271</v>
      </c>
      <c r="AH102" s="54">
        <f t="shared" ca="1" si="184"/>
        <v>168384</v>
      </c>
      <c r="AI102" s="54">
        <f t="shared" ca="1" si="185"/>
        <v>171665</v>
      </c>
      <c r="AJ102" s="45" t="s">
        <v>9</v>
      </c>
    </row>
    <row r="103" spans="1:36" ht="15.95" hidden="1" customHeight="1" outlineLevel="1" x14ac:dyDescent="0.2">
      <c r="A103" s="63" t="s">
        <v>154</v>
      </c>
      <c r="B103" s="54">
        <v>6953</v>
      </c>
      <c r="C103" s="54">
        <v>8652</v>
      </c>
      <c r="D103" s="54">
        <v>23528</v>
      </c>
      <c r="E103" s="54">
        <v>6186</v>
      </c>
      <c r="F103" s="54">
        <v>5746</v>
      </c>
      <c r="G103" s="54">
        <v>42580</v>
      </c>
      <c r="H103" s="54">
        <v>16685</v>
      </c>
      <c r="I103" s="54">
        <v>27797</v>
      </c>
      <c r="J103" s="54">
        <v>16125</v>
      </c>
      <c r="K103" s="54">
        <v>28208</v>
      </c>
      <c r="L103" s="54">
        <v>27608</v>
      </c>
      <c r="M103" s="54">
        <v>6375</v>
      </c>
      <c r="N103" s="54">
        <v>8955</v>
      </c>
      <c r="O103" s="54">
        <v>9523</v>
      </c>
      <c r="P103" s="54">
        <v>9342</v>
      </c>
      <c r="Q103" s="54">
        <v>6084</v>
      </c>
      <c r="R103" s="54">
        <v>6846</v>
      </c>
      <c r="S103" s="54">
        <v>3515</v>
      </c>
      <c r="T103" s="54">
        <v>3920</v>
      </c>
      <c r="U103" s="54">
        <v>2775</v>
      </c>
      <c r="V103" s="54">
        <v>2695</v>
      </c>
      <c r="W103" s="54">
        <v>3276</v>
      </c>
      <c r="X103" s="54">
        <v>3447</v>
      </c>
      <c r="Y103" s="54">
        <v>3798</v>
      </c>
      <c r="Z103" s="54">
        <v>2865</v>
      </c>
      <c r="AA103" s="54">
        <v>5963</v>
      </c>
      <c r="AC103" s="54">
        <f t="shared" si="208"/>
        <v>6186</v>
      </c>
      <c r="AD103" s="54">
        <f t="shared" si="192"/>
        <v>27797</v>
      </c>
      <c r="AE103" s="54">
        <f t="shared" si="209"/>
        <v>6375</v>
      </c>
      <c r="AF103" s="54">
        <f t="shared" si="210"/>
        <v>6084</v>
      </c>
      <c r="AG103" s="54">
        <f t="shared" si="183"/>
        <v>2775</v>
      </c>
      <c r="AH103" s="54">
        <f t="shared" ca="1" si="184"/>
        <v>3798</v>
      </c>
      <c r="AI103" s="54">
        <f t="shared" ca="1" si="185"/>
        <v>5963</v>
      </c>
      <c r="AJ103" s="45" t="s">
        <v>9</v>
      </c>
    </row>
    <row r="104" spans="1:36" ht="15.95" hidden="1" customHeight="1" outlineLevel="1" x14ac:dyDescent="0.2">
      <c r="A104" s="63" t="s">
        <v>155</v>
      </c>
      <c r="B104" s="54">
        <v>2114</v>
      </c>
      <c r="C104" s="54">
        <v>1442</v>
      </c>
      <c r="D104" s="54">
        <v>1657</v>
      </c>
      <c r="E104" s="54">
        <v>4756</v>
      </c>
      <c r="F104" s="54">
        <v>5935</v>
      </c>
      <c r="G104" s="54">
        <v>3888</v>
      </c>
      <c r="H104" s="54">
        <v>3476</v>
      </c>
      <c r="I104" s="54">
        <v>11605</v>
      </c>
      <c r="J104" s="54">
        <v>9008</v>
      </c>
      <c r="K104" s="54">
        <v>4686</v>
      </c>
      <c r="L104" s="54">
        <v>3474</v>
      </c>
      <c r="M104" s="54">
        <v>4511</v>
      </c>
      <c r="N104" s="54">
        <v>4045</v>
      </c>
      <c r="O104" s="54">
        <v>2899</v>
      </c>
      <c r="P104" s="54">
        <v>3288</v>
      </c>
      <c r="Q104" s="54">
        <v>4290</v>
      </c>
      <c r="R104" s="54">
        <v>4707</v>
      </c>
      <c r="S104" s="54">
        <v>4091</v>
      </c>
      <c r="T104" s="54">
        <v>4620</v>
      </c>
      <c r="U104" s="54">
        <v>4762</v>
      </c>
      <c r="V104" s="54">
        <v>5280</v>
      </c>
      <c r="W104" s="54">
        <v>3931</v>
      </c>
      <c r="X104" s="54">
        <v>4434</v>
      </c>
      <c r="Y104" s="54">
        <v>4083</v>
      </c>
      <c r="Z104" s="54">
        <v>4532</v>
      </c>
      <c r="AA104" s="54">
        <v>3795</v>
      </c>
      <c r="AC104" s="54">
        <f t="shared" si="208"/>
        <v>4756</v>
      </c>
      <c r="AD104" s="54">
        <f t="shared" si="192"/>
        <v>11605</v>
      </c>
      <c r="AE104" s="54">
        <f t="shared" si="209"/>
        <v>4511</v>
      </c>
      <c r="AF104" s="54">
        <f t="shared" si="210"/>
        <v>4290</v>
      </c>
      <c r="AG104" s="54">
        <f t="shared" si="183"/>
        <v>4762</v>
      </c>
      <c r="AH104" s="54">
        <f t="shared" ca="1" si="184"/>
        <v>4083</v>
      </c>
      <c r="AI104" s="54">
        <f t="shared" ca="1" si="185"/>
        <v>3795</v>
      </c>
      <c r="AJ104" s="45" t="s">
        <v>9</v>
      </c>
    </row>
    <row r="105" spans="1:36" ht="15.95" hidden="1" customHeight="1" outlineLevel="1" x14ac:dyDescent="0.2">
      <c r="A105" s="63" t="s">
        <v>156</v>
      </c>
      <c r="B105" s="54">
        <v>1122</v>
      </c>
      <c r="C105" s="54">
        <v>3898</v>
      </c>
      <c r="D105" s="54">
        <v>16814</v>
      </c>
      <c r="E105" s="54">
        <v>5103</v>
      </c>
      <c r="F105" s="54">
        <v>2020</v>
      </c>
      <c r="G105" s="54">
        <v>2577</v>
      </c>
      <c r="H105" s="54">
        <v>1341</v>
      </c>
      <c r="I105" s="54">
        <v>7118</v>
      </c>
      <c r="J105" s="54">
        <v>4995</v>
      </c>
      <c r="K105" s="54">
        <v>4999</v>
      </c>
      <c r="L105" s="54">
        <v>5524</v>
      </c>
      <c r="M105" s="54">
        <v>5777</v>
      </c>
      <c r="N105" s="54">
        <v>6544</v>
      </c>
      <c r="O105" s="54">
        <v>6411</v>
      </c>
      <c r="P105" s="54">
        <v>8974</v>
      </c>
      <c r="Q105" s="54">
        <v>10257</v>
      </c>
      <c r="R105" s="54">
        <v>7815</v>
      </c>
      <c r="S105" s="54">
        <v>8880</v>
      </c>
      <c r="T105" s="54">
        <v>11151</v>
      </c>
      <c r="U105" s="54">
        <v>9761</v>
      </c>
      <c r="V105" s="54">
        <v>10485</v>
      </c>
      <c r="W105" s="54">
        <v>11779</v>
      </c>
      <c r="X105" s="54">
        <v>13774</v>
      </c>
      <c r="Y105" s="54">
        <v>12301</v>
      </c>
      <c r="Z105" s="54">
        <v>12553</v>
      </c>
      <c r="AA105" s="54">
        <v>14486</v>
      </c>
      <c r="AC105" s="54">
        <f t="shared" si="208"/>
        <v>5103</v>
      </c>
      <c r="AD105" s="54">
        <f t="shared" si="192"/>
        <v>7118</v>
      </c>
      <c r="AE105" s="54">
        <f t="shared" si="209"/>
        <v>5777</v>
      </c>
      <c r="AF105" s="54">
        <f t="shared" si="210"/>
        <v>10257</v>
      </c>
      <c r="AG105" s="54">
        <f t="shared" si="183"/>
        <v>9761</v>
      </c>
      <c r="AH105" s="54">
        <f t="shared" ca="1" si="184"/>
        <v>12301</v>
      </c>
      <c r="AI105" s="54">
        <f t="shared" ca="1" si="185"/>
        <v>14486</v>
      </c>
      <c r="AJ105" s="45" t="s">
        <v>9</v>
      </c>
    </row>
    <row r="106" spans="1:36" ht="15.95" hidden="1" customHeight="1" outlineLevel="1" x14ac:dyDescent="0.2">
      <c r="A106" s="63" t="s">
        <v>157</v>
      </c>
      <c r="B106" s="54">
        <v>0</v>
      </c>
      <c r="C106" s="54">
        <v>0</v>
      </c>
      <c r="D106" s="54">
        <v>0</v>
      </c>
      <c r="E106" s="54">
        <v>0</v>
      </c>
      <c r="F106" s="54">
        <v>0</v>
      </c>
      <c r="G106" s="54">
        <v>0</v>
      </c>
      <c r="H106" s="54">
        <v>0</v>
      </c>
      <c r="I106" s="54">
        <v>84037</v>
      </c>
      <c r="J106" s="54">
        <v>71211</v>
      </c>
      <c r="K106" s="54">
        <v>59924</v>
      </c>
      <c r="L106" s="54">
        <v>48069</v>
      </c>
      <c r="M106" s="54">
        <v>39168</v>
      </c>
      <c r="N106" s="54">
        <v>30068</v>
      </c>
      <c r="O106" s="54">
        <v>20151</v>
      </c>
      <c r="P106" s="54">
        <v>18558</v>
      </c>
      <c r="Q106" s="54">
        <v>17687</v>
      </c>
      <c r="R106" s="128">
        <v>13550</v>
      </c>
      <c r="S106" s="128">
        <v>13038</v>
      </c>
      <c r="T106" s="54">
        <v>21478</v>
      </c>
      <c r="U106" s="54">
        <v>21071</v>
      </c>
      <c r="V106" s="54">
        <v>20043</v>
      </c>
      <c r="W106" s="54">
        <v>20266</v>
      </c>
      <c r="X106" s="54">
        <v>20594</v>
      </c>
      <c r="Y106" s="54">
        <v>19631</v>
      </c>
      <c r="Z106" s="54">
        <v>18783</v>
      </c>
      <c r="AA106" s="54">
        <v>15107</v>
      </c>
      <c r="AC106" s="54">
        <f t="shared" si="208"/>
        <v>0</v>
      </c>
      <c r="AD106" s="54">
        <f t="shared" si="192"/>
        <v>84037</v>
      </c>
      <c r="AE106" s="54">
        <f t="shared" si="209"/>
        <v>39168</v>
      </c>
      <c r="AF106" s="54">
        <f t="shared" si="210"/>
        <v>17687</v>
      </c>
      <c r="AG106" s="54">
        <f t="shared" si="183"/>
        <v>21071</v>
      </c>
      <c r="AH106" s="54">
        <f t="shared" ca="1" si="184"/>
        <v>19631</v>
      </c>
      <c r="AI106" s="54">
        <f t="shared" ca="1" si="185"/>
        <v>15107</v>
      </c>
      <c r="AJ106" s="45" t="s">
        <v>9</v>
      </c>
    </row>
    <row r="107" spans="1:36" ht="15.95" hidden="1" customHeight="1" outlineLevel="1" x14ac:dyDescent="0.2">
      <c r="A107" s="63" t="s">
        <v>158</v>
      </c>
      <c r="B107" s="54">
        <v>0</v>
      </c>
      <c r="C107" s="54">
        <v>0</v>
      </c>
      <c r="D107" s="54">
        <v>0</v>
      </c>
      <c r="E107" s="54">
        <v>59599</v>
      </c>
      <c r="F107" s="54">
        <v>0</v>
      </c>
      <c r="G107" s="54">
        <v>0</v>
      </c>
      <c r="H107" s="54">
        <v>0</v>
      </c>
      <c r="I107" s="54">
        <v>89953</v>
      </c>
      <c r="J107" s="54">
        <v>89953</v>
      </c>
      <c r="K107" s="54">
        <v>74953</v>
      </c>
      <c r="L107" s="54">
        <v>64953</v>
      </c>
      <c r="M107" s="54">
        <v>38581</v>
      </c>
      <c r="N107" s="54">
        <v>38425</v>
      </c>
      <c r="O107" s="54">
        <v>0</v>
      </c>
      <c r="P107" s="54">
        <v>50053</v>
      </c>
      <c r="Q107" s="54">
        <v>36015</v>
      </c>
      <c r="R107" s="54">
        <v>36015</v>
      </c>
      <c r="S107" s="54">
        <v>16015</v>
      </c>
      <c r="T107" s="54">
        <v>9758</v>
      </c>
      <c r="U107" s="54">
        <v>12771</v>
      </c>
      <c r="V107" s="54">
        <v>12771</v>
      </c>
      <c r="W107" s="54">
        <v>12771</v>
      </c>
      <c r="X107" s="54">
        <v>0</v>
      </c>
      <c r="Y107" s="54">
        <v>26302</v>
      </c>
      <c r="Z107" s="54">
        <v>26302</v>
      </c>
      <c r="AA107" s="54">
        <v>13302</v>
      </c>
      <c r="AC107" s="54">
        <f t="shared" si="208"/>
        <v>59599</v>
      </c>
      <c r="AD107" s="54">
        <f t="shared" si="192"/>
        <v>89953</v>
      </c>
      <c r="AE107" s="54">
        <f t="shared" si="209"/>
        <v>38581</v>
      </c>
      <c r="AF107" s="54">
        <f t="shared" si="210"/>
        <v>36015</v>
      </c>
      <c r="AG107" s="54">
        <f t="shared" si="183"/>
        <v>12771</v>
      </c>
      <c r="AH107" s="54">
        <f t="shared" ca="1" si="184"/>
        <v>26302</v>
      </c>
      <c r="AI107" s="54">
        <f t="shared" ca="1" si="185"/>
        <v>13302</v>
      </c>
      <c r="AJ107" s="45" t="s">
        <v>9</v>
      </c>
    </row>
    <row r="108" spans="1:36" ht="15.95" hidden="1" customHeight="1" outlineLevel="1" x14ac:dyDescent="0.2">
      <c r="A108" s="63" t="s">
        <v>159</v>
      </c>
      <c r="B108" s="54">
        <v>0</v>
      </c>
      <c r="C108" s="54">
        <v>0</v>
      </c>
      <c r="D108" s="54">
        <v>0</v>
      </c>
      <c r="E108" s="54">
        <v>0</v>
      </c>
      <c r="F108" s="54">
        <v>0</v>
      </c>
      <c r="G108" s="54">
        <v>0</v>
      </c>
      <c r="H108" s="54">
        <v>0</v>
      </c>
      <c r="I108" s="54">
        <v>0</v>
      </c>
      <c r="J108" s="54">
        <v>0</v>
      </c>
      <c r="K108" s="54">
        <v>0</v>
      </c>
      <c r="L108" s="54">
        <v>0</v>
      </c>
      <c r="M108" s="54">
        <v>0</v>
      </c>
      <c r="N108" s="54">
        <v>0</v>
      </c>
      <c r="O108" s="54">
        <v>0</v>
      </c>
      <c r="P108" s="54">
        <v>0</v>
      </c>
      <c r="Q108" s="54">
        <v>0</v>
      </c>
      <c r="R108" s="54">
        <v>0</v>
      </c>
      <c r="S108" s="54">
        <v>0</v>
      </c>
      <c r="T108" s="54">
        <v>0</v>
      </c>
      <c r="U108" s="54">
        <v>0</v>
      </c>
      <c r="V108" s="54">
        <v>0</v>
      </c>
      <c r="W108" s="54">
        <v>0</v>
      </c>
      <c r="X108" s="54">
        <v>0</v>
      </c>
      <c r="Y108" s="54">
        <v>0</v>
      </c>
      <c r="Z108" s="54">
        <v>0</v>
      </c>
      <c r="AA108" s="54">
        <v>0</v>
      </c>
      <c r="AC108" s="54">
        <f t="shared" si="208"/>
        <v>0</v>
      </c>
      <c r="AD108" s="54">
        <f t="shared" si="192"/>
        <v>0</v>
      </c>
      <c r="AE108" s="54">
        <f t="shared" si="209"/>
        <v>0</v>
      </c>
      <c r="AF108" s="54">
        <f t="shared" si="210"/>
        <v>0</v>
      </c>
      <c r="AG108" s="54">
        <f t="shared" si="183"/>
        <v>0</v>
      </c>
      <c r="AH108" s="54">
        <f t="shared" ca="1" si="184"/>
        <v>0</v>
      </c>
      <c r="AI108" s="54">
        <f t="shared" ca="1" si="185"/>
        <v>0</v>
      </c>
      <c r="AJ108" s="45" t="s">
        <v>9</v>
      </c>
    </row>
    <row r="109" spans="1:36" ht="15.95" hidden="1" customHeight="1" outlineLevel="1" x14ac:dyDescent="0.2">
      <c r="A109" s="63" t="s">
        <v>160</v>
      </c>
      <c r="B109" s="54">
        <v>0</v>
      </c>
      <c r="C109" s="54">
        <v>0</v>
      </c>
      <c r="D109" s="54">
        <v>0</v>
      </c>
      <c r="E109" s="54">
        <v>0</v>
      </c>
      <c r="F109" s="54">
        <v>0</v>
      </c>
      <c r="G109" s="54">
        <v>0</v>
      </c>
      <c r="H109" s="54">
        <v>0</v>
      </c>
      <c r="I109" s="54">
        <v>499</v>
      </c>
      <c r="J109" s="54">
        <v>1010</v>
      </c>
      <c r="K109" s="54">
        <v>1370</v>
      </c>
      <c r="L109" s="54">
        <v>1577</v>
      </c>
      <c r="M109" s="54">
        <v>1780</v>
      </c>
      <c r="N109" s="54">
        <v>1852</v>
      </c>
      <c r="O109" s="54">
        <v>1905</v>
      </c>
      <c r="P109" s="54">
        <v>2178</v>
      </c>
      <c r="Q109" s="54">
        <v>615</v>
      </c>
      <c r="R109" s="54">
        <v>651</v>
      </c>
      <c r="S109" s="54">
        <v>839</v>
      </c>
      <c r="T109" s="54">
        <v>748</v>
      </c>
      <c r="U109" s="54">
        <v>792</v>
      </c>
      <c r="V109" s="54">
        <v>837</v>
      </c>
      <c r="W109" s="54">
        <v>904</v>
      </c>
      <c r="X109" s="54">
        <v>938</v>
      </c>
      <c r="Y109" s="54">
        <v>1023</v>
      </c>
      <c r="Z109" s="54">
        <v>1096</v>
      </c>
      <c r="AA109" s="54">
        <v>1160</v>
      </c>
      <c r="AC109" s="54">
        <f t="shared" si="208"/>
        <v>0</v>
      </c>
      <c r="AD109" s="54">
        <f t="shared" si="192"/>
        <v>499</v>
      </c>
      <c r="AE109" s="54">
        <f t="shared" si="209"/>
        <v>1780</v>
      </c>
      <c r="AF109" s="54">
        <f t="shared" si="210"/>
        <v>615</v>
      </c>
      <c r="AG109" s="54">
        <f t="shared" si="183"/>
        <v>792</v>
      </c>
      <c r="AH109" s="54">
        <f t="shared" ca="1" si="184"/>
        <v>1023</v>
      </c>
      <c r="AI109" s="54">
        <f t="shared" ca="1" si="185"/>
        <v>1160</v>
      </c>
      <c r="AJ109" s="45" t="s">
        <v>9</v>
      </c>
    </row>
    <row r="110" spans="1:36" ht="15.95" hidden="1" customHeight="1" outlineLevel="1" x14ac:dyDescent="0.2">
      <c r="A110" s="63" t="s">
        <v>161</v>
      </c>
      <c r="B110" s="54">
        <v>0</v>
      </c>
      <c r="C110" s="54">
        <v>0</v>
      </c>
      <c r="D110" s="54">
        <v>0</v>
      </c>
      <c r="E110" s="54">
        <v>0</v>
      </c>
      <c r="F110" s="54">
        <v>0</v>
      </c>
      <c r="G110" s="54">
        <v>0</v>
      </c>
      <c r="H110" s="54">
        <v>0</v>
      </c>
      <c r="I110" s="54">
        <v>0</v>
      </c>
      <c r="J110" s="54">
        <v>0</v>
      </c>
      <c r="K110" s="54">
        <v>0</v>
      </c>
      <c r="L110" s="54">
        <v>0</v>
      </c>
      <c r="M110" s="54">
        <v>0</v>
      </c>
      <c r="N110" s="54">
        <v>0</v>
      </c>
      <c r="O110" s="54">
        <v>0</v>
      </c>
      <c r="P110" s="54">
        <v>0</v>
      </c>
      <c r="Q110" s="54">
        <v>0</v>
      </c>
      <c r="R110" s="54">
        <v>0</v>
      </c>
      <c r="S110" s="54">
        <v>0</v>
      </c>
      <c r="T110" s="54">
        <v>0</v>
      </c>
      <c r="U110" s="54">
        <v>0</v>
      </c>
      <c r="V110" s="54">
        <v>0</v>
      </c>
      <c r="W110" s="54">
        <v>0</v>
      </c>
      <c r="X110" s="54">
        <v>0</v>
      </c>
      <c r="Y110" s="54">
        <v>0</v>
      </c>
      <c r="Z110" s="54">
        <v>0</v>
      </c>
      <c r="AA110" s="54">
        <v>0</v>
      </c>
      <c r="AC110" s="54">
        <f t="shared" si="208"/>
        <v>0</v>
      </c>
      <c r="AD110" s="54">
        <f t="shared" si="192"/>
        <v>0</v>
      </c>
      <c r="AE110" s="54">
        <f t="shared" si="209"/>
        <v>0</v>
      </c>
      <c r="AF110" s="54">
        <f t="shared" si="210"/>
        <v>0</v>
      </c>
      <c r="AG110" s="54">
        <f t="shared" si="183"/>
        <v>0</v>
      </c>
      <c r="AH110" s="54">
        <f t="shared" ca="1" si="184"/>
        <v>0</v>
      </c>
      <c r="AI110" s="54">
        <f t="shared" ca="1" si="185"/>
        <v>0</v>
      </c>
      <c r="AJ110" s="45" t="s">
        <v>9</v>
      </c>
    </row>
    <row r="111" spans="1:36" ht="15.95" hidden="1" customHeight="1" outlineLevel="1" x14ac:dyDescent="0.2">
      <c r="A111" s="63" t="s">
        <v>162</v>
      </c>
      <c r="B111" s="54">
        <v>0</v>
      </c>
      <c r="C111" s="54">
        <v>0</v>
      </c>
      <c r="D111" s="54">
        <v>0</v>
      </c>
      <c r="E111" s="54">
        <v>0</v>
      </c>
      <c r="F111" s="54">
        <v>0</v>
      </c>
      <c r="G111" s="54">
        <v>0</v>
      </c>
      <c r="H111" s="54">
        <v>0</v>
      </c>
      <c r="I111" s="54">
        <v>798</v>
      </c>
      <c r="J111" s="54">
        <v>1557</v>
      </c>
      <c r="K111" s="54">
        <v>1563</v>
      </c>
      <c r="L111" s="54">
        <v>1563</v>
      </c>
      <c r="M111" s="54">
        <v>2444</v>
      </c>
      <c r="N111" s="54">
        <v>2479</v>
      </c>
      <c r="O111" s="54">
        <v>4048</v>
      </c>
      <c r="P111" s="54">
        <v>4048</v>
      </c>
      <c r="Q111" s="54">
        <v>4053</v>
      </c>
      <c r="R111" s="54">
        <v>4296</v>
      </c>
      <c r="S111" s="54">
        <v>2259</v>
      </c>
      <c r="T111" s="54">
        <v>6236</v>
      </c>
      <c r="U111" s="54">
        <v>6016</v>
      </c>
      <c r="V111" s="54">
        <v>6918</v>
      </c>
      <c r="W111" s="54">
        <v>9924</v>
      </c>
      <c r="X111" s="54">
        <v>9933</v>
      </c>
      <c r="Y111" s="54">
        <v>9950</v>
      </c>
      <c r="Z111" s="54">
        <v>10274</v>
      </c>
      <c r="AA111" s="54">
        <v>312</v>
      </c>
      <c r="AC111" s="54">
        <f t="shared" si="208"/>
        <v>0</v>
      </c>
      <c r="AD111" s="54">
        <f t="shared" si="192"/>
        <v>798</v>
      </c>
      <c r="AE111" s="54">
        <f t="shared" si="209"/>
        <v>2444</v>
      </c>
      <c r="AF111" s="54">
        <f t="shared" si="210"/>
        <v>4053</v>
      </c>
      <c r="AG111" s="54">
        <f t="shared" si="183"/>
        <v>6016</v>
      </c>
      <c r="AH111" s="54">
        <f t="shared" ca="1" si="184"/>
        <v>9950</v>
      </c>
      <c r="AI111" s="54">
        <f t="shared" ca="1" si="185"/>
        <v>312</v>
      </c>
      <c r="AJ111" s="45" t="s">
        <v>9</v>
      </c>
    </row>
    <row r="112" spans="1:36" ht="15.95" hidden="1" customHeight="1" outlineLevel="1" x14ac:dyDescent="0.2">
      <c r="A112" s="63" t="s">
        <v>163</v>
      </c>
      <c r="B112" s="54">
        <v>0</v>
      </c>
      <c r="C112" s="54">
        <v>0</v>
      </c>
      <c r="D112" s="54">
        <v>0</v>
      </c>
      <c r="E112" s="54">
        <v>2</v>
      </c>
      <c r="F112" s="54">
        <v>0</v>
      </c>
      <c r="G112" s="54">
        <v>2</v>
      </c>
      <c r="H112" s="54">
        <v>0</v>
      </c>
      <c r="I112" s="54">
        <v>0</v>
      </c>
      <c r="J112" s="54">
        <v>1541</v>
      </c>
      <c r="K112" s="54">
        <v>1594</v>
      </c>
      <c r="L112" s="54">
        <v>1614</v>
      </c>
      <c r="M112" s="54">
        <v>1687</v>
      </c>
      <c r="N112" s="54">
        <v>1712</v>
      </c>
      <c r="O112" s="54">
        <v>1782</v>
      </c>
      <c r="P112" s="54">
        <v>1735</v>
      </c>
      <c r="Q112" s="54">
        <v>1784</v>
      </c>
      <c r="R112" s="54">
        <v>1745</v>
      </c>
      <c r="S112" s="54">
        <v>1789</v>
      </c>
      <c r="T112" s="54">
        <v>3529</v>
      </c>
      <c r="U112" s="54">
        <v>1759</v>
      </c>
      <c r="V112" s="54">
        <v>1788</v>
      </c>
      <c r="W112" s="54">
        <v>1705</v>
      </c>
      <c r="X112" s="54">
        <v>1748</v>
      </c>
      <c r="Y112" s="54">
        <v>1646</v>
      </c>
      <c r="Z112" s="54">
        <v>1710</v>
      </c>
      <c r="AA112" s="54">
        <v>1601</v>
      </c>
      <c r="AC112" s="54">
        <f t="shared" si="208"/>
        <v>2</v>
      </c>
      <c r="AD112" s="54">
        <f t="shared" si="192"/>
        <v>0</v>
      </c>
      <c r="AE112" s="54">
        <f t="shared" si="209"/>
        <v>1687</v>
      </c>
      <c r="AF112" s="54">
        <f t="shared" si="210"/>
        <v>1784</v>
      </c>
      <c r="AG112" s="54">
        <f t="shared" si="183"/>
        <v>1759</v>
      </c>
      <c r="AH112" s="54">
        <f t="shared" ca="1" si="184"/>
        <v>1646</v>
      </c>
      <c r="AI112" s="54">
        <f t="shared" ca="1" si="185"/>
        <v>1601</v>
      </c>
      <c r="AJ112" s="45" t="s">
        <v>9</v>
      </c>
    </row>
    <row r="113" spans="1:36" ht="15.95" hidden="1" customHeight="1" outlineLevel="1" x14ac:dyDescent="0.2">
      <c r="A113" s="61" t="s">
        <v>164</v>
      </c>
      <c r="B113" s="62">
        <v>1051729</v>
      </c>
      <c r="C113" s="62">
        <v>1065330</v>
      </c>
      <c r="D113" s="62">
        <v>1070003</v>
      </c>
      <c r="E113" s="62">
        <v>1082885</v>
      </c>
      <c r="F113" s="62">
        <v>1096599</v>
      </c>
      <c r="G113" s="62">
        <v>1091463</v>
      </c>
      <c r="H113" s="62">
        <v>1103462</v>
      </c>
      <c r="I113" s="62">
        <f t="shared" ref="I113:N113" si="211">SUM(I114:I125)</f>
        <v>1136011</v>
      </c>
      <c r="J113" s="62">
        <f t="shared" si="211"/>
        <v>1165892</v>
      </c>
      <c r="K113" s="62">
        <f t="shared" si="211"/>
        <v>1191928</v>
      </c>
      <c r="L113" s="62">
        <f t="shared" si="211"/>
        <v>1228523</v>
      </c>
      <c r="M113" s="62">
        <f t="shared" si="211"/>
        <v>1268715</v>
      </c>
      <c r="N113" s="62">
        <f t="shared" si="211"/>
        <v>1275819</v>
      </c>
      <c r="O113" s="62">
        <f t="shared" ref="O113:T113" si="212">SUM(O114:O125)</f>
        <v>1319353</v>
      </c>
      <c r="P113" s="62">
        <f t="shared" si="212"/>
        <v>1279903</v>
      </c>
      <c r="Q113" s="62">
        <f t="shared" si="212"/>
        <v>1292168</v>
      </c>
      <c r="R113" s="62">
        <f t="shared" si="212"/>
        <v>1256414</v>
      </c>
      <c r="S113" s="62">
        <f t="shared" si="212"/>
        <v>1242524</v>
      </c>
      <c r="T113" s="62">
        <f t="shared" si="212"/>
        <v>1178855</v>
      </c>
      <c r="U113" s="62">
        <f t="shared" ref="U113:V113" si="213">SUM(U114:U125)</f>
        <v>1190232</v>
      </c>
      <c r="V113" s="62">
        <f t="shared" si="213"/>
        <v>1139342</v>
      </c>
      <c r="W113" s="62">
        <f t="shared" ref="W113:X113" si="214">SUM(W114:W125)</f>
        <v>1151925</v>
      </c>
      <c r="X113" s="62">
        <f t="shared" si="214"/>
        <v>1087315</v>
      </c>
      <c r="Y113" s="62">
        <f t="shared" ref="Y113:Z113" si="215">SUM(Y114:Y125)</f>
        <v>1104333</v>
      </c>
      <c r="Z113" s="62">
        <f t="shared" si="215"/>
        <v>1051520</v>
      </c>
      <c r="AA113" s="62">
        <f t="shared" ref="AA113" si="216">SUM(AA114:AA125)</f>
        <v>1064085</v>
      </c>
      <c r="AC113" s="62">
        <f t="shared" si="208"/>
        <v>1082885</v>
      </c>
      <c r="AD113" s="62">
        <f t="shared" si="192"/>
        <v>1136011</v>
      </c>
      <c r="AE113" s="62">
        <f t="shared" si="209"/>
        <v>1268715</v>
      </c>
      <c r="AF113" s="62">
        <f t="shared" si="210"/>
        <v>1292168</v>
      </c>
      <c r="AG113" s="62">
        <f t="shared" si="183"/>
        <v>1190232</v>
      </c>
      <c r="AH113" s="62">
        <f t="shared" ca="1" si="184"/>
        <v>1104333</v>
      </c>
      <c r="AI113" s="62">
        <f t="shared" ca="1" si="185"/>
        <v>1064085</v>
      </c>
      <c r="AJ113" s="45" t="s">
        <v>9</v>
      </c>
    </row>
    <row r="114" spans="1:36" ht="15.95" hidden="1" customHeight="1" outlineLevel="1" x14ac:dyDescent="0.2">
      <c r="A114" s="63" t="s">
        <v>152</v>
      </c>
      <c r="B114" s="54">
        <v>0</v>
      </c>
      <c r="C114" s="54">
        <v>0</v>
      </c>
      <c r="D114" s="54">
        <v>0</v>
      </c>
      <c r="E114" s="54">
        <v>0</v>
      </c>
      <c r="F114" s="54">
        <v>0</v>
      </c>
      <c r="G114" s="54">
        <v>0</v>
      </c>
      <c r="H114" s="54">
        <v>0</v>
      </c>
      <c r="I114" s="54">
        <v>0</v>
      </c>
      <c r="J114" s="54">
        <v>0</v>
      </c>
      <c r="K114" s="54">
        <v>0</v>
      </c>
      <c r="L114" s="54">
        <v>0</v>
      </c>
      <c r="M114" s="54">
        <v>0</v>
      </c>
      <c r="N114" s="54">
        <v>0</v>
      </c>
      <c r="O114" s="54">
        <v>0</v>
      </c>
      <c r="P114" s="54">
        <v>0</v>
      </c>
      <c r="Q114" s="54">
        <v>0</v>
      </c>
      <c r="R114" s="54">
        <v>0</v>
      </c>
      <c r="S114" s="54">
        <v>0</v>
      </c>
      <c r="T114" s="54">
        <v>0</v>
      </c>
      <c r="U114" s="54">
        <v>0</v>
      </c>
      <c r="V114" s="54">
        <v>0</v>
      </c>
      <c r="W114" s="54">
        <v>0</v>
      </c>
      <c r="X114" s="54">
        <v>0</v>
      </c>
      <c r="Y114" s="54">
        <v>0</v>
      </c>
      <c r="Z114" s="54">
        <v>0</v>
      </c>
      <c r="AA114" s="54">
        <v>0</v>
      </c>
      <c r="AC114" s="54">
        <f t="shared" si="208"/>
        <v>0</v>
      </c>
      <c r="AD114" s="54">
        <f t="shared" si="192"/>
        <v>0</v>
      </c>
      <c r="AE114" s="54">
        <f t="shared" si="209"/>
        <v>0</v>
      </c>
      <c r="AF114" s="54">
        <f t="shared" si="210"/>
        <v>0</v>
      </c>
      <c r="AG114" s="54">
        <f t="shared" si="183"/>
        <v>0</v>
      </c>
      <c r="AH114" s="54">
        <f t="shared" ca="1" si="184"/>
        <v>0</v>
      </c>
      <c r="AI114" s="54">
        <f t="shared" ca="1" si="185"/>
        <v>0</v>
      </c>
      <c r="AJ114" s="45" t="s">
        <v>9</v>
      </c>
    </row>
    <row r="115" spans="1:36" ht="15.95" hidden="1" customHeight="1" outlineLevel="1" x14ac:dyDescent="0.2">
      <c r="A115" s="63" t="s">
        <v>153</v>
      </c>
      <c r="B115" s="54">
        <v>1051729</v>
      </c>
      <c r="C115" s="54">
        <v>1065330</v>
      </c>
      <c r="D115" s="54">
        <v>1070003</v>
      </c>
      <c r="E115" s="54">
        <v>1082885</v>
      </c>
      <c r="F115" s="54">
        <v>1096599</v>
      </c>
      <c r="G115" s="54">
        <v>1091463</v>
      </c>
      <c r="H115" s="54">
        <v>1103462</v>
      </c>
      <c r="I115" s="54">
        <v>1136011</v>
      </c>
      <c r="J115" s="54">
        <v>1164993</v>
      </c>
      <c r="K115" s="54">
        <v>1187424</v>
      </c>
      <c r="L115" s="54">
        <v>1221576</v>
      </c>
      <c r="M115" s="54">
        <v>1260760</v>
      </c>
      <c r="N115" s="54">
        <v>1263589</v>
      </c>
      <c r="O115" s="54">
        <v>1293599</v>
      </c>
      <c r="P115" s="54">
        <v>1250978</v>
      </c>
      <c r="Q115" s="54">
        <v>1257455</v>
      </c>
      <c r="R115" s="128">
        <v>1217202</v>
      </c>
      <c r="S115" s="128">
        <v>1231673</v>
      </c>
      <c r="T115" s="54">
        <v>1168125</v>
      </c>
      <c r="U115" s="54">
        <v>1179267</v>
      </c>
      <c r="V115" s="54">
        <v>1128099</v>
      </c>
      <c r="W115" s="54">
        <v>1140834</v>
      </c>
      <c r="X115" s="54">
        <v>1075928</v>
      </c>
      <c r="Y115" s="54">
        <v>1092645</v>
      </c>
      <c r="Z115" s="54">
        <v>1039557</v>
      </c>
      <c r="AA115" s="54">
        <v>1051832</v>
      </c>
      <c r="AC115" s="54">
        <f t="shared" si="208"/>
        <v>1082885</v>
      </c>
      <c r="AD115" s="54">
        <f t="shared" si="192"/>
        <v>1136011</v>
      </c>
      <c r="AE115" s="54">
        <f t="shared" si="209"/>
        <v>1260760</v>
      </c>
      <c r="AF115" s="54">
        <f t="shared" si="210"/>
        <v>1257455</v>
      </c>
      <c r="AG115" s="54">
        <f t="shared" si="183"/>
        <v>1179267</v>
      </c>
      <c r="AH115" s="54">
        <f t="shared" ca="1" si="184"/>
        <v>1092645</v>
      </c>
      <c r="AI115" s="54">
        <f t="shared" ca="1" si="185"/>
        <v>1051832</v>
      </c>
      <c r="AJ115" s="45" t="s">
        <v>9</v>
      </c>
    </row>
    <row r="116" spans="1:36" ht="15.95" hidden="1" customHeight="1" outlineLevel="1" x14ac:dyDescent="0.2">
      <c r="A116" s="63" t="s">
        <v>154</v>
      </c>
      <c r="B116" s="54">
        <v>0</v>
      </c>
      <c r="C116" s="54">
        <v>0</v>
      </c>
      <c r="D116" s="54">
        <v>0</v>
      </c>
      <c r="E116" s="54">
        <v>0</v>
      </c>
      <c r="F116" s="54">
        <v>0</v>
      </c>
      <c r="G116" s="54">
        <v>0</v>
      </c>
      <c r="H116" s="54">
        <v>0</v>
      </c>
      <c r="I116" s="54">
        <v>0</v>
      </c>
      <c r="J116" s="54">
        <v>0</v>
      </c>
      <c r="K116" s="54">
        <v>0</v>
      </c>
      <c r="L116" s="54">
        <v>0</v>
      </c>
      <c r="M116" s="54">
        <v>0</v>
      </c>
      <c r="N116" s="54">
        <v>0</v>
      </c>
      <c r="O116" s="54">
        <v>0</v>
      </c>
      <c r="P116" s="54">
        <v>0</v>
      </c>
      <c r="Q116" s="54">
        <v>0</v>
      </c>
      <c r="R116" s="128">
        <v>0</v>
      </c>
      <c r="S116" s="128">
        <v>0</v>
      </c>
      <c r="T116" s="54">
        <v>0</v>
      </c>
      <c r="U116" s="54">
        <v>0</v>
      </c>
      <c r="V116" s="54">
        <v>0</v>
      </c>
      <c r="W116" s="54">
        <v>0</v>
      </c>
      <c r="X116" s="54">
        <v>0</v>
      </c>
      <c r="Y116" s="54">
        <v>0</v>
      </c>
      <c r="Z116" s="54">
        <v>0</v>
      </c>
      <c r="AA116" s="54">
        <v>0</v>
      </c>
      <c r="AC116" s="54">
        <f t="shared" si="208"/>
        <v>0</v>
      </c>
      <c r="AD116" s="54">
        <f t="shared" si="192"/>
        <v>0</v>
      </c>
      <c r="AE116" s="54">
        <f t="shared" si="209"/>
        <v>0</v>
      </c>
      <c r="AF116" s="54">
        <f t="shared" si="210"/>
        <v>0</v>
      </c>
      <c r="AG116" s="54">
        <f t="shared" si="183"/>
        <v>0</v>
      </c>
      <c r="AH116" s="54">
        <f t="shared" ca="1" si="184"/>
        <v>0</v>
      </c>
      <c r="AI116" s="54">
        <f t="shared" ca="1" si="185"/>
        <v>0</v>
      </c>
      <c r="AJ116" s="45" t="s">
        <v>9</v>
      </c>
    </row>
    <row r="117" spans="1:36" ht="15.95" hidden="1" customHeight="1" outlineLevel="1" x14ac:dyDescent="0.2">
      <c r="A117" s="63" t="s">
        <v>145</v>
      </c>
      <c r="B117" s="54">
        <v>0</v>
      </c>
      <c r="C117" s="54">
        <v>0</v>
      </c>
      <c r="D117" s="54">
        <v>0</v>
      </c>
      <c r="E117" s="54">
        <v>0</v>
      </c>
      <c r="F117" s="54">
        <v>0</v>
      </c>
      <c r="G117" s="54">
        <v>0</v>
      </c>
      <c r="H117" s="54">
        <v>0</v>
      </c>
      <c r="I117" s="54">
        <v>0</v>
      </c>
      <c r="J117" s="54">
        <v>0</v>
      </c>
      <c r="K117" s="54">
        <v>0</v>
      </c>
      <c r="L117" s="54">
        <v>0</v>
      </c>
      <c r="M117" s="54">
        <v>0</v>
      </c>
      <c r="N117" s="54">
        <v>0</v>
      </c>
      <c r="O117" s="54">
        <v>0</v>
      </c>
      <c r="P117" s="54">
        <v>0</v>
      </c>
      <c r="Q117" s="54">
        <v>0</v>
      </c>
      <c r="R117" s="128">
        <v>0</v>
      </c>
      <c r="S117" s="128">
        <v>0</v>
      </c>
      <c r="T117" s="54">
        <v>0</v>
      </c>
      <c r="U117" s="54">
        <v>0</v>
      </c>
      <c r="V117" s="54">
        <v>0</v>
      </c>
      <c r="W117" s="54">
        <v>0</v>
      </c>
      <c r="X117" s="54">
        <v>0</v>
      </c>
      <c r="Y117" s="54">
        <v>0</v>
      </c>
      <c r="Z117" s="54">
        <v>0</v>
      </c>
      <c r="AA117" s="54">
        <v>0</v>
      </c>
      <c r="AC117" s="54">
        <f t="shared" si="208"/>
        <v>0</v>
      </c>
      <c r="AD117" s="54">
        <f t="shared" si="192"/>
        <v>0</v>
      </c>
      <c r="AE117" s="54">
        <f t="shared" si="209"/>
        <v>0</v>
      </c>
      <c r="AF117" s="54">
        <f t="shared" si="210"/>
        <v>0</v>
      </c>
      <c r="AG117" s="54">
        <f t="shared" si="183"/>
        <v>0</v>
      </c>
      <c r="AH117" s="54">
        <f t="shared" ca="1" si="184"/>
        <v>0</v>
      </c>
      <c r="AI117" s="54">
        <f t="shared" ca="1" si="185"/>
        <v>0</v>
      </c>
      <c r="AJ117" s="45" t="s">
        <v>9</v>
      </c>
    </row>
    <row r="118" spans="1:36" ht="15.95" hidden="1" customHeight="1" outlineLevel="1" x14ac:dyDescent="0.2">
      <c r="A118" s="63" t="s">
        <v>156</v>
      </c>
      <c r="B118" s="54">
        <v>0</v>
      </c>
      <c r="C118" s="54">
        <v>0</v>
      </c>
      <c r="D118" s="54">
        <v>0</v>
      </c>
      <c r="E118" s="54">
        <v>0</v>
      </c>
      <c r="F118" s="54">
        <v>0</v>
      </c>
      <c r="G118" s="54">
        <v>0</v>
      </c>
      <c r="H118" s="54">
        <v>0</v>
      </c>
      <c r="I118" s="54">
        <v>0</v>
      </c>
      <c r="J118" s="54">
        <v>0</v>
      </c>
      <c r="K118" s="54">
        <v>0</v>
      </c>
      <c r="L118" s="54">
        <v>0</v>
      </c>
      <c r="M118" s="54">
        <v>0</v>
      </c>
      <c r="N118" s="54">
        <v>0</v>
      </c>
      <c r="O118" s="54">
        <v>0</v>
      </c>
      <c r="P118" s="54">
        <v>0</v>
      </c>
      <c r="Q118" s="54">
        <v>0</v>
      </c>
      <c r="R118" s="128">
        <v>0</v>
      </c>
      <c r="S118" s="128">
        <v>0</v>
      </c>
      <c r="T118" s="54">
        <v>0</v>
      </c>
      <c r="U118" s="54">
        <v>0</v>
      </c>
      <c r="V118" s="54">
        <v>0</v>
      </c>
      <c r="W118" s="54">
        <v>0</v>
      </c>
      <c r="X118" s="54">
        <v>0</v>
      </c>
      <c r="Y118" s="54">
        <v>0</v>
      </c>
      <c r="Z118" s="54">
        <v>0</v>
      </c>
      <c r="AA118" s="54">
        <v>0</v>
      </c>
      <c r="AC118" s="54">
        <f t="shared" si="208"/>
        <v>0</v>
      </c>
      <c r="AD118" s="54">
        <f t="shared" ref="AD118:AD133" si="217">I118</f>
        <v>0</v>
      </c>
      <c r="AE118" s="54">
        <f t="shared" si="209"/>
        <v>0</v>
      </c>
      <c r="AF118" s="54">
        <f t="shared" si="210"/>
        <v>0</v>
      </c>
      <c r="AG118" s="54">
        <f t="shared" si="183"/>
        <v>0</v>
      </c>
      <c r="AH118" s="54">
        <f t="shared" ca="1" si="184"/>
        <v>0</v>
      </c>
      <c r="AI118" s="54">
        <f t="shared" ca="1" si="185"/>
        <v>0</v>
      </c>
      <c r="AJ118" s="45" t="s">
        <v>9</v>
      </c>
    </row>
    <row r="119" spans="1:36" ht="15.95" hidden="1" customHeight="1" outlineLevel="1" x14ac:dyDescent="0.2">
      <c r="A119" s="63" t="s">
        <v>146</v>
      </c>
      <c r="B119" s="54">
        <v>0</v>
      </c>
      <c r="C119" s="54">
        <v>0</v>
      </c>
      <c r="D119" s="54">
        <v>0</v>
      </c>
      <c r="E119" s="54">
        <v>0</v>
      </c>
      <c r="F119" s="54">
        <v>0</v>
      </c>
      <c r="G119" s="54">
        <v>0</v>
      </c>
      <c r="H119" s="54">
        <v>0</v>
      </c>
      <c r="I119" s="54">
        <v>0</v>
      </c>
      <c r="J119" s="54">
        <v>0</v>
      </c>
      <c r="K119" s="54">
        <v>0</v>
      </c>
      <c r="L119" s="54">
        <v>0</v>
      </c>
      <c r="M119" s="54">
        <v>0</v>
      </c>
      <c r="N119" s="54">
        <v>0</v>
      </c>
      <c r="O119" s="54">
        <v>0</v>
      </c>
      <c r="P119" s="54">
        <v>0</v>
      </c>
      <c r="Q119" s="54">
        <v>0</v>
      </c>
      <c r="R119" s="128">
        <v>0</v>
      </c>
      <c r="S119" s="128">
        <v>0</v>
      </c>
      <c r="T119" s="54">
        <v>0</v>
      </c>
      <c r="U119" s="54">
        <v>0</v>
      </c>
      <c r="V119" s="54">
        <v>0</v>
      </c>
      <c r="W119" s="54">
        <v>0</v>
      </c>
      <c r="X119" s="54">
        <v>0</v>
      </c>
      <c r="Y119" s="54">
        <v>0</v>
      </c>
      <c r="Z119" s="54">
        <v>0</v>
      </c>
      <c r="AA119" s="54">
        <v>0</v>
      </c>
      <c r="AC119" s="54">
        <f t="shared" si="208"/>
        <v>0</v>
      </c>
      <c r="AD119" s="54">
        <f t="shared" si="217"/>
        <v>0</v>
      </c>
      <c r="AE119" s="54">
        <f t="shared" si="209"/>
        <v>0</v>
      </c>
      <c r="AF119" s="54">
        <f t="shared" si="210"/>
        <v>0</v>
      </c>
      <c r="AG119" s="54">
        <f t="shared" si="183"/>
        <v>0</v>
      </c>
      <c r="AH119" s="54">
        <f t="shared" ca="1" si="184"/>
        <v>0</v>
      </c>
      <c r="AI119" s="54">
        <f t="shared" ca="1" si="185"/>
        <v>0</v>
      </c>
      <c r="AJ119" s="45" t="s">
        <v>9</v>
      </c>
    </row>
    <row r="120" spans="1:36" ht="15.95" hidden="1" customHeight="1" outlineLevel="1" x14ac:dyDescent="0.2">
      <c r="A120" s="63" t="s">
        <v>161</v>
      </c>
      <c r="B120" s="54">
        <v>0</v>
      </c>
      <c r="C120" s="54">
        <v>0</v>
      </c>
      <c r="D120" s="54">
        <v>0</v>
      </c>
      <c r="E120" s="54">
        <v>0</v>
      </c>
      <c r="F120" s="54">
        <v>0</v>
      </c>
      <c r="G120" s="54">
        <v>0</v>
      </c>
      <c r="H120" s="54">
        <v>0</v>
      </c>
      <c r="I120" s="54">
        <v>0</v>
      </c>
      <c r="J120" s="54">
        <v>0</v>
      </c>
      <c r="K120" s="54">
        <v>0</v>
      </c>
      <c r="L120" s="54">
        <v>0</v>
      </c>
      <c r="M120" s="54">
        <v>0</v>
      </c>
      <c r="N120" s="54">
        <v>0</v>
      </c>
      <c r="O120" s="54">
        <v>0</v>
      </c>
      <c r="P120" s="54">
        <v>0</v>
      </c>
      <c r="Q120" s="54">
        <v>0</v>
      </c>
      <c r="R120" s="128">
        <v>0</v>
      </c>
      <c r="S120" s="128">
        <v>0</v>
      </c>
      <c r="T120" s="54">
        <v>53</v>
      </c>
      <c r="U120" s="54">
        <v>55</v>
      </c>
      <c r="V120" s="54">
        <v>56</v>
      </c>
      <c r="W120" s="54">
        <v>58</v>
      </c>
      <c r="X120" s="54">
        <v>60</v>
      </c>
      <c r="Y120" s="54">
        <v>61</v>
      </c>
      <c r="Z120" s="54">
        <v>63</v>
      </c>
      <c r="AA120" s="54">
        <v>67</v>
      </c>
      <c r="AC120" s="54">
        <f t="shared" si="208"/>
        <v>0</v>
      </c>
      <c r="AD120" s="54">
        <f t="shared" si="217"/>
        <v>0</v>
      </c>
      <c r="AE120" s="54">
        <f t="shared" si="209"/>
        <v>0</v>
      </c>
      <c r="AF120" s="54">
        <f t="shared" si="210"/>
        <v>0</v>
      </c>
      <c r="AG120" s="54">
        <f t="shared" si="183"/>
        <v>55</v>
      </c>
      <c r="AH120" s="54">
        <f t="shared" ca="1" si="184"/>
        <v>61</v>
      </c>
      <c r="AI120" s="54">
        <f t="shared" ca="1" si="185"/>
        <v>67</v>
      </c>
      <c r="AJ120" s="45" t="s">
        <v>9</v>
      </c>
    </row>
    <row r="121" spans="1:36" ht="15.95" hidden="1" customHeight="1" outlineLevel="1" x14ac:dyDescent="0.2">
      <c r="A121" s="63" t="s">
        <v>162</v>
      </c>
      <c r="B121" s="54">
        <v>0</v>
      </c>
      <c r="C121" s="54">
        <v>0</v>
      </c>
      <c r="D121" s="54">
        <v>0</v>
      </c>
      <c r="E121" s="54">
        <v>0</v>
      </c>
      <c r="F121" s="54">
        <v>0</v>
      </c>
      <c r="G121" s="54">
        <v>0</v>
      </c>
      <c r="H121" s="54">
        <v>0</v>
      </c>
      <c r="I121" s="54">
        <v>0</v>
      </c>
      <c r="J121" s="54">
        <v>899</v>
      </c>
      <c r="K121" s="54">
        <v>4504</v>
      </c>
      <c r="L121" s="54">
        <v>6947</v>
      </c>
      <c r="M121" s="54">
        <v>7955</v>
      </c>
      <c r="N121" s="54">
        <v>12230</v>
      </c>
      <c r="O121" s="54">
        <v>16836</v>
      </c>
      <c r="P121" s="54">
        <v>20322</v>
      </c>
      <c r="Q121" s="54">
        <v>24300</v>
      </c>
      <c r="R121" s="129">
        <v>28615</v>
      </c>
      <c r="S121" s="129">
        <v>0</v>
      </c>
      <c r="T121" s="54">
        <v>0</v>
      </c>
      <c r="U121" s="54">
        <v>0</v>
      </c>
      <c r="V121" s="54">
        <v>0</v>
      </c>
      <c r="W121" s="54">
        <v>0</v>
      </c>
      <c r="X121" s="54">
        <v>0</v>
      </c>
      <c r="Y121" s="54">
        <v>0</v>
      </c>
      <c r="Z121" s="54">
        <v>0</v>
      </c>
      <c r="AA121" s="54">
        <v>0</v>
      </c>
      <c r="AC121" s="54">
        <f t="shared" si="208"/>
        <v>0</v>
      </c>
      <c r="AD121" s="54">
        <f t="shared" si="217"/>
        <v>0</v>
      </c>
      <c r="AE121" s="54">
        <f t="shared" si="209"/>
        <v>7955</v>
      </c>
      <c r="AF121" s="54">
        <f t="shared" si="210"/>
        <v>24300</v>
      </c>
      <c r="AG121" s="54">
        <f t="shared" si="183"/>
        <v>0</v>
      </c>
      <c r="AH121" s="54">
        <f t="shared" ca="1" si="184"/>
        <v>0</v>
      </c>
      <c r="AI121" s="54">
        <f t="shared" ca="1" si="185"/>
        <v>0</v>
      </c>
      <c r="AJ121" s="45" t="s">
        <v>9</v>
      </c>
    </row>
    <row r="122" spans="1:36" ht="15.95" hidden="1" customHeight="1" outlineLevel="1" x14ac:dyDescent="0.2">
      <c r="A122" s="63" t="s">
        <v>159</v>
      </c>
      <c r="B122" s="54">
        <v>0</v>
      </c>
      <c r="C122" s="54">
        <v>0</v>
      </c>
      <c r="D122" s="54">
        <v>0</v>
      </c>
      <c r="E122" s="54">
        <v>0</v>
      </c>
      <c r="F122" s="54">
        <v>0</v>
      </c>
      <c r="G122" s="54">
        <v>0</v>
      </c>
      <c r="H122" s="54">
        <v>0</v>
      </c>
      <c r="I122" s="54">
        <v>0</v>
      </c>
      <c r="J122" s="54">
        <v>0</v>
      </c>
      <c r="K122" s="54">
        <v>0</v>
      </c>
      <c r="L122" s="54">
        <v>0</v>
      </c>
      <c r="M122" s="54">
        <v>0</v>
      </c>
      <c r="N122" s="54">
        <v>0</v>
      </c>
      <c r="O122" s="54">
        <v>0</v>
      </c>
      <c r="P122" s="54">
        <v>0</v>
      </c>
      <c r="Q122" s="54">
        <v>0</v>
      </c>
      <c r="R122" s="128">
        <v>0</v>
      </c>
      <c r="S122" s="128">
        <v>0</v>
      </c>
      <c r="T122" s="54">
        <v>0</v>
      </c>
      <c r="U122" s="54">
        <v>0</v>
      </c>
      <c r="V122" s="54">
        <v>0</v>
      </c>
      <c r="W122" s="54">
        <v>0</v>
      </c>
      <c r="X122" s="54">
        <v>0</v>
      </c>
      <c r="Y122" s="54">
        <v>0</v>
      </c>
      <c r="Z122" s="54">
        <v>0</v>
      </c>
      <c r="AA122" s="54">
        <v>0</v>
      </c>
      <c r="AC122" s="54">
        <f t="shared" si="208"/>
        <v>0</v>
      </c>
      <c r="AD122" s="54">
        <f t="shared" si="217"/>
        <v>0</v>
      </c>
      <c r="AE122" s="54">
        <f t="shared" si="209"/>
        <v>0</v>
      </c>
      <c r="AF122" s="54">
        <f t="shared" si="210"/>
        <v>0</v>
      </c>
      <c r="AG122" s="54">
        <f t="shared" si="183"/>
        <v>0</v>
      </c>
      <c r="AH122" s="54">
        <f t="shared" ca="1" si="184"/>
        <v>0</v>
      </c>
      <c r="AI122" s="54">
        <f t="shared" ca="1" si="185"/>
        <v>0</v>
      </c>
      <c r="AJ122" s="45" t="s">
        <v>9</v>
      </c>
    </row>
    <row r="123" spans="1:36" ht="15.95" hidden="1" customHeight="1" outlineLevel="1" x14ac:dyDescent="0.2">
      <c r="A123" s="63" t="s">
        <v>160</v>
      </c>
      <c r="B123" s="54">
        <v>0</v>
      </c>
      <c r="C123" s="54">
        <v>0</v>
      </c>
      <c r="D123" s="54">
        <v>0</v>
      </c>
      <c r="E123" s="54">
        <v>0</v>
      </c>
      <c r="F123" s="54">
        <v>0</v>
      </c>
      <c r="G123" s="54">
        <v>0</v>
      </c>
      <c r="H123" s="54">
        <v>0</v>
      </c>
      <c r="I123" s="54">
        <v>0</v>
      </c>
      <c r="J123" s="54">
        <v>0</v>
      </c>
      <c r="K123" s="54">
        <v>0</v>
      </c>
      <c r="L123" s="54">
        <v>0</v>
      </c>
      <c r="M123" s="54">
        <v>0</v>
      </c>
      <c r="N123" s="54">
        <v>0</v>
      </c>
      <c r="O123" s="54">
        <v>0</v>
      </c>
      <c r="P123" s="54">
        <v>0</v>
      </c>
      <c r="Q123" s="54">
        <v>0</v>
      </c>
      <c r="R123" s="128">
        <v>0</v>
      </c>
      <c r="S123" s="128">
        <v>2313</v>
      </c>
      <c r="T123" s="54">
        <v>2565</v>
      </c>
      <c r="U123" s="54">
        <v>2842</v>
      </c>
      <c r="V123" s="54">
        <v>3119</v>
      </c>
      <c r="W123" s="54">
        <v>3403</v>
      </c>
      <c r="X123" s="54">
        <v>3707</v>
      </c>
      <c r="Y123" s="54">
        <v>4013</v>
      </c>
      <c r="Z123" s="54">
        <v>4316</v>
      </c>
      <c r="AA123" s="54">
        <v>4620</v>
      </c>
      <c r="AC123" s="54">
        <f t="shared" si="208"/>
        <v>0</v>
      </c>
      <c r="AD123" s="54">
        <f t="shared" si="217"/>
        <v>0</v>
      </c>
      <c r="AE123" s="54">
        <f t="shared" si="209"/>
        <v>0</v>
      </c>
      <c r="AF123" s="54">
        <f t="shared" si="210"/>
        <v>0</v>
      </c>
      <c r="AG123" s="54">
        <f t="shared" si="183"/>
        <v>2842</v>
      </c>
      <c r="AH123" s="54">
        <f t="shared" ca="1" si="184"/>
        <v>4013</v>
      </c>
      <c r="AI123" s="54">
        <f t="shared" ca="1" si="185"/>
        <v>4620</v>
      </c>
      <c r="AJ123" s="45" t="s">
        <v>9</v>
      </c>
    </row>
    <row r="124" spans="1:36" ht="15.95" hidden="1" customHeight="1" outlineLevel="1" x14ac:dyDescent="0.2">
      <c r="A124" s="63" t="s">
        <v>157</v>
      </c>
      <c r="B124" s="54">
        <v>0</v>
      </c>
      <c r="C124" s="54">
        <v>0</v>
      </c>
      <c r="D124" s="54">
        <v>0</v>
      </c>
      <c r="E124" s="54">
        <v>0</v>
      </c>
      <c r="F124" s="54">
        <v>0</v>
      </c>
      <c r="G124" s="54">
        <v>0</v>
      </c>
      <c r="H124" s="54">
        <v>0</v>
      </c>
      <c r="I124" s="54">
        <v>0</v>
      </c>
      <c r="J124" s="54">
        <v>0</v>
      </c>
      <c r="K124" s="54">
        <v>0</v>
      </c>
      <c r="L124" s="54">
        <v>0</v>
      </c>
      <c r="M124" s="54">
        <v>0</v>
      </c>
      <c r="N124" s="54">
        <v>0</v>
      </c>
      <c r="O124" s="54">
        <v>8918</v>
      </c>
      <c r="P124" s="54">
        <v>8603</v>
      </c>
      <c r="Q124" s="54">
        <v>8539</v>
      </c>
      <c r="R124" s="128">
        <v>8547</v>
      </c>
      <c r="S124" s="128">
        <v>8538</v>
      </c>
      <c r="T124" s="54">
        <v>8112</v>
      </c>
      <c r="U124" s="54">
        <v>8068</v>
      </c>
      <c r="V124" s="54">
        <v>8068</v>
      </c>
      <c r="W124" s="54">
        <v>7630</v>
      </c>
      <c r="X124" s="54">
        <v>7620</v>
      </c>
      <c r="Y124" s="54">
        <v>7614</v>
      </c>
      <c r="Z124" s="54">
        <v>7584</v>
      </c>
      <c r="AA124" s="54">
        <v>7566</v>
      </c>
      <c r="AC124" s="54">
        <f t="shared" si="208"/>
        <v>0</v>
      </c>
      <c r="AD124" s="54">
        <f t="shared" si="217"/>
        <v>0</v>
      </c>
      <c r="AE124" s="54">
        <f t="shared" si="209"/>
        <v>0</v>
      </c>
      <c r="AF124" s="54">
        <f t="shared" si="210"/>
        <v>8539</v>
      </c>
      <c r="AG124" s="54">
        <f t="shared" si="183"/>
        <v>8068</v>
      </c>
      <c r="AH124" s="54">
        <f t="shared" ca="1" si="184"/>
        <v>7614</v>
      </c>
      <c r="AI124" s="54">
        <f t="shared" ca="1" si="185"/>
        <v>7566</v>
      </c>
      <c r="AJ124" s="45" t="s">
        <v>9</v>
      </c>
    </row>
    <row r="125" spans="1:36" ht="15.95" hidden="1" customHeight="1" outlineLevel="1" x14ac:dyDescent="0.2">
      <c r="A125" s="63" t="s">
        <v>163</v>
      </c>
      <c r="B125" s="54">
        <v>0</v>
      </c>
      <c r="C125" s="54">
        <v>0</v>
      </c>
      <c r="D125" s="54">
        <v>0</v>
      </c>
      <c r="E125" s="54">
        <v>0</v>
      </c>
      <c r="F125" s="54">
        <v>0</v>
      </c>
      <c r="G125" s="54">
        <v>0</v>
      </c>
      <c r="H125" s="54">
        <v>0</v>
      </c>
      <c r="I125" s="54">
        <v>0</v>
      </c>
      <c r="J125" s="54">
        <v>0</v>
      </c>
      <c r="K125" s="54">
        <v>0</v>
      </c>
      <c r="L125" s="54">
        <v>0</v>
      </c>
      <c r="M125" s="54">
        <v>0</v>
      </c>
      <c r="N125" s="54">
        <v>0</v>
      </c>
      <c r="O125" s="54">
        <v>0</v>
      </c>
      <c r="P125" s="54">
        <v>0</v>
      </c>
      <c r="Q125" s="54">
        <v>1874</v>
      </c>
      <c r="R125" s="54">
        <v>2050</v>
      </c>
      <c r="S125" s="54">
        <v>0</v>
      </c>
      <c r="T125" s="54">
        <v>0</v>
      </c>
      <c r="U125" s="54">
        <v>0</v>
      </c>
      <c r="V125" s="54">
        <v>0</v>
      </c>
      <c r="W125" s="54">
        <v>0</v>
      </c>
      <c r="X125" s="54">
        <v>0</v>
      </c>
      <c r="Y125" s="54">
        <v>0</v>
      </c>
      <c r="Z125" s="54">
        <v>0</v>
      </c>
      <c r="AA125" s="54">
        <v>0</v>
      </c>
      <c r="AC125" s="54">
        <f t="shared" si="208"/>
        <v>0</v>
      </c>
      <c r="AD125" s="54">
        <f t="shared" si="217"/>
        <v>0</v>
      </c>
      <c r="AE125" s="54">
        <f t="shared" si="209"/>
        <v>0</v>
      </c>
      <c r="AF125" s="54">
        <f t="shared" si="210"/>
        <v>1874</v>
      </c>
      <c r="AG125" s="54">
        <f t="shared" si="183"/>
        <v>0</v>
      </c>
      <c r="AH125" s="54">
        <f t="shared" ca="1" si="184"/>
        <v>0</v>
      </c>
      <c r="AI125" s="54">
        <f t="shared" ca="1" si="185"/>
        <v>0</v>
      </c>
      <c r="AJ125" s="45" t="s">
        <v>9</v>
      </c>
    </row>
    <row r="126" spans="1:36" ht="15.95" hidden="1" customHeight="1" outlineLevel="1" x14ac:dyDescent="0.2">
      <c r="A126" s="61" t="s">
        <v>165</v>
      </c>
      <c r="B126" s="62">
        <v>31511</v>
      </c>
      <c r="C126" s="62">
        <v>31495</v>
      </c>
      <c r="D126" s="62">
        <v>31469</v>
      </c>
      <c r="E126" s="62">
        <v>-28146</v>
      </c>
      <c r="F126" s="62">
        <v>31453</v>
      </c>
      <c r="G126" s="62">
        <v>31445</v>
      </c>
      <c r="H126" s="62">
        <v>157078</v>
      </c>
      <c r="I126" s="62">
        <f t="shared" ref="I126:N126" si="218">SUM(I127:I133)</f>
        <v>101837</v>
      </c>
      <c r="J126" s="62">
        <f t="shared" si="218"/>
        <v>123886</v>
      </c>
      <c r="K126" s="62">
        <f t="shared" si="218"/>
        <v>126443</v>
      </c>
      <c r="L126" s="62">
        <f t="shared" si="218"/>
        <v>119257</v>
      </c>
      <c r="M126" s="62">
        <f t="shared" si="218"/>
        <v>67031</v>
      </c>
      <c r="N126" s="62">
        <f t="shared" si="218"/>
        <v>59338</v>
      </c>
      <c r="O126" s="62">
        <f t="shared" ref="O126:T126" si="219">SUM(O127:O133)</f>
        <v>18336</v>
      </c>
      <c r="P126" s="62">
        <f t="shared" si="219"/>
        <v>10955</v>
      </c>
      <c r="Q126" s="62">
        <f t="shared" si="219"/>
        <v>-23111</v>
      </c>
      <c r="R126" s="62">
        <f t="shared" si="219"/>
        <v>-22506</v>
      </c>
      <c r="S126" s="62">
        <f t="shared" si="219"/>
        <v>-5961</v>
      </c>
      <c r="T126" s="62">
        <f t="shared" si="219"/>
        <v>20707</v>
      </c>
      <c r="U126" s="62">
        <f t="shared" ref="U126:V126" si="220">SUM(U127:U133)</f>
        <v>11285</v>
      </c>
      <c r="V126" s="62">
        <f t="shared" si="220"/>
        <v>23642</v>
      </c>
      <c r="W126" s="62">
        <f t="shared" ref="W126:X126" si="221">SUM(W127:W133)</f>
        <v>44379</v>
      </c>
      <c r="X126" s="62">
        <f t="shared" si="221"/>
        <v>58558</v>
      </c>
      <c r="Y126" s="62">
        <f t="shared" ref="Y126:Z126" si="222">SUM(Y127:Y133)</f>
        <v>47189</v>
      </c>
      <c r="Z126" s="62">
        <f t="shared" si="222"/>
        <v>60368</v>
      </c>
      <c r="AA126" s="62">
        <f t="shared" ref="AA126" si="223">SUM(AA127:AA133)</f>
        <v>83534</v>
      </c>
      <c r="AC126" s="62">
        <f t="shared" si="208"/>
        <v>-28146</v>
      </c>
      <c r="AD126" s="62">
        <f t="shared" si="217"/>
        <v>101837</v>
      </c>
      <c r="AE126" s="62">
        <f t="shared" si="209"/>
        <v>67031</v>
      </c>
      <c r="AF126" s="62">
        <f t="shared" si="210"/>
        <v>-23111</v>
      </c>
      <c r="AG126" s="62">
        <f t="shared" si="183"/>
        <v>11285</v>
      </c>
      <c r="AH126" s="62">
        <f t="shared" ca="1" si="184"/>
        <v>47189</v>
      </c>
      <c r="AI126" s="62">
        <f t="shared" ca="1" si="185"/>
        <v>83534</v>
      </c>
      <c r="AJ126" s="45" t="s">
        <v>9</v>
      </c>
    </row>
    <row r="127" spans="1:36" ht="15.95" hidden="1" customHeight="1" outlineLevel="1" x14ac:dyDescent="0.2">
      <c r="A127" s="63" t="s">
        <v>166</v>
      </c>
      <c r="B127" s="54">
        <v>31553</v>
      </c>
      <c r="C127" s="54">
        <v>31553</v>
      </c>
      <c r="D127" s="54">
        <v>31553</v>
      </c>
      <c r="E127" s="54">
        <v>31553</v>
      </c>
      <c r="F127" s="54">
        <v>31553</v>
      </c>
      <c r="G127" s="54">
        <v>31553</v>
      </c>
      <c r="H127" s="54">
        <v>157553</v>
      </c>
      <c r="I127" s="54">
        <v>187553</v>
      </c>
      <c r="J127" s="54">
        <v>208553</v>
      </c>
      <c r="K127" s="54">
        <v>208553</v>
      </c>
      <c r="L127" s="54">
        <v>208553</v>
      </c>
      <c r="M127" s="54">
        <v>208553</v>
      </c>
      <c r="N127" s="54">
        <v>208553</v>
      </c>
      <c r="O127" s="54">
        <v>208553</v>
      </c>
      <c r="P127" s="54">
        <v>208553</v>
      </c>
      <c r="Q127" s="54">
        <v>208553</v>
      </c>
      <c r="R127" s="54">
        <v>208553</v>
      </c>
      <c r="S127" s="54">
        <v>208553</v>
      </c>
      <c r="T127" s="54">
        <v>208553</v>
      </c>
      <c r="U127" s="54">
        <v>208553</v>
      </c>
      <c r="V127" s="54">
        <v>208553</v>
      </c>
      <c r="W127" s="54">
        <v>208553</v>
      </c>
      <c r="X127" s="54">
        <v>208553</v>
      </c>
      <c r="Y127" s="54">
        <v>208553</v>
      </c>
      <c r="Z127" s="54">
        <v>208553</v>
      </c>
      <c r="AA127" s="54">
        <v>208553</v>
      </c>
      <c r="AC127" s="54">
        <f t="shared" si="208"/>
        <v>31553</v>
      </c>
      <c r="AD127" s="54">
        <f t="shared" si="217"/>
        <v>187553</v>
      </c>
      <c r="AE127" s="54">
        <f t="shared" si="209"/>
        <v>208553</v>
      </c>
      <c r="AF127" s="54">
        <f t="shared" si="210"/>
        <v>208553</v>
      </c>
      <c r="AG127" s="54">
        <f t="shared" si="183"/>
        <v>208553</v>
      </c>
      <c r="AH127" s="54">
        <f t="shared" ca="1" si="184"/>
        <v>208553</v>
      </c>
      <c r="AI127" s="54">
        <f t="shared" ca="1" si="185"/>
        <v>208553</v>
      </c>
      <c r="AJ127" s="45" t="s">
        <v>9</v>
      </c>
    </row>
    <row r="128" spans="1:36" ht="15.95" hidden="1" customHeight="1" outlineLevel="1" x14ac:dyDescent="0.25">
      <c r="A128" s="63" t="s">
        <v>167</v>
      </c>
      <c r="B128" s="54">
        <v>0</v>
      </c>
      <c r="C128" s="54">
        <v>0</v>
      </c>
      <c r="D128" s="54">
        <v>0</v>
      </c>
      <c r="E128" s="54">
        <v>0</v>
      </c>
      <c r="F128" s="54">
        <v>0</v>
      </c>
      <c r="G128" s="54">
        <v>0</v>
      </c>
      <c r="H128" s="54">
        <v>0</v>
      </c>
      <c r="I128" s="54">
        <v>0</v>
      </c>
      <c r="J128" s="54">
        <v>0</v>
      </c>
      <c r="K128" s="54">
        <v>0</v>
      </c>
      <c r="L128" s="54">
        <v>0</v>
      </c>
      <c r="M128" s="54">
        <v>0</v>
      </c>
      <c r="N128" s="54">
        <v>0</v>
      </c>
      <c r="O128" s="54">
        <v>0</v>
      </c>
      <c r="P128" s="54">
        <v>0</v>
      </c>
      <c r="Q128" s="54">
        <v>0</v>
      </c>
      <c r="R128" s="127">
        <v>0</v>
      </c>
      <c r="S128" s="127">
        <v>0</v>
      </c>
      <c r="T128" s="54">
        <v>0</v>
      </c>
      <c r="U128" s="54">
        <v>0</v>
      </c>
      <c r="V128" s="54">
        <v>0</v>
      </c>
      <c r="W128" s="54">
        <v>0</v>
      </c>
      <c r="X128" s="54">
        <v>0</v>
      </c>
      <c r="Y128" s="54">
        <v>0</v>
      </c>
      <c r="Z128" s="54">
        <v>0</v>
      </c>
      <c r="AA128" s="54">
        <v>0</v>
      </c>
      <c r="AC128" s="54">
        <f t="shared" si="208"/>
        <v>0</v>
      </c>
      <c r="AD128" s="54">
        <f t="shared" si="217"/>
        <v>0</v>
      </c>
      <c r="AE128" s="54">
        <f t="shared" si="209"/>
        <v>0</v>
      </c>
      <c r="AF128" s="54">
        <f t="shared" si="210"/>
        <v>0</v>
      </c>
      <c r="AG128" s="54">
        <f t="shared" si="183"/>
        <v>0</v>
      </c>
      <c r="AH128" s="54">
        <f t="shared" ca="1" si="184"/>
        <v>0</v>
      </c>
      <c r="AI128" s="54">
        <f t="shared" ca="1" si="185"/>
        <v>0</v>
      </c>
      <c r="AJ128" s="45" t="s">
        <v>9</v>
      </c>
    </row>
    <row r="129" spans="1:36" ht="15.95" hidden="1" customHeight="1" outlineLevel="1" x14ac:dyDescent="0.25">
      <c r="A129" s="63" t="s">
        <v>145</v>
      </c>
      <c r="B129" s="54">
        <v>0</v>
      </c>
      <c r="C129" s="54">
        <v>0</v>
      </c>
      <c r="D129" s="54">
        <v>0</v>
      </c>
      <c r="E129" s="54">
        <v>0</v>
      </c>
      <c r="F129" s="54">
        <v>0</v>
      </c>
      <c r="G129" s="54">
        <v>0</v>
      </c>
      <c r="H129" s="54">
        <v>0</v>
      </c>
      <c r="I129" s="54">
        <v>0</v>
      </c>
      <c r="J129" s="54">
        <v>0</v>
      </c>
      <c r="K129" s="54">
        <v>0</v>
      </c>
      <c r="L129" s="54">
        <v>0</v>
      </c>
      <c r="M129" s="54">
        <v>0</v>
      </c>
      <c r="N129" s="54">
        <v>0</v>
      </c>
      <c r="O129" s="54">
        <v>0</v>
      </c>
      <c r="P129" s="54">
        <v>0</v>
      </c>
      <c r="Q129" s="54">
        <v>0</v>
      </c>
      <c r="R129" s="127">
        <v>0</v>
      </c>
      <c r="S129" s="127">
        <v>0</v>
      </c>
      <c r="T129" s="54">
        <v>0</v>
      </c>
      <c r="U129" s="54">
        <v>0</v>
      </c>
      <c r="V129" s="54">
        <v>0</v>
      </c>
      <c r="W129" s="54">
        <v>0</v>
      </c>
      <c r="X129" s="54">
        <v>0</v>
      </c>
      <c r="Y129" s="54">
        <v>0</v>
      </c>
      <c r="Z129" s="54">
        <v>0</v>
      </c>
      <c r="AA129" s="54">
        <v>0</v>
      </c>
      <c r="AC129" s="54">
        <f t="shared" si="208"/>
        <v>0</v>
      </c>
      <c r="AD129" s="54">
        <f t="shared" si="217"/>
        <v>0</v>
      </c>
      <c r="AE129" s="54">
        <f t="shared" si="209"/>
        <v>0</v>
      </c>
      <c r="AF129" s="54">
        <f t="shared" si="210"/>
        <v>0</v>
      </c>
      <c r="AG129" s="54">
        <f t="shared" si="183"/>
        <v>0</v>
      </c>
      <c r="AH129" s="54">
        <f t="shared" ca="1" si="184"/>
        <v>0</v>
      </c>
      <c r="AI129" s="54">
        <f t="shared" ca="1" si="185"/>
        <v>0</v>
      </c>
      <c r="AJ129" s="45" t="s">
        <v>9</v>
      </c>
    </row>
    <row r="130" spans="1:36" ht="15.95" hidden="1" customHeight="1" outlineLevel="1" x14ac:dyDescent="0.25">
      <c r="A130" s="63" t="s">
        <v>168</v>
      </c>
      <c r="B130" s="54">
        <v>0</v>
      </c>
      <c r="C130" s="54">
        <v>0</v>
      </c>
      <c r="D130" s="54">
        <v>0</v>
      </c>
      <c r="E130" s="54">
        <v>0</v>
      </c>
      <c r="F130" s="54">
        <v>0</v>
      </c>
      <c r="G130" s="54">
        <v>0</v>
      </c>
      <c r="H130" s="54">
        <v>0</v>
      </c>
      <c r="I130" s="54">
        <v>0</v>
      </c>
      <c r="J130" s="54">
        <v>0</v>
      </c>
      <c r="K130" s="54">
        <v>0</v>
      </c>
      <c r="L130" s="54">
        <v>0</v>
      </c>
      <c r="M130" s="54">
        <v>0</v>
      </c>
      <c r="N130" s="54">
        <v>0</v>
      </c>
      <c r="O130" s="54">
        <v>0</v>
      </c>
      <c r="P130" s="54">
        <v>0</v>
      </c>
      <c r="Q130" s="54">
        <v>0</v>
      </c>
      <c r="R130" s="127">
        <v>0</v>
      </c>
      <c r="S130" s="127">
        <v>0</v>
      </c>
      <c r="T130" s="54">
        <v>0</v>
      </c>
      <c r="U130" s="54">
        <v>0</v>
      </c>
      <c r="V130" s="54">
        <v>0</v>
      </c>
      <c r="W130" s="54">
        <v>0</v>
      </c>
      <c r="X130" s="54">
        <v>0</v>
      </c>
      <c r="Y130" s="54">
        <v>0</v>
      </c>
      <c r="Z130" s="54">
        <v>0</v>
      </c>
      <c r="AA130" s="54">
        <v>0</v>
      </c>
      <c r="AC130" s="54">
        <f t="shared" si="208"/>
        <v>0</v>
      </c>
      <c r="AD130" s="54">
        <f t="shared" si="217"/>
        <v>0</v>
      </c>
      <c r="AE130" s="54">
        <f t="shared" si="209"/>
        <v>0</v>
      </c>
      <c r="AF130" s="54">
        <f t="shared" si="210"/>
        <v>0</v>
      </c>
      <c r="AG130" s="54">
        <f t="shared" si="183"/>
        <v>0</v>
      </c>
      <c r="AH130" s="54">
        <f t="shared" ca="1" si="184"/>
        <v>0</v>
      </c>
      <c r="AI130" s="54">
        <f t="shared" ca="1" si="185"/>
        <v>0</v>
      </c>
      <c r="AJ130" s="45" t="s">
        <v>9</v>
      </c>
    </row>
    <row r="131" spans="1:36" ht="15.95" hidden="1" customHeight="1" outlineLevel="1" x14ac:dyDescent="0.2">
      <c r="A131" s="63" t="s">
        <v>169</v>
      </c>
      <c r="B131" s="54">
        <v>-41</v>
      </c>
      <c r="C131" s="54">
        <v>-41</v>
      </c>
      <c r="D131" s="54">
        <v>-41</v>
      </c>
      <c r="E131" s="54">
        <v>6311</v>
      </c>
      <c r="F131" s="54">
        <v>65910</v>
      </c>
      <c r="G131" s="54">
        <v>-99</v>
      </c>
      <c r="H131" s="54">
        <v>-99</v>
      </c>
      <c r="I131" s="54">
        <v>-85716</v>
      </c>
      <c r="J131" s="54">
        <v>-85716</v>
      </c>
      <c r="K131" s="54">
        <v>-85716</v>
      </c>
      <c r="L131" s="54">
        <v>-85716</v>
      </c>
      <c r="M131" s="54">
        <v>-141523</v>
      </c>
      <c r="N131" s="54">
        <v>-141367</v>
      </c>
      <c r="O131" s="54">
        <v>-167941</v>
      </c>
      <c r="P131" s="54">
        <v>-217994</v>
      </c>
      <c r="Q131" s="54">
        <v>-231663</v>
      </c>
      <c r="R131" s="54">
        <v>-231663</v>
      </c>
      <c r="S131" s="54">
        <v>-231663</v>
      </c>
      <c r="T131" s="54">
        <v>-231663</v>
      </c>
      <c r="U131" s="54">
        <v>-197265</v>
      </c>
      <c r="V131" s="54">
        <v>-197265</v>
      </c>
      <c r="W131" s="54">
        <v>-197265</v>
      </c>
      <c r="X131" s="54">
        <v>-197265</v>
      </c>
      <c r="Y131" s="54">
        <v>-161366</v>
      </c>
      <c r="Z131" s="54">
        <v>-161366</v>
      </c>
      <c r="AA131" s="54">
        <v>-161366</v>
      </c>
      <c r="AC131" s="54">
        <f t="shared" si="208"/>
        <v>6311</v>
      </c>
      <c r="AD131" s="54">
        <f t="shared" si="217"/>
        <v>-85716</v>
      </c>
      <c r="AE131" s="54">
        <f t="shared" si="209"/>
        <v>-141523</v>
      </c>
      <c r="AF131" s="54">
        <f t="shared" si="210"/>
        <v>-231663</v>
      </c>
      <c r="AG131" s="54">
        <f t="shared" si="183"/>
        <v>-197265</v>
      </c>
      <c r="AH131" s="54">
        <f t="shared" ca="1" si="184"/>
        <v>-161366</v>
      </c>
      <c r="AI131" s="54">
        <f t="shared" ca="1" si="185"/>
        <v>-161366</v>
      </c>
      <c r="AJ131" s="45" t="s">
        <v>9</v>
      </c>
    </row>
    <row r="132" spans="1:36" ht="15.95" hidden="1" customHeight="1" outlineLevel="1" x14ac:dyDescent="0.2">
      <c r="A132" s="63" t="s">
        <v>170</v>
      </c>
      <c r="B132" s="54">
        <v>-1</v>
      </c>
      <c r="C132" s="54">
        <v>-17</v>
      </c>
      <c r="D132" s="54">
        <v>-43</v>
      </c>
      <c r="E132" s="54">
        <v>-66010</v>
      </c>
      <c r="F132" s="54">
        <v>-66010</v>
      </c>
      <c r="G132" s="54">
        <v>-9</v>
      </c>
      <c r="H132" s="54">
        <v>-376</v>
      </c>
      <c r="I132" s="54">
        <v>0</v>
      </c>
      <c r="J132" s="54">
        <v>1049</v>
      </c>
      <c r="K132" s="54">
        <v>3606</v>
      </c>
      <c r="L132" s="54">
        <v>-3580</v>
      </c>
      <c r="M132" s="54">
        <v>1</v>
      </c>
      <c r="N132" s="54">
        <v>-7848</v>
      </c>
      <c r="O132" s="54">
        <v>-22276</v>
      </c>
      <c r="P132" s="54">
        <v>20396</v>
      </c>
      <c r="Q132" s="54">
        <v>-1</v>
      </c>
      <c r="R132" s="54">
        <v>604</v>
      </c>
      <c r="S132" s="54">
        <v>17149</v>
      </c>
      <c r="T132" s="54">
        <v>43817</v>
      </c>
      <c r="U132" s="54">
        <v>-3</v>
      </c>
      <c r="V132" s="54">
        <v>12354</v>
      </c>
      <c r="W132" s="54">
        <v>33091</v>
      </c>
      <c r="X132" s="54">
        <v>47270</v>
      </c>
      <c r="Y132" s="54">
        <v>2</v>
      </c>
      <c r="Z132" s="54">
        <v>13181</v>
      </c>
      <c r="AA132" s="54">
        <v>36347</v>
      </c>
      <c r="AC132" s="54">
        <f t="shared" si="208"/>
        <v>-66010</v>
      </c>
      <c r="AD132" s="54">
        <f t="shared" si="217"/>
        <v>0</v>
      </c>
      <c r="AE132" s="54">
        <f t="shared" si="209"/>
        <v>1</v>
      </c>
      <c r="AF132" s="54">
        <f t="shared" si="210"/>
        <v>-1</v>
      </c>
      <c r="AG132" s="54">
        <f t="shared" si="183"/>
        <v>-3</v>
      </c>
      <c r="AH132" s="54">
        <f t="shared" ca="1" si="184"/>
        <v>2</v>
      </c>
      <c r="AI132" s="54">
        <f t="shared" ca="1" si="185"/>
        <v>36347</v>
      </c>
      <c r="AJ132" s="45" t="s">
        <v>9</v>
      </c>
    </row>
    <row r="133" spans="1:36" ht="15.95" hidden="1" customHeight="1" outlineLevel="1" x14ac:dyDescent="0.2">
      <c r="A133" s="63" t="s">
        <v>171</v>
      </c>
      <c r="B133" s="54">
        <v>0</v>
      </c>
      <c r="C133" s="54">
        <v>0</v>
      </c>
      <c r="D133" s="54">
        <v>0</v>
      </c>
      <c r="E133" s="54">
        <v>0</v>
      </c>
      <c r="F133" s="54">
        <v>0</v>
      </c>
      <c r="G133" s="54">
        <v>0</v>
      </c>
      <c r="H133" s="54">
        <v>0</v>
      </c>
      <c r="I133" s="54">
        <v>0</v>
      </c>
      <c r="J133" s="54">
        <v>0</v>
      </c>
      <c r="K133" s="54">
        <v>0</v>
      </c>
      <c r="L133" s="54">
        <v>0</v>
      </c>
      <c r="M133" s="54">
        <v>0</v>
      </c>
      <c r="N133" s="54">
        <v>0</v>
      </c>
      <c r="O133" s="54">
        <v>0</v>
      </c>
      <c r="P133" s="54">
        <v>0</v>
      </c>
      <c r="Q133" s="54">
        <v>0</v>
      </c>
      <c r="R133" s="54">
        <v>0</v>
      </c>
      <c r="S133" s="54">
        <v>0</v>
      </c>
      <c r="T133" s="54">
        <v>0</v>
      </c>
      <c r="U133" s="54">
        <v>0</v>
      </c>
      <c r="V133" s="54">
        <v>0</v>
      </c>
      <c r="W133" s="54">
        <v>0</v>
      </c>
      <c r="X133" s="54">
        <v>0</v>
      </c>
      <c r="Y133" s="54">
        <v>0</v>
      </c>
      <c r="Z133" s="54">
        <v>0</v>
      </c>
      <c r="AA133" s="54">
        <v>0</v>
      </c>
      <c r="AC133" s="54">
        <f t="shared" si="208"/>
        <v>0</v>
      </c>
      <c r="AD133" s="54">
        <f t="shared" si="217"/>
        <v>0</v>
      </c>
      <c r="AE133" s="54">
        <f t="shared" si="209"/>
        <v>0</v>
      </c>
      <c r="AF133" s="54">
        <f t="shared" si="210"/>
        <v>0</v>
      </c>
      <c r="AG133" s="54">
        <f t="shared" si="183"/>
        <v>0</v>
      </c>
      <c r="AH133" s="54">
        <f t="shared" ca="1" si="184"/>
        <v>0</v>
      </c>
      <c r="AI133" s="54">
        <f t="shared" ca="1" si="185"/>
        <v>0</v>
      </c>
      <c r="AJ133" s="45" t="s">
        <v>9</v>
      </c>
    </row>
    <row r="134" spans="1:36" ht="15.95" customHeight="1" collapsed="1" x14ac:dyDescent="0.2">
      <c r="P134" s="219">
        <f t="shared" ref="P134:U134" si="224">P70-P99</f>
        <v>0</v>
      </c>
      <c r="Q134" s="219">
        <f t="shared" si="224"/>
        <v>0</v>
      </c>
      <c r="R134" s="219">
        <f t="shared" si="224"/>
        <v>0</v>
      </c>
      <c r="S134" s="219">
        <f t="shared" si="224"/>
        <v>0</v>
      </c>
      <c r="T134" s="219">
        <f t="shared" si="224"/>
        <v>0</v>
      </c>
      <c r="U134" s="219">
        <f t="shared" si="224"/>
        <v>0</v>
      </c>
      <c r="V134" s="219">
        <f t="shared" ref="V134:W134" si="225">V70-V99</f>
        <v>0</v>
      </c>
      <c r="W134" s="219">
        <f t="shared" si="225"/>
        <v>0</v>
      </c>
      <c r="X134" s="219">
        <f t="shared" ref="X134:Y134" si="226">X70-X99</f>
        <v>0</v>
      </c>
      <c r="Y134" s="219">
        <f t="shared" si="226"/>
        <v>0</v>
      </c>
      <c r="Z134" s="219">
        <f t="shared" ref="Z134:AA134" si="227">Z70-Z99</f>
        <v>0</v>
      </c>
      <c r="AA134" s="219">
        <f t="shared" si="227"/>
        <v>0</v>
      </c>
      <c r="AJ134" s="45" t="s">
        <v>9</v>
      </c>
    </row>
    <row r="135" spans="1:36" s="42" customFormat="1" ht="15.95" customHeight="1" collapsed="1" x14ac:dyDescent="0.2">
      <c r="A135" s="39" t="s">
        <v>172</v>
      </c>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C135" s="40"/>
      <c r="AD135" s="40"/>
      <c r="AE135" s="40"/>
      <c r="AF135" s="40"/>
      <c r="AG135" s="40"/>
      <c r="AH135" s="40"/>
      <c r="AI135" s="40"/>
      <c r="AJ135" s="41" t="s">
        <v>9</v>
      </c>
    </row>
    <row r="136" spans="1:36" ht="15.95" hidden="1" customHeight="1" outlineLevel="1" x14ac:dyDescent="0.2">
      <c r="A136" s="55" t="s">
        <v>85</v>
      </c>
      <c r="B136" s="56">
        <v>17967</v>
      </c>
      <c r="C136" s="56">
        <v>184874</v>
      </c>
      <c r="D136" s="56">
        <v>423409</v>
      </c>
      <c r="E136" s="56">
        <v>523442</v>
      </c>
      <c r="F136" s="56">
        <v>269248</v>
      </c>
      <c r="G136" s="56">
        <v>287948</v>
      </c>
      <c r="H136" s="56">
        <v>171226</v>
      </c>
      <c r="I136" s="56">
        <f t="shared" ref="I136:N136" si="228">SUM(I137:I144)</f>
        <v>707843</v>
      </c>
      <c r="J136" s="56">
        <f t="shared" si="228"/>
        <v>124627</v>
      </c>
      <c r="K136" s="56">
        <f t="shared" si="228"/>
        <v>152365</v>
      </c>
      <c r="L136" s="56">
        <f t="shared" si="228"/>
        <v>124548</v>
      </c>
      <c r="M136" s="56">
        <f t="shared" si="228"/>
        <v>154661</v>
      </c>
      <c r="N136" s="56">
        <f t="shared" si="228"/>
        <v>130686</v>
      </c>
      <c r="O136" s="56">
        <f t="shared" ref="O136:T136" si="229">SUM(O137:O144)</f>
        <v>155420</v>
      </c>
      <c r="P136" s="56">
        <f t="shared" si="229"/>
        <v>60669</v>
      </c>
      <c r="Q136" s="56">
        <f t="shared" si="229"/>
        <v>89588</v>
      </c>
      <c r="R136" s="56">
        <f t="shared" si="229"/>
        <v>125842</v>
      </c>
      <c r="S136" s="56">
        <f t="shared" si="229"/>
        <v>116654</v>
      </c>
      <c r="T136" s="56">
        <f t="shared" si="229"/>
        <v>79800</v>
      </c>
      <c r="U136" s="56">
        <f t="shared" ref="U136:V136" si="230">SUM(U137:U144)</f>
        <v>94561</v>
      </c>
      <c r="V136" s="56">
        <f t="shared" si="230"/>
        <v>125308</v>
      </c>
      <c r="W136" s="56">
        <f t="shared" ref="W136:X136" si="231">SUM(W137:W144)</f>
        <v>103607</v>
      </c>
      <c r="X136" s="56">
        <f t="shared" si="231"/>
        <v>90663</v>
      </c>
      <c r="Y136" s="56">
        <f t="shared" ref="Y136" si="232">SUM(Y137:Y144)</f>
        <v>114874</v>
      </c>
      <c r="Z136" s="56">
        <f>SUM(Z137:Z144)</f>
        <v>133761</v>
      </c>
      <c r="AA136" s="56">
        <f>SUM(AA137:AA144)</f>
        <v>114447</v>
      </c>
      <c r="AB136" s="276"/>
      <c r="AC136" s="56">
        <f t="shared" ref="AC136:AC186" si="233">SUM(B136:E136)</f>
        <v>1149692</v>
      </c>
      <c r="AD136" s="56">
        <f t="shared" ref="AD136:AD149" si="234">SUM(F136:I136)</f>
        <v>1436265</v>
      </c>
      <c r="AE136" s="56">
        <f>SUM(J136:M136)</f>
        <v>556201</v>
      </c>
      <c r="AF136" s="56">
        <f>SUM(N136:Q136)</f>
        <v>436363</v>
      </c>
      <c r="AG136" s="56">
        <f t="shared" ref="AG136:AG167" si="235">SUM(R136:U136)</f>
        <v>416857</v>
      </c>
      <c r="AH136" s="56">
        <f>SUM(V136:Y136)</f>
        <v>434452</v>
      </c>
      <c r="AI136" s="56">
        <f>SUM(Z136:AB136)</f>
        <v>248208</v>
      </c>
      <c r="AJ136" s="45" t="s">
        <v>9</v>
      </c>
    </row>
    <row r="137" spans="1:36" ht="15.95" hidden="1" customHeight="1" outlineLevel="1" x14ac:dyDescent="0.2">
      <c r="A137" s="57" t="s">
        <v>86</v>
      </c>
      <c r="B137" s="58">
        <v>0</v>
      </c>
      <c r="C137" s="58">
        <v>0</v>
      </c>
      <c r="D137" s="58">
        <v>0</v>
      </c>
      <c r="E137" s="58">
        <v>0</v>
      </c>
      <c r="F137" s="58">
        <v>0</v>
      </c>
      <c r="G137" s="58">
        <v>0</v>
      </c>
      <c r="H137" s="58">
        <v>0</v>
      </c>
      <c r="I137" s="58">
        <v>8564</v>
      </c>
      <c r="J137" s="58">
        <v>11557</v>
      </c>
      <c r="K137" s="58">
        <v>11357</v>
      </c>
      <c r="L137" s="58">
        <v>12481</v>
      </c>
      <c r="M137" s="58">
        <v>12479</v>
      </c>
      <c r="N137" s="58">
        <v>12305</v>
      </c>
      <c r="O137" s="58">
        <v>7960</v>
      </c>
      <c r="P137" s="58">
        <v>13871</v>
      </c>
      <c r="Q137" s="58">
        <v>13864</v>
      </c>
      <c r="R137" s="58">
        <v>13301</v>
      </c>
      <c r="S137" s="58">
        <v>13900</v>
      </c>
      <c r="T137" s="58">
        <v>14142</v>
      </c>
      <c r="U137" s="58">
        <v>14445</v>
      </c>
      <c r="V137" s="58">
        <v>14486</v>
      </c>
      <c r="W137" s="58">
        <v>14370</v>
      </c>
      <c r="X137" s="58">
        <v>15007</v>
      </c>
      <c r="Y137" s="58">
        <v>15036</v>
      </c>
      <c r="Z137" s="58">
        <v>13988</v>
      </c>
      <c r="AA137" s="58">
        <v>14457</v>
      </c>
      <c r="AC137" s="58">
        <f t="shared" si="233"/>
        <v>0</v>
      </c>
      <c r="AD137" s="58">
        <f t="shared" si="234"/>
        <v>8564</v>
      </c>
      <c r="AE137" s="58">
        <f t="shared" ref="AE137:AE167" si="236">SUM(J137:M137)</f>
        <v>47874</v>
      </c>
      <c r="AF137" s="58">
        <f t="shared" ref="AF137:AF187" si="237">SUM(N137:Q137)</f>
        <v>48000</v>
      </c>
      <c r="AG137" s="58">
        <f t="shared" si="235"/>
        <v>55788</v>
      </c>
      <c r="AH137" s="58">
        <f t="shared" ref="AH137:AH187" si="238">SUM(V137:Y137)</f>
        <v>58899</v>
      </c>
      <c r="AI137" s="58">
        <f t="shared" ref="AI137:AI187" si="239">SUM(Z137:AB137)</f>
        <v>28445</v>
      </c>
      <c r="AJ137" s="45" t="s">
        <v>9</v>
      </c>
    </row>
    <row r="138" spans="1:36" ht="15.95" hidden="1" customHeight="1" outlineLevel="1" x14ac:dyDescent="0.2">
      <c r="A138" s="57" t="s">
        <v>87</v>
      </c>
      <c r="B138" s="58">
        <v>0</v>
      </c>
      <c r="C138" s="58">
        <v>0</v>
      </c>
      <c r="D138" s="58">
        <v>0</v>
      </c>
      <c r="E138" s="58">
        <v>0</v>
      </c>
      <c r="F138" s="58">
        <v>0</v>
      </c>
      <c r="G138" s="58">
        <v>0</v>
      </c>
      <c r="H138" s="58">
        <v>0</v>
      </c>
      <c r="I138" s="58">
        <v>0</v>
      </c>
      <c r="J138" s="58">
        <v>0</v>
      </c>
      <c r="K138" s="58">
        <v>0</v>
      </c>
      <c r="L138" s="58">
        <v>0</v>
      </c>
      <c r="M138" s="58">
        <v>0</v>
      </c>
      <c r="N138" s="58">
        <v>0</v>
      </c>
      <c r="O138" s="58">
        <v>0</v>
      </c>
      <c r="P138" s="58">
        <v>0</v>
      </c>
      <c r="Q138" s="58">
        <v>0</v>
      </c>
      <c r="R138" s="58">
        <v>0</v>
      </c>
      <c r="S138" s="58">
        <v>0</v>
      </c>
      <c r="T138" s="58">
        <v>0</v>
      </c>
      <c r="U138" s="58">
        <v>0</v>
      </c>
      <c r="V138" s="58">
        <v>0</v>
      </c>
      <c r="W138" s="58">
        <v>0</v>
      </c>
      <c r="X138" s="58">
        <v>0</v>
      </c>
      <c r="Y138" s="58">
        <v>0</v>
      </c>
      <c r="Z138" s="58">
        <v>0</v>
      </c>
      <c r="AA138" s="58">
        <v>0</v>
      </c>
      <c r="AC138" s="58">
        <f t="shared" si="233"/>
        <v>0</v>
      </c>
      <c r="AD138" s="58">
        <f t="shared" si="234"/>
        <v>0</v>
      </c>
      <c r="AE138" s="58">
        <f t="shared" si="236"/>
        <v>0</v>
      </c>
      <c r="AF138" s="58">
        <f t="shared" si="237"/>
        <v>0</v>
      </c>
      <c r="AG138" s="58">
        <f t="shared" si="235"/>
        <v>0</v>
      </c>
      <c r="AH138" s="58">
        <f t="shared" si="238"/>
        <v>0</v>
      </c>
      <c r="AI138" s="58">
        <f t="shared" si="239"/>
        <v>0</v>
      </c>
      <c r="AJ138" s="45" t="s">
        <v>9</v>
      </c>
    </row>
    <row r="139" spans="1:36" ht="15.95" hidden="1" customHeight="1" outlineLevel="1" x14ac:dyDescent="0.2">
      <c r="A139" s="57" t="s">
        <v>88</v>
      </c>
      <c r="B139" s="58">
        <v>0</v>
      </c>
      <c r="C139" s="58">
        <v>0</v>
      </c>
      <c r="D139" s="58">
        <v>0</v>
      </c>
      <c r="E139" s="58">
        <v>0</v>
      </c>
      <c r="F139" s="58">
        <v>0</v>
      </c>
      <c r="G139" s="58">
        <v>0</v>
      </c>
      <c r="H139" s="58">
        <v>0</v>
      </c>
      <c r="I139" s="58">
        <v>529023</v>
      </c>
      <c r="J139" s="58">
        <v>112191</v>
      </c>
      <c r="K139" s="58">
        <v>141008</v>
      </c>
      <c r="L139" s="58">
        <v>112067</v>
      </c>
      <c r="M139" s="58">
        <v>142182</v>
      </c>
      <c r="N139" s="58">
        <v>118381</v>
      </c>
      <c r="O139" s="58">
        <v>57912</v>
      </c>
      <c r="P139" s="58">
        <v>56841</v>
      </c>
      <c r="Q139" s="58">
        <v>56559</v>
      </c>
      <c r="R139" s="133">
        <v>57306</v>
      </c>
      <c r="S139" s="58">
        <v>58215</v>
      </c>
      <c r="T139" s="58">
        <v>58301</v>
      </c>
      <c r="U139" s="58">
        <v>58492</v>
      </c>
      <c r="V139" s="58">
        <v>59069</v>
      </c>
      <c r="W139" s="58">
        <v>59611</v>
      </c>
      <c r="X139" s="58">
        <v>59927</v>
      </c>
      <c r="Y139" s="58">
        <v>60300</v>
      </c>
      <c r="Z139" s="58">
        <v>61075</v>
      </c>
      <c r="AA139" s="58">
        <v>61855</v>
      </c>
      <c r="AB139" s="21"/>
      <c r="AC139" s="58">
        <f t="shared" si="233"/>
        <v>0</v>
      </c>
      <c r="AD139" s="58">
        <f t="shared" si="234"/>
        <v>529023</v>
      </c>
      <c r="AE139" s="58">
        <f t="shared" si="236"/>
        <v>507448</v>
      </c>
      <c r="AF139" s="58">
        <f t="shared" si="237"/>
        <v>289693</v>
      </c>
      <c r="AG139" s="58">
        <f t="shared" si="235"/>
        <v>232314</v>
      </c>
      <c r="AH139" s="58">
        <f t="shared" si="238"/>
        <v>238907</v>
      </c>
      <c r="AI139" s="58">
        <f t="shared" si="239"/>
        <v>122930</v>
      </c>
      <c r="AJ139" s="89" t="s">
        <v>9</v>
      </c>
    </row>
    <row r="140" spans="1:36" ht="15.95" hidden="1" customHeight="1" outlineLevel="1" x14ac:dyDescent="0.2">
      <c r="A140" s="57" t="s">
        <v>89</v>
      </c>
      <c r="B140" s="58">
        <v>0</v>
      </c>
      <c r="C140" s="58">
        <v>0</v>
      </c>
      <c r="D140" s="58">
        <v>0</v>
      </c>
      <c r="E140" s="58">
        <v>0</v>
      </c>
      <c r="F140" s="58">
        <v>0</v>
      </c>
      <c r="G140" s="58">
        <v>0</v>
      </c>
      <c r="H140" s="58">
        <v>0</v>
      </c>
      <c r="I140" s="58">
        <v>0</v>
      </c>
      <c r="J140" s="58">
        <v>0</v>
      </c>
      <c r="K140" s="58">
        <v>0</v>
      </c>
      <c r="L140" s="58">
        <v>0</v>
      </c>
      <c r="M140" s="58">
        <v>0</v>
      </c>
      <c r="N140" s="58">
        <v>0</v>
      </c>
      <c r="O140" s="58">
        <v>0</v>
      </c>
      <c r="P140" s="58">
        <v>0</v>
      </c>
      <c r="Q140" s="58">
        <v>0</v>
      </c>
      <c r="R140" s="131">
        <v>0</v>
      </c>
      <c r="S140" s="58">
        <v>0</v>
      </c>
      <c r="T140" s="58">
        <v>0</v>
      </c>
      <c r="U140" s="58">
        <v>0</v>
      </c>
      <c r="V140" s="58">
        <v>0</v>
      </c>
      <c r="W140" s="58">
        <v>0</v>
      </c>
      <c r="X140" s="58">
        <v>0</v>
      </c>
      <c r="Y140" s="58">
        <v>0</v>
      </c>
      <c r="Z140" s="58">
        <v>0</v>
      </c>
      <c r="AA140" s="58">
        <v>0</v>
      </c>
      <c r="AC140" s="58">
        <f t="shared" si="233"/>
        <v>0</v>
      </c>
      <c r="AD140" s="58">
        <f t="shared" si="234"/>
        <v>0</v>
      </c>
      <c r="AE140" s="58">
        <f t="shared" si="236"/>
        <v>0</v>
      </c>
      <c r="AF140" s="58">
        <f t="shared" si="237"/>
        <v>0</v>
      </c>
      <c r="AG140" s="58">
        <f t="shared" si="235"/>
        <v>0</v>
      </c>
      <c r="AH140" s="58">
        <f t="shared" si="238"/>
        <v>0</v>
      </c>
      <c r="AI140" s="58">
        <f t="shared" si="239"/>
        <v>0</v>
      </c>
      <c r="AJ140" s="45" t="s">
        <v>9</v>
      </c>
    </row>
    <row r="141" spans="1:36" ht="15.95" hidden="1" customHeight="1" outlineLevel="1" x14ac:dyDescent="0.2">
      <c r="A141" s="57" t="s">
        <v>90</v>
      </c>
      <c r="B141" s="58">
        <v>0</v>
      </c>
      <c r="C141" s="58">
        <v>0</v>
      </c>
      <c r="D141" s="58">
        <v>0</v>
      </c>
      <c r="E141" s="58">
        <v>0</v>
      </c>
      <c r="F141" s="58">
        <v>0</v>
      </c>
      <c r="G141" s="58">
        <v>0</v>
      </c>
      <c r="H141" s="58">
        <v>0</v>
      </c>
      <c r="I141" s="58">
        <v>0</v>
      </c>
      <c r="J141" s="58">
        <v>0</v>
      </c>
      <c r="K141" s="58">
        <v>0</v>
      </c>
      <c r="L141" s="58">
        <v>0</v>
      </c>
      <c r="M141" s="58">
        <v>0</v>
      </c>
      <c r="N141" s="58">
        <v>0</v>
      </c>
      <c r="O141" s="58">
        <v>89548</v>
      </c>
      <c r="P141" s="58">
        <v>-10043</v>
      </c>
      <c r="Q141" s="58">
        <v>19165</v>
      </c>
      <c r="R141" s="131">
        <v>55235</v>
      </c>
      <c r="S141" s="58">
        <v>44539</v>
      </c>
      <c r="T141" s="58">
        <v>7357</v>
      </c>
      <c r="U141" s="58">
        <v>21624</v>
      </c>
      <c r="V141" s="58">
        <v>51753</v>
      </c>
      <c r="W141" s="58">
        <v>29626</v>
      </c>
      <c r="X141" s="58">
        <v>15729</v>
      </c>
      <c r="Y141" s="58">
        <v>39538</v>
      </c>
      <c r="Z141" s="58">
        <v>58698</v>
      </c>
      <c r="AA141" s="58">
        <v>38135</v>
      </c>
      <c r="AC141" s="58">
        <f t="shared" si="233"/>
        <v>0</v>
      </c>
      <c r="AD141" s="58">
        <f t="shared" si="234"/>
        <v>0</v>
      </c>
      <c r="AE141" s="58">
        <f t="shared" si="236"/>
        <v>0</v>
      </c>
      <c r="AF141" s="58">
        <f t="shared" si="237"/>
        <v>98670</v>
      </c>
      <c r="AG141" s="58">
        <f t="shared" si="235"/>
        <v>128755</v>
      </c>
      <c r="AH141" s="58">
        <f t="shared" si="238"/>
        <v>136646</v>
      </c>
      <c r="AI141" s="58">
        <f t="shared" si="239"/>
        <v>96833</v>
      </c>
      <c r="AJ141" s="45" t="s">
        <v>9</v>
      </c>
    </row>
    <row r="142" spans="1:36" ht="15.95" hidden="1" customHeight="1" outlineLevel="1" x14ac:dyDescent="0.2">
      <c r="A142" s="57" t="s">
        <v>91</v>
      </c>
      <c r="B142" s="58">
        <v>17967</v>
      </c>
      <c r="C142" s="58">
        <v>184874</v>
      </c>
      <c r="D142" s="58">
        <v>423409</v>
      </c>
      <c r="E142" s="58">
        <v>523442</v>
      </c>
      <c r="F142" s="58">
        <v>269248</v>
      </c>
      <c r="G142" s="58">
        <v>287948</v>
      </c>
      <c r="H142" s="58">
        <v>171226</v>
      </c>
      <c r="I142" s="58">
        <v>170256</v>
      </c>
      <c r="J142" s="58">
        <v>879</v>
      </c>
      <c r="K142" s="58">
        <v>0</v>
      </c>
      <c r="L142" s="58">
        <v>0</v>
      </c>
      <c r="M142" s="58">
        <v>0</v>
      </c>
      <c r="N142" s="58">
        <v>0</v>
      </c>
      <c r="O142" s="58">
        <v>0</v>
      </c>
      <c r="P142" s="58">
        <v>0</v>
      </c>
      <c r="Q142" s="58">
        <v>0</v>
      </c>
      <c r="R142" s="58">
        <v>0</v>
      </c>
      <c r="S142" s="58">
        <v>0</v>
      </c>
      <c r="T142" s="58">
        <v>0</v>
      </c>
      <c r="U142" s="58">
        <v>0</v>
      </c>
      <c r="V142" s="58">
        <v>0</v>
      </c>
      <c r="W142" s="58">
        <v>0</v>
      </c>
      <c r="X142" s="58">
        <v>0</v>
      </c>
      <c r="Y142" s="58">
        <v>0</v>
      </c>
      <c r="Z142" s="58">
        <v>0</v>
      </c>
      <c r="AA142" s="58">
        <v>0</v>
      </c>
      <c r="AC142" s="58">
        <f t="shared" si="233"/>
        <v>1149692</v>
      </c>
      <c r="AD142" s="58">
        <f t="shared" si="234"/>
        <v>898678</v>
      </c>
      <c r="AE142" s="58">
        <f t="shared" si="236"/>
        <v>879</v>
      </c>
      <c r="AF142" s="58">
        <f t="shared" si="237"/>
        <v>0</v>
      </c>
      <c r="AG142" s="58">
        <f t="shared" si="235"/>
        <v>0</v>
      </c>
      <c r="AH142" s="58">
        <f t="shared" si="238"/>
        <v>0</v>
      </c>
      <c r="AI142" s="58">
        <f t="shared" si="239"/>
        <v>0</v>
      </c>
      <c r="AJ142" s="45" t="s">
        <v>9</v>
      </c>
    </row>
    <row r="143" spans="1:36" ht="15.95" hidden="1" customHeight="1" outlineLevel="1" x14ac:dyDescent="0.2">
      <c r="A143" s="57" t="s">
        <v>173</v>
      </c>
      <c r="B143" s="58">
        <v>0</v>
      </c>
      <c r="C143" s="58">
        <v>0</v>
      </c>
      <c r="D143" s="58">
        <v>0</v>
      </c>
      <c r="E143" s="58">
        <v>0</v>
      </c>
      <c r="F143" s="58">
        <v>0</v>
      </c>
      <c r="G143" s="58">
        <v>0</v>
      </c>
      <c r="H143" s="58">
        <v>0</v>
      </c>
      <c r="I143" s="58">
        <v>0</v>
      </c>
      <c r="J143" s="58">
        <v>0</v>
      </c>
      <c r="K143" s="58">
        <v>0</v>
      </c>
      <c r="L143" s="58">
        <v>0</v>
      </c>
      <c r="M143" s="58">
        <v>0</v>
      </c>
      <c r="N143" s="58">
        <v>0</v>
      </c>
      <c r="O143" s="58">
        <v>0</v>
      </c>
      <c r="P143" s="58">
        <v>0</v>
      </c>
      <c r="Q143" s="58">
        <v>0</v>
      </c>
      <c r="R143" s="131">
        <v>0</v>
      </c>
      <c r="S143" s="58">
        <v>0</v>
      </c>
      <c r="T143" s="58">
        <v>0</v>
      </c>
      <c r="U143" s="58">
        <v>0</v>
      </c>
      <c r="V143" s="58">
        <v>0</v>
      </c>
      <c r="W143" s="58">
        <v>0</v>
      </c>
      <c r="X143" s="58">
        <v>0</v>
      </c>
      <c r="Y143" s="58">
        <v>0</v>
      </c>
      <c r="Z143" s="58">
        <v>0</v>
      </c>
      <c r="AA143" s="58">
        <v>0</v>
      </c>
      <c r="AC143" s="58">
        <f t="shared" si="233"/>
        <v>0</v>
      </c>
      <c r="AD143" s="58">
        <f t="shared" si="234"/>
        <v>0</v>
      </c>
      <c r="AE143" s="58">
        <f t="shared" si="236"/>
        <v>0</v>
      </c>
      <c r="AF143" s="58">
        <f t="shared" si="237"/>
        <v>0</v>
      </c>
      <c r="AG143" s="58">
        <f t="shared" si="235"/>
        <v>0</v>
      </c>
      <c r="AH143" s="58">
        <f t="shared" si="238"/>
        <v>0</v>
      </c>
      <c r="AI143" s="58">
        <f t="shared" si="239"/>
        <v>0</v>
      </c>
      <c r="AJ143" s="45" t="s">
        <v>9</v>
      </c>
    </row>
    <row r="144" spans="1:36" ht="15.95" hidden="1" customHeight="1" outlineLevel="1" x14ac:dyDescent="0.2">
      <c r="A144" s="57" t="s">
        <v>174</v>
      </c>
      <c r="B144" s="58">
        <v>0</v>
      </c>
      <c r="C144" s="58">
        <v>0</v>
      </c>
      <c r="D144" s="58">
        <v>0</v>
      </c>
      <c r="E144" s="58">
        <v>0</v>
      </c>
      <c r="F144" s="58">
        <v>0</v>
      </c>
      <c r="G144" s="58">
        <v>0</v>
      </c>
      <c r="H144" s="58">
        <v>0</v>
      </c>
      <c r="I144" s="58">
        <v>0</v>
      </c>
      <c r="J144" s="58">
        <v>0</v>
      </c>
      <c r="K144" s="58">
        <v>0</v>
      </c>
      <c r="L144" s="58">
        <v>0</v>
      </c>
      <c r="M144" s="58">
        <v>0</v>
      </c>
      <c r="N144" s="58">
        <v>0</v>
      </c>
      <c r="O144" s="58">
        <v>0</v>
      </c>
      <c r="P144" s="58">
        <v>0</v>
      </c>
      <c r="Q144" s="58">
        <v>0</v>
      </c>
      <c r="R144" s="131">
        <v>0</v>
      </c>
      <c r="S144" s="58">
        <v>0</v>
      </c>
      <c r="T144" s="58">
        <v>0</v>
      </c>
      <c r="U144" s="58">
        <v>0</v>
      </c>
      <c r="V144" s="58">
        <v>0</v>
      </c>
      <c r="W144" s="58">
        <v>0</v>
      </c>
      <c r="X144" s="58">
        <v>0</v>
      </c>
      <c r="Y144" s="58">
        <v>0</v>
      </c>
      <c r="Z144" s="58">
        <v>0</v>
      </c>
      <c r="AA144" s="58">
        <v>0</v>
      </c>
      <c r="AC144" s="58">
        <f t="shared" si="233"/>
        <v>0</v>
      </c>
      <c r="AD144" s="58">
        <f t="shared" si="234"/>
        <v>0</v>
      </c>
      <c r="AE144" s="58">
        <f t="shared" si="236"/>
        <v>0</v>
      </c>
      <c r="AF144" s="58">
        <f t="shared" si="237"/>
        <v>0</v>
      </c>
      <c r="AG144" s="58">
        <f t="shared" si="235"/>
        <v>0</v>
      </c>
      <c r="AH144" s="58">
        <f t="shared" si="238"/>
        <v>0</v>
      </c>
      <c r="AI144" s="58">
        <f t="shared" si="239"/>
        <v>0</v>
      </c>
      <c r="AJ144" s="45" t="s">
        <v>9</v>
      </c>
    </row>
    <row r="145" spans="1:36" ht="15.95" hidden="1" customHeight="1" outlineLevel="1" x14ac:dyDescent="0.2">
      <c r="A145" s="55" t="s">
        <v>92</v>
      </c>
      <c r="B145" s="56">
        <v>-1733</v>
      </c>
      <c r="C145" s="56">
        <v>-17481</v>
      </c>
      <c r="D145" s="56">
        <v>-40860</v>
      </c>
      <c r="E145" s="56">
        <v>-45677</v>
      </c>
      <c r="F145" s="56">
        <v>-24906</v>
      </c>
      <c r="G145" s="56">
        <v>-26635</v>
      </c>
      <c r="H145" s="56">
        <v>-15838</v>
      </c>
      <c r="I145" s="56">
        <f t="shared" ref="I145:N145" si="240">SUM(I146:I159)</f>
        <v>-66114</v>
      </c>
      <c r="J145" s="56">
        <f t="shared" si="240"/>
        <v>-12285</v>
      </c>
      <c r="K145" s="56">
        <f t="shared" si="240"/>
        <v>-15081</v>
      </c>
      <c r="L145" s="56">
        <f t="shared" si="240"/>
        <v>-12460</v>
      </c>
      <c r="M145" s="56">
        <f t="shared" si="240"/>
        <v>-15244</v>
      </c>
      <c r="N145" s="56">
        <f t="shared" si="240"/>
        <v>-13025</v>
      </c>
      <c r="O145" s="56">
        <f t="shared" ref="O145:T145" si="241">SUM(O146:O159)</f>
        <v>-15256</v>
      </c>
      <c r="P145" s="56">
        <f t="shared" si="241"/>
        <v>-6637</v>
      </c>
      <c r="Q145" s="56">
        <f t="shared" si="241"/>
        <v>-9312</v>
      </c>
      <c r="R145" s="56">
        <f t="shared" si="241"/>
        <v>-12662</v>
      </c>
      <c r="S145" s="56">
        <f t="shared" si="241"/>
        <v>-11818</v>
      </c>
      <c r="T145" s="56">
        <f t="shared" si="241"/>
        <v>-8595</v>
      </c>
      <c r="U145" s="56">
        <f t="shared" ref="U145:V145" si="242">SUM(U146:U159)</f>
        <v>-9815</v>
      </c>
      <c r="V145" s="56">
        <f t="shared" si="242"/>
        <v>-12658</v>
      </c>
      <c r="W145" s="56">
        <f t="shared" ref="W145:X145" si="243">SUM(W146:W159)</f>
        <v>-10653</v>
      </c>
      <c r="X145" s="56">
        <f t="shared" si="243"/>
        <v>-9494</v>
      </c>
      <c r="Y145" s="56">
        <f t="shared" ref="Y145:Z145" si="244">SUM(Y146:Y159)</f>
        <v>-11735</v>
      </c>
      <c r="Z145" s="56">
        <f t="shared" si="244"/>
        <v>-13468</v>
      </c>
      <c r="AA145" s="56">
        <f t="shared" ref="AA145" si="245">SUM(AA146:AA159)</f>
        <v>-11688</v>
      </c>
      <c r="AB145" s="276"/>
      <c r="AC145" s="56">
        <f t="shared" si="233"/>
        <v>-105751</v>
      </c>
      <c r="AD145" s="56">
        <f t="shared" si="234"/>
        <v>-133493</v>
      </c>
      <c r="AE145" s="56">
        <f t="shared" si="236"/>
        <v>-55070</v>
      </c>
      <c r="AF145" s="56">
        <f t="shared" si="237"/>
        <v>-44230</v>
      </c>
      <c r="AG145" s="56">
        <f t="shared" si="235"/>
        <v>-42890</v>
      </c>
      <c r="AH145" s="56">
        <f t="shared" si="238"/>
        <v>-44540</v>
      </c>
      <c r="AI145" s="56">
        <f t="shared" si="239"/>
        <v>-25156</v>
      </c>
      <c r="AJ145" s="45" t="s">
        <v>9</v>
      </c>
    </row>
    <row r="146" spans="1:36" ht="15.95" hidden="1" customHeight="1" outlineLevel="1" x14ac:dyDescent="0.2">
      <c r="A146" s="57" t="s">
        <v>93</v>
      </c>
      <c r="B146" s="58">
        <v>0</v>
      </c>
      <c r="C146" s="58">
        <v>0</v>
      </c>
      <c r="D146" s="58">
        <v>0</v>
      </c>
      <c r="E146" s="58">
        <v>0</v>
      </c>
      <c r="F146" s="58">
        <v>0</v>
      </c>
      <c r="G146" s="58">
        <v>0</v>
      </c>
      <c r="H146" s="58">
        <v>0</v>
      </c>
      <c r="I146" s="58">
        <v>-820</v>
      </c>
      <c r="J146" s="58">
        <v>-1108</v>
      </c>
      <c r="K146" s="58">
        <v>-1103</v>
      </c>
      <c r="L146" s="58">
        <v>-1196</v>
      </c>
      <c r="M146" s="58">
        <v>-1196</v>
      </c>
      <c r="N146" s="58">
        <v>-1193</v>
      </c>
      <c r="O146" s="58">
        <v>-1121</v>
      </c>
      <c r="P146" s="58">
        <v>-1307</v>
      </c>
      <c r="Q146" s="58">
        <v>-1308</v>
      </c>
      <c r="R146" s="58">
        <v>-1299</v>
      </c>
      <c r="S146" s="58">
        <v>-1308</v>
      </c>
      <c r="T146" s="58">
        <v>-1381</v>
      </c>
      <c r="U146" s="58">
        <v>-1359</v>
      </c>
      <c r="V146" s="58">
        <v>-1360</v>
      </c>
      <c r="W146" s="58">
        <v>-1359</v>
      </c>
      <c r="X146" s="58">
        <v>-1412</v>
      </c>
      <c r="Y146" s="58">
        <v>-1413</v>
      </c>
      <c r="Z146" s="58">
        <v>-1396</v>
      </c>
      <c r="AA146" s="58">
        <v>-1403</v>
      </c>
      <c r="AC146" s="58">
        <f t="shared" si="233"/>
        <v>0</v>
      </c>
      <c r="AD146" s="58">
        <f t="shared" si="234"/>
        <v>-820</v>
      </c>
      <c r="AE146" s="58">
        <f t="shared" si="236"/>
        <v>-4603</v>
      </c>
      <c r="AF146" s="58">
        <f t="shared" si="237"/>
        <v>-4929</v>
      </c>
      <c r="AG146" s="58">
        <f t="shared" si="235"/>
        <v>-5347</v>
      </c>
      <c r="AH146" s="58">
        <f t="shared" si="238"/>
        <v>-5544</v>
      </c>
      <c r="AI146" s="58">
        <f t="shared" si="239"/>
        <v>-2799</v>
      </c>
      <c r="AJ146" s="45" t="s">
        <v>9</v>
      </c>
    </row>
    <row r="147" spans="1:36" ht="15.95" hidden="1" customHeight="1" outlineLevel="1" x14ac:dyDescent="0.2">
      <c r="A147" s="57" t="s">
        <v>94</v>
      </c>
      <c r="B147" s="58">
        <v>0</v>
      </c>
      <c r="C147" s="58">
        <v>0</v>
      </c>
      <c r="D147" s="58">
        <v>0</v>
      </c>
      <c r="E147" s="58">
        <v>0</v>
      </c>
      <c r="F147" s="58">
        <v>0</v>
      </c>
      <c r="G147" s="58">
        <v>0</v>
      </c>
      <c r="H147" s="58">
        <v>0</v>
      </c>
      <c r="I147" s="58">
        <v>-3776</v>
      </c>
      <c r="J147" s="58">
        <v>-5103</v>
      </c>
      <c r="K147" s="58">
        <v>-5082</v>
      </c>
      <c r="L147" s="58">
        <v>-5508</v>
      </c>
      <c r="M147" s="58">
        <v>-5507</v>
      </c>
      <c r="N147" s="58">
        <v>-5494</v>
      </c>
      <c r="O147" s="58">
        <v>-5164</v>
      </c>
      <c r="P147" s="58">
        <v>-6022</v>
      </c>
      <c r="Q147" s="58">
        <v>-6021</v>
      </c>
      <c r="R147" s="58">
        <v>-5982</v>
      </c>
      <c r="S147" s="58">
        <v>-6024</v>
      </c>
      <c r="T147" s="58">
        <v>-6362</v>
      </c>
      <c r="U147" s="58">
        <v>-6262</v>
      </c>
      <c r="V147" s="58">
        <v>-6264</v>
      </c>
      <c r="W147" s="58">
        <v>-6259</v>
      </c>
      <c r="X147" s="58">
        <v>-6506</v>
      </c>
      <c r="Y147" s="58">
        <v>-6509</v>
      </c>
      <c r="Z147" s="58">
        <v>-6429</v>
      </c>
      <c r="AA147" s="58">
        <v>-6465</v>
      </c>
      <c r="AC147" s="58">
        <f t="shared" si="233"/>
        <v>0</v>
      </c>
      <c r="AD147" s="58">
        <f t="shared" si="234"/>
        <v>-3776</v>
      </c>
      <c r="AE147" s="58">
        <f t="shared" si="236"/>
        <v>-21200</v>
      </c>
      <c r="AF147" s="58">
        <f t="shared" si="237"/>
        <v>-22701</v>
      </c>
      <c r="AG147" s="58">
        <f t="shared" si="235"/>
        <v>-24630</v>
      </c>
      <c r="AH147" s="58">
        <f t="shared" si="238"/>
        <v>-25538</v>
      </c>
      <c r="AI147" s="58">
        <f t="shared" si="239"/>
        <v>-12894</v>
      </c>
      <c r="AJ147" s="45" t="s">
        <v>9</v>
      </c>
    </row>
    <row r="148" spans="1:36" ht="15.95" hidden="1" customHeight="1" outlineLevel="1" x14ac:dyDescent="0.2">
      <c r="A148" s="57" t="s">
        <v>175</v>
      </c>
      <c r="B148" s="58"/>
      <c r="C148" s="58"/>
      <c r="D148" s="58">
        <v>-6986</v>
      </c>
      <c r="E148" s="58">
        <v>-8637</v>
      </c>
      <c r="F148" s="58">
        <v>-4443</v>
      </c>
      <c r="G148" s="58">
        <v>-4751</v>
      </c>
      <c r="H148" s="58">
        <v>-2825</v>
      </c>
      <c r="I148" s="58">
        <v>-10858</v>
      </c>
      <c r="J148" s="58">
        <v>-950</v>
      </c>
      <c r="K148" s="58">
        <v>-1410</v>
      </c>
      <c r="L148" s="58">
        <v>-860</v>
      </c>
      <c r="M148" s="58">
        <v>-1356</v>
      </c>
      <c r="N148" s="58">
        <v>-964</v>
      </c>
      <c r="O148" s="58">
        <v>-1443</v>
      </c>
      <c r="P148" s="58">
        <v>306</v>
      </c>
      <c r="Q148" s="58">
        <v>-170</v>
      </c>
      <c r="R148" s="58">
        <v>-778</v>
      </c>
      <c r="S148" s="58">
        <v>-617</v>
      </c>
      <c r="T148" s="58">
        <v>37</v>
      </c>
      <c r="U148" s="58">
        <v>-201</v>
      </c>
      <c r="V148" s="58">
        <v>-708</v>
      </c>
      <c r="W148" s="58">
        <v>-351</v>
      </c>
      <c r="X148" s="58">
        <v>-83</v>
      </c>
      <c r="Y148" s="58">
        <v>-483</v>
      </c>
      <c r="Z148" s="58">
        <v>-811</v>
      </c>
      <c r="AA148" s="58">
        <v>-485</v>
      </c>
      <c r="AC148" s="58">
        <f t="shared" si="233"/>
        <v>-15623</v>
      </c>
      <c r="AD148" s="58">
        <f t="shared" si="234"/>
        <v>-22877</v>
      </c>
      <c r="AE148" s="58">
        <f t="shared" si="236"/>
        <v>-4576</v>
      </c>
      <c r="AF148" s="58">
        <f t="shared" si="237"/>
        <v>-2271</v>
      </c>
      <c r="AG148" s="58">
        <f t="shared" si="235"/>
        <v>-1559</v>
      </c>
      <c r="AH148" s="58">
        <f t="shared" si="238"/>
        <v>-1625</v>
      </c>
      <c r="AI148" s="58">
        <f t="shared" si="239"/>
        <v>-1296</v>
      </c>
      <c r="AJ148" s="45" t="s">
        <v>9</v>
      </c>
    </row>
    <row r="149" spans="1:36" ht="15.95" hidden="1" customHeight="1" outlineLevel="1" x14ac:dyDescent="0.2">
      <c r="A149" s="57" t="s">
        <v>176</v>
      </c>
      <c r="B149" s="58"/>
      <c r="C149" s="58"/>
      <c r="D149" s="58">
        <v>-32179</v>
      </c>
      <c r="E149" s="58">
        <v>-39782</v>
      </c>
      <c r="F149" s="58">
        <v>-20463</v>
      </c>
      <c r="G149" s="58">
        <v>-21884</v>
      </c>
      <c r="H149" s="58">
        <v>-13013</v>
      </c>
      <c r="I149" s="58">
        <v>-50014</v>
      </c>
      <c r="J149" s="58">
        <v>-4374</v>
      </c>
      <c r="K149" s="58">
        <v>-6498</v>
      </c>
      <c r="L149" s="58">
        <v>-3958</v>
      </c>
      <c r="M149" s="58">
        <v>-6247</v>
      </c>
      <c r="N149" s="58">
        <v>-4438</v>
      </c>
      <c r="O149" s="58">
        <v>-6648</v>
      </c>
      <c r="P149" s="58">
        <v>1411</v>
      </c>
      <c r="Q149" s="58">
        <v>-787</v>
      </c>
      <c r="R149" s="58">
        <v>-3585</v>
      </c>
      <c r="S149" s="58">
        <v>-2842</v>
      </c>
      <c r="T149" s="58">
        <v>173</v>
      </c>
      <c r="U149" s="58">
        <v>-925</v>
      </c>
      <c r="V149" s="58">
        <v>-3259</v>
      </c>
      <c r="W149" s="58">
        <v>-1619</v>
      </c>
      <c r="X149" s="58">
        <v>-384</v>
      </c>
      <c r="Y149" s="58">
        <v>-2222</v>
      </c>
      <c r="Z149" s="58">
        <v>-3737</v>
      </c>
      <c r="AA149" s="58">
        <v>-2233</v>
      </c>
      <c r="AC149" s="58">
        <f t="shared" si="233"/>
        <v>-71961</v>
      </c>
      <c r="AD149" s="58">
        <f t="shared" si="234"/>
        <v>-105374</v>
      </c>
      <c r="AE149" s="58">
        <f t="shared" si="236"/>
        <v>-21077</v>
      </c>
      <c r="AF149" s="58">
        <f t="shared" si="237"/>
        <v>-10462</v>
      </c>
      <c r="AG149" s="58">
        <f t="shared" si="235"/>
        <v>-7179</v>
      </c>
      <c r="AH149" s="58">
        <f t="shared" si="238"/>
        <v>-7484</v>
      </c>
      <c r="AI149" s="58">
        <f t="shared" si="239"/>
        <v>-5970</v>
      </c>
      <c r="AJ149" s="45" t="s">
        <v>9</v>
      </c>
    </row>
    <row r="150" spans="1:36" ht="15.95" hidden="1" customHeight="1" outlineLevel="1" x14ac:dyDescent="0.2">
      <c r="A150" s="57" t="s">
        <v>95</v>
      </c>
      <c r="B150" s="58">
        <v>0</v>
      </c>
      <c r="C150" s="58">
        <v>0</v>
      </c>
      <c r="D150" s="58">
        <v>0</v>
      </c>
      <c r="E150" s="58">
        <v>0</v>
      </c>
      <c r="F150" s="58">
        <v>0</v>
      </c>
      <c r="G150" s="58">
        <v>0</v>
      </c>
      <c r="H150" s="58">
        <v>0</v>
      </c>
      <c r="I150" s="58">
        <v>0</v>
      </c>
      <c r="J150" s="58">
        <v>0</v>
      </c>
      <c r="K150" s="58">
        <v>0</v>
      </c>
      <c r="L150" s="58">
        <v>0</v>
      </c>
      <c r="M150" s="58">
        <v>0</v>
      </c>
      <c r="N150" s="58">
        <v>0</v>
      </c>
      <c r="O150" s="58">
        <v>0</v>
      </c>
      <c r="P150" s="58">
        <v>0</v>
      </c>
      <c r="Q150" s="58">
        <v>0</v>
      </c>
      <c r="R150" s="126">
        <v>0</v>
      </c>
      <c r="S150" s="58">
        <v>0</v>
      </c>
      <c r="T150" s="58">
        <v>0</v>
      </c>
      <c r="U150" s="58">
        <v>0</v>
      </c>
      <c r="V150" s="58">
        <v>0</v>
      </c>
      <c r="W150" s="58">
        <v>0</v>
      </c>
      <c r="X150" s="58">
        <v>0</v>
      </c>
      <c r="Y150" s="58">
        <v>0</v>
      </c>
      <c r="Z150" s="58">
        <v>0</v>
      </c>
      <c r="AA150" s="58">
        <v>0</v>
      </c>
      <c r="AC150" s="58">
        <f t="shared" si="233"/>
        <v>0</v>
      </c>
      <c r="AD150" s="58">
        <f t="shared" ref="AD150:AD188" si="246">SUM(F150:I150)</f>
        <v>0</v>
      </c>
      <c r="AE150" s="58">
        <f t="shared" si="236"/>
        <v>0</v>
      </c>
      <c r="AF150" s="58">
        <f t="shared" si="237"/>
        <v>0</v>
      </c>
      <c r="AG150" s="58">
        <f t="shared" si="235"/>
        <v>0</v>
      </c>
      <c r="AH150" s="58">
        <f t="shared" si="238"/>
        <v>0</v>
      </c>
      <c r="AI150" s="58">
        <f t="shared" si="239"/>
        <v>0</v>
      </c>
      <c r="AJ150" s="45" t="s">
        <v>9</v>
      </c>
    </row>
    <row r="151" spans="1:36" ht="15.95" hidden="1" customHeight="1" outlineLevel="1" x14ac:dyDescent="0.2">
      <c r="A151" s="57" t="s">
        <v>96</v>
      </c>
      <c r="B151" s="58">
        <v>0</v>
      </c>
      <c r="C151" s="58">
        <v>0</v>
      </c>
      <c r="D151" s="58">
        <v>0</v>
      </c>
      <c r="E151" s="58">
        <v>0</v>
      </c>
      <c r="F151" s="58">
        <v>0</v>
      </c>
      <c r="G151" s="58">
        <v>0</v>
      </c>
      <c r="H151" s="58">
        <v>0</v>
      </c>
      <c r="I151" s="58">
        <v>0</v>
      </c>
      <c r="J151" s="58">
        <v>0</v>
      </c>
      <c r="K151" s="58">
        <v>0</v>
      </c>
      <c r="L151" s="58">
        <v>0</v>
      </c>
      <c r="M151" s="58">
        <v>0</v>
      </c>
      <c r="N151" s="58">
        <v>0</v>
      </c>
      <c r="O151" s="58">
        <v>0</v>
      </c>
      <c r="P151" s="58">
        <v>0</v>
      </c>
      <c r="Q151" s="58">
        <v>0</v>
      </c>
      <c r="R151" s="126">
        <v>0</v>
      </c>
      <c r="S151" s="58">
        <v>0</v>
      </c>
      <c r="T151" s="58">
        <v>0</v>
      </c>
      <c r="U151" s="58">
        <v>0</v>
      </c>
      <c r="V151" s="58">
        <v>0</v>
      </c>
      <c r="W151" s="58">
        <v>0</v>
      </c>
      <c r="X151" s="58">
        <v>0</v>
      </c>
      <c r="Y151" s="58">
        <v>0</v>
      </c>
      <c r="Z151" s="58">
        <v>0</v>
      </c>
      <c r="AA151" s="58">
        <v>0</v>
      </c>
      <c r="AC151" s="58">
        <f t="shared" si="233"/>
        <v>0</v>
      </c>
      <c r="AD151" s="58">
        <f t="shared" si="246"/>
        <v>0</v>
      </c>
      <c r="AE151" s="58">
        <f t="shared" si="236"/>
        <v>0</v>
      </c>
      <c r="AF151" s="58">
        <f t="shared" si="237"/>
        <v>0</v>
      </c>
      <c r="AG151" s="58">
        <f t="shared" si="235"/>
        <v>0</v>
      </c>
      <c r="AH151" s="58">
        <f t="shared" si="238"/>
        <v>0</v>
      </c>
      <c r="AI151" s="58">
        <f t="shared" si="239"/>
        <v>0</v>
      </c>
      <c r="AJ151" s="45" t="s">
        <v>9</v>
      </c>
    </row>
    <row r="152" spans="1:36" ht="15.95" hidden="1" customHeight="1" outlineLevel="1" x14ac:dyDescent="0.2">
      <c r="A152" s="57" t="s">
        <v>97</v>
      </c>
      <c r="B152" s="58">
        <v>0</v>
      </c>
      <c r="C152" s="58">
        <v>0</v>
      </c>
      <c r="D152" s="58">
        <v>0</v>
      </c>
      <c r="E152" s="58">
        <v>0</v>
      </c>
      <c r="F152" s="58">
        <v>0</v>
      </c>
      <c r="G152" s="58">
        <v>0</v>
      </c>
      <c r="H152" s="58">
        <v>0</v>
      </c>
      <c r="I152" s="58">
        <v>0</v>
      </c>
      <c r="J152" s="58">
        <v>0</v>
      </c>
      <c r="K152" s="58">
        <v>0</v>
      </c>
      <c r="L152" s="58">
        <v>0</v>
      </c>
      <c r="M152" s="58">
        <v>0</v>
      </c>
      <c r="N152" s="58">
        <v>0</v>
      </c>
      <c r="O152" s="58">
        <v>0</v>
      </c>
      <c r="P152" s="58">
        <v>0</v>
      </c>
      <c r="Q152" s="58">
        <v>0</v>
      </c>
      <c r="R152" s="126">
        <v>0</v>
      </c>
      <c r="S152" s="58">
        <v>0</v>
      </c>
      <c r="T152" s="58">
        <v>0</v>
      </c>
      <c r="U152" s="58">
        <v>0</v>
      </c>
      <c r="V152" s="58">
        <v>0</v>
      </c>
      <c r="W152" s="58">
        <v>0</v>
      </c>
      <c r="X152" s="58">
        <v>0</v>
      </c>
      <c r="Y152" s="58">
        <v>0</v>
      </c>
      <c r="Z152" s="58">
        <v>0</v>
      </c>
      <c r="AA152" s="58">
        <v>0</v>
      </c>
      <c r="AC152" s="58">
        <f t="shared" si="233"/>
        <v>0</v>
      </c>
      <c r="AD152" s="58">
        <f t="shared" si="246"/>
        <v>0</v>
      </c>
      <c r="AE152" s="58">
        <f t="shared" si="236"/>
        <v>0</v>
      </c>
      <c r="AF152" s="58">
        <f t="shared" si="237"/>
        <v>0</v>
      </c>
      <c r="AG152" s="58">
        <f t="shared" si="235"/>
        <v>0</v>
      </c>
      <c r="AH152" s="58">
        <f t="shared" si="238"/>
        <v>0</v>
      </c>
      <c r="AI152" s="58">
        <f t="shared" si="239"/>
        <v>0</v>
      </c>
      <c r="AJ152" s="45" t="s">
        <v>9</v>
      </c>
    </row>
    <row r="153" spans="1:36" ht="15.95" hidden="1" customHeight="1" outlineLevel="1" x14ac:dyDescent="0.2">
      <c r="A153" s="57" t="s">
        <v>98</v>
      </c>
      <c r="B153" s="58">
        <v>0</v>
      </c>
      <c r="C153" s="58">
        <v>0</v>
      </c>
      <c r="D153" s="58">
        <v>0</v>
      </c>
      <c r="E153" s="58">
        <v>0</v>
      </c>
      <c r="F153" s="58">
        <v>0</v>
      </c>
      <c r="G153" s="58">
        <v>0</v>
      </c>
      <c r="H153" s="58">
        <v>0</v>
      </c>
      <c r="I153" s="58">
        <v>0</v>
      </c>
      <c r="J153" s="58">
        <v>0</v>
      </c>
      <c r="K153" s="58">
        <v>0</v>
      </c>
      <c r="L153" s="58">
        <v>0</v>
      </c>
      <c r="M153" s="58">
        <v>0</v>
      </c>
      <c r="N153" s="58">
        <v>0</v>
      </c>
      <c r="O153" s="58">
        <v>0</v>
      </c>
      <c r="P153" s="58">
        <v>0</v>
      </c>
      <c r="Q153" s="58">
        <v>0</v>
      </c>
      <c r="R153" s="58">
        <v>0</v>
      </c>
      <c r="S153" s="58">
        <v>0</v>
      </c>
      <c r="T153" s="58">
        <v>0</v>
      </c>
      <c r="U153" s="58">
        <v>0</v>
      </c>
      <c r="V153" s="58">
        <v>0</v>
      </c>
      <c r="W153" s="58">
        <v>0</v>
      </c>
      <c r="X153" s="58">
        <v>0</v>
      </c>
      <c r="Y153" s="58">
        <v>0</v>
      </c>
      <c r="Z153" s="58">
        <v>0</v>
      </c>
      <c r="AA153" s="58">
        <v>0</v>
      </c>
      <c r="AC153" s="58">
        <f t="shared" si="233"/>
        <v>0</v>
      </c>
      <c r="AD153" s="58">
        <f t="shared" si="246"/>
        <v>0</v>
      </c>
      <c r="AE153" s="58">
        <f t="shared" si="236"/>
        <v>0</v>
      </c>
      <c r="AF153" s="58">
        <f t="shared" si="237"/>
        <v>0</v>
      </c>
      <c r="AG153" s="58">
        <f t="shared" si="235"/>
        <v>0</v>
      </c>
      <c r="AH153" s="58">
        <f t="shared" si="238"/>
        <v>0</v>
      </c>
      <c r="AI153" s="58">
        <f t="shared" si="239"/>
        <v>0</v>
      </c>
      <c r="AJ153" s="45" t="s">
        <v>9</v>
      </c>
    </row>
    <row r="154" spans="1:36" ht="15.95" hidden="1" customHeight="1" outlineLevel="1" x14ac:dyDescent="0.2">
      <c r="A154" s="57" t="s">
        <v>177</v>
      </c>
      <c r="B154" s="58"/>
      <c r="C154" s="58"/>
      <c r="D154" s="58">
        <v>0</v>
      </c>
      <c r="E154" s="58">
        <v>0</v>
      </c>
      <c r="F154" s="58">
        <v>0</v>
      </c>
      <c r="G154" s="58">
        <v>0</v>
      </c>
      <c r="H154" s="58">
        <v>0</v>
      </c>
      <c r="I154" s="58">
        <v>0</v>
      </c>
      <c r="J154" s="58">
        <v>0</v>
      </c>
      <c r="K154" s="58">
        <v>0</v>
      </c>
      <c r="L154" s="58">
        <v>0</v>
      </c>
      <c r="M154" s="58">
        <v>0</v>
      </c>
      <c r="N154" s="58">
        <v>0</v>
      </c>
      <c r="O154" s="58">
        <v>0</v>
      </c>
      <c r="P154" s="58">
        <v>0</v>
      </c>
      <c r="Q154" s="58">
        <v>0</v>
      </c>
      <c r="R154" s="58">
        <v>0</v>
      </c>
      <c r="S154" s="58">
        <v>0</v>
      </c>
      <c r="T154" s="58">
        <v>0</v>
      </c>
      <c r="U154" s="58">
        <v>0</v>
      </c>
      <c r="V154" s="58">
        <v>0</v>
      </c>
      <c r="W154" s="58">
        <v>0</v>
      </c>
      <c r="X154" s="58">
        <v>0</v>
      </c>
      <c r="Y154" s="58">
        <v>0</v>
      </c>
      <c r="Z154" s="58">
        <v>0</v>
      </c>
      <c r="AA154" s="58">
        <v>0</v>
      </c>
      <c r="AC154" s="58">
        <f t="shared" si="233"/>
        <v>0</v>
      </c>
      <c r="AD154" s="58">
        <f t="shared" si="246"/>
        <v>0</v>
      </c>
      <c r="AE154" s="58">
        <f t="shared" si="236"/>
        <v>0</v>
      </c>
      <c r="AF154" s="58">
        <f t="shared" si="237"/>
        <v>0</v>
      </c>
      <c r="AG154" s="58">
        <f t="shared" si="235"/>
        <v>0</v>
      </c>
      <c r="AH154" s="58">
        <f t="shared" si="238"/>
        <v>0</v>
      </c>
      <c r="AI154" s="58">
        <f t="shared" si="239"/>
        <v>0</v>
      </c>
      <c r="AJ154" s="45" t="s">
        <v>9</v>
      </c>
    </row>
    <row r="155" spans="1:36" ht="15.95" hidden="1" customHeight="1" outlineLevel="1" x14ac:dyDescent="0.2">
      <c r="A155" s="57" t="s">
        <v>99</v>
      </c>
      <c r="B155" s="58">
        <v>0</v>
      </c>
      <c r="C155" s="58">
        <v>0</v>
      </c>
      <c r="D155" s="58">
        <v>0</v>
      </c>
      <c r="E155" s="58">
        <v>0</v>
      </c>
      <c r="F155" s="58">
        <v>0</v>
      </c>
      <c r="G155" s="58">
        <v>0</v>
      </c>
      <c r="H155" s="58">
        <v>0</v>
      </c>
      <c r="I155" s="58">
        <v>-179</v>
      </c>
      <c r="J155" s="58">
        <v>-241</v>
      </c>
      <c r="K155" s="58">
        <v>-240</v>
      </c>
      <c r="L155" s="58">
        <v>-259</v>
      </c>
      <c r="M155" s="58">
        <v>-259</v>
      </c>
      <c r="N155" s="58">
        <v>-259</v>
      </c>
      <c r="O155" s="58">
        <v>-243</v>
      </c>
      <c r="P155" s="58">
        <v>-283</v>
      </c>
      <c r="Q155" s="58">
        <v>-284</v>
      </c>
      <c r="R155" s="58">
        <v>-281</v>
      </c>
      <c r="S155" s="58">
        <v>-284</v>
      </c>
      <c r="T155" s="58">
        <v>-294</v>
      </c>
      <c r="U155" s="58">
        <v>-295</v>
      </c>
      <c r="V155" s="58">
        <v>-295</v>
      </c>
      <c r="W155" s="58">
        <v>-294</v>
      </c>
      <c r="X155" s="58">
        <v>-307</v>
      </c>
      <c r="Y155" s="58">
        <v>-306</v>
      </c>
      <c r="Z155" s="58">
        <v>-303</v>
      </c>
      <c r="AA155" s="58">
        <v>-304</v>
      </c>
      <c r="AC155" s="58">
        <f t="shared" si="233"/>
        <v>0</v>
      </c>
      <c r="AD155" s="58">
        <f t="shared" si="246"/>
        <v>-179</v>
      </c>
      <c r="AE155" s="58">
        <f t="shared" si="236"/>
        <v>-999</v>
      </c>
      <c r="AF155" s="58">
        <f t="shared" si="237"/>
        <v>-1069</v>
      </c>
      <c r="AG155" s="58">
        <f t="shared" si="235"/>
        <v>-1154</v>
      </c>
      <c r="AH155" s="58">
        <f t="shared" si="238"/>
        <v>-1202</v>
      </c>
      <c r="AI155" s="58">
        <f t="shared" si="239"/>
        <v>-607</v>
      </c>
      <c r="AJ155" s="45" t="s">
        <v>9</v>
      </c>
    </row>
    <row r="156" spans="1:36" ht="15.95" hidden="1" customHeight="1" outlineLevel="1" x14ac:dyDescent="0.2">
      <c r="A156" s="57" t="s">
        <v>100</v>
      </c>
      <c r="B156" s="58">
        <v>0</v>
      </c>
      <c r="C156" s="58">
        <v>0</v>
      </c>
      <c r="D156" s="58">
        <v>0</v>
      </c>
      <c r="E156" s="58">
        <v>0</v>
      </c>
      <c r="F156" s="58">
        <v>0</v>
      </c>
      <c r="G156" s="58">
        <v>0</v>
      </c>
      <c r="H156" s="58">
        <v>0</v>
      </c>
      <c r="I156" s="58">
        <v>-179</v>
      </c>
      <c r="J156" s="58">
        <v>-161</v>
      </c>
      <c r="K156" s="58">
        <v>-320</v>
      </c>
      <c r="L156" s="58">
        <v>-259</v>
      </c>
      <c r="M156" s="58">
        <v>-259</v>
      </c>
      <c r="N156" s="58">
        <v>-259</v>
      </c>
      <c r="O156" s="58">
        <v>-243</v>
      </c>
      <c r="P156" s="58">
        <v>-283</v>
      </c>
      <c r="Q156" s="58">
        <v>-284</v>
      </c>
      <c r="R156" s="58">
        <v>-281</v>
      </c>
      <c r="S156" s="58">
        <v>-284</v>
      </c>
      <c r="T156" s="58">
        <v>-294</v>
      </c>
      <c r="U156" s="58">
        <v>-295</v>
      </c>
      <c r="V156" s="58">
        <v>-295</v>
      </c>
      <c r="W156" s="58">
        <v>-294</v>
      </c>
      <c r="X156" s="58">
        <v>-307</v>
      </c>
      <c r="Y156" s="58">
        <v>-306</v>
      </c>
      <c r="Z156" s="58">
        <v>-303</v>
      </c>
      <c r="AA156" s="58">
        <v>-304</v>
      </c>
      <c r="AC156" s="58">
        <f t="shared" si="233"/>
        <v>0</v>
      </c>
      <c r="AD156" s="58">
        <f t="shared" si="246"/>
        <v>-179</v>
      </c>
      <c r="AE156" s="58">
        <f t="shared" si="236"/>
        <v>-999</v>
      </c>
      <c r="AF156" s="58">
        <f t="shared" si="237"/>
        <v>-1069</v>
      </c>
      <c r="AG156" s="58">
        <f t="shared" si="235"/>
        <v>-1154</v>
      </c>
      <c r="AH156" s="58">
        <f t="shared" si="238"/>
        <v>-1202</v>
      </c>
      <c r="AI156" s="58">
        <f t="shared" si="239"/>
        <v>-607</v>
      </c>
      <c r="AJ156" s="45" t="s">
        <v>9</v>
      </c>
    </row>
    <row r="157" spans="1:36" ht="15.95" hidden="1" customHeight="1" outlineLevel="1" x14ac:dyDescent="0.2">
      <c r="A157" s="57" t="s">
        <v>101</v>
      </c>
      <c r="B157" s="58">
        <v>0</v>
      </c>
      <c r="C157" s="58">
        <v>0</v>
      </c>
      <c r="D157" s="58">
        <v>0</v>
      </c>
      <c r="E157" s="58">
        <v>0</v>
      </c>
      <c r="F157" s="58">
        <v>0</v>
      </c>
      <c r="G157" s="58">
        <v>0</v>
      </c>
      <c r="H157" s="58">
        <v>0</v>
      </c>
      <c r="I157" s="58">
        <v>-89</v>
      </c>
      <c r="J157" s="58">
        <v>-80</v>
      </c>
      <c r="K157" s="58">
        <v>-160</v>
      </c>
      <c r="L157" s="58">
        <v>-130</v>
      </c>
      <c r="M157" s="58">
        <v>-130</v>
      </c>
      <c r="N157" s="58">
        <v>-129</v>
      </c>
      <c r="O157" s="58">
        <v>-122</v>
      </c>
      <c r="P157" s="58">
        <v>-142</v>
      </c>
      <c r="Q157" s="58">
        <v>-141</v>
      </c>
      <c r="R157" s="58">
        <v>-141</v>
      </c>
      <c r="S157" s="58">
        <v>-142</v>
      </c>
      <c r="T157" s="58">
        <v>-146</v>
      </c>
      <c r="U157" s="58">
        <v>-148</v>
      </c>
      <c r="V157" s="58">
        <v>-147</v>
      </c>
      <c r="W157" s="58">
        <v>-148</v>
      </c>
      <c r="X157" s="58">
        <v>-153</v>
      </c>
      <c r="Y157" s="58">
        <v>-153</v>
      </c>
      <c r="Z157" s="58">
        <v>-151</v>
      </c>
      <c r="AA157" s="58">
        <v>-153</v>
      </c>
      <c r="AC157" s="58">
        <f t="shared" si="233"/>
        <v>0</v>
      </c>
      <c r="AD157" s="58">
        <f t="shared" si="246"/>
        <v>-89</v>
      </c>
      <c r="AE157" s="58">
        <f t="shared" si="236"/>
        <v>-500</v>
      </c>
      <c r="AF157" s="58">
        <f t="shared" si="237"/>
        <v>-534</v>
      </c>
      <c r="AG157" s="58">
        <f t="shared" si="235"/>
        <v>-577</v>
      </c>
      <c r="AH157" s="58">
        <f t="shared" si="238"/>
        <v>-601</v>
      </c>
      <c r="AI157" s="58">
        <f t="shared" si="239"/>
        <v>-304</v>
      </c>
      <c r="AJ157" s="45" t="s">
        <v>9</v>
      </c>
    </row>
    <row r="158" spans="1:36" ht="15.95" hidden="1" customHeight="1" outlineLevel="1" x14ac:dyDescent="0.2">
      <c r="A158" s="57" t="s">
        <v>102</v>
      </c>
      <c r="B158" s="58">
        <v>0</v>
      </c>
      <c r="C158" s="58">
        <v>0</v>
      </c>
      <c r="D158" s="58">
        <v>0</v>
      </c>
      <c r="E158" s="58">
        <v>0</v>
      </c>
      <c r="F158" s="58">
        <v>0</v>
      </c>
      <c r="G158" s="58">
        <v>0</v>
      </c>
      <c r="H158" s="58">
        <v>0</v>
      </c>
      <c r="I158" s="58">
        <v>-199</v>
      </c>
      <c r="J158" s="58">
        <v>-268</v>
      </c>
      <c r="K158" s="58">
        <v>-268</v>
      </c>
      <c r="L158" s="58">
        <v>-290</v>
      </c>
      <c r="M158" s="58">
        <v>-290</v>
      </c>
      <c r="N158" s="58">
        <v>-289</v>
      </c>
      <c r="O158" s="58">
        <v>-272</v>
      </c>
      <c r="P158" s="58">
        <v>-317</v>
      </c>
      <c r="Q158" s="58">
        <v>-317</v>
      </c>
      <c r="R158" s="58">
        <v>-315</v>
      </c>
      <c r="S158" s="58">
        <v>-317</v>
      </c>
      <c r="T158" s="58">
        <v>-328</v>
      </c>
      <c r="U158" s="58">
        <v>-330</v>
      </c>
      <c r="V158" s="58">
        <v>-330</v>
      </c>
      <c r="W158" s="58">
        <v>-329</v>
      </c>
      <c r="X158" s="58">
        <v>-342</v>
      </c>
      <c r="Y158" s="58">
        <v>-343</v>
      </c>
      <c r="Z158" s="58">
        <v>-338</v>
      </c>
      <c r="AA158" s="58">
        <v>-341</v>
      </c>
      <c r="AC158" s="58">
        <f t="shared" si="233"/>
        <v>0</v>
      </c>
      <c r="AD158" s="58">
        <f t="shared" si="246"/>
        <v>-199</v>
      </c>
      <c r="AE158" s="58">
        <f t="shared" si="236"/>
        <v>-1116</v>
      </c>
      <c r="AF158" s="58">
        <f t="shared" si="237"/>
        <v>-1195</v>
      </c>
      <c r="AG158" s="58">
        <f t="shared" si="235"/>
        <v>-1290</v>
      </c>
      <c r="AH158" s="58">
        <f t="shared" si="238"/>
        <v>-1344</v>
      </c>
      <c r="AI158" s="58">
        <f t="shared" si="239"/>
        <v>-679</v>
      </c>
      <c r="AJ158" s="45" t="s">
        <v>9</v>
      </c>
    </row>
    <row r="159" spans="1:36" ht="15.95" hidden="1" customHeight="1" outlineLevel="1" x14ac:dyDescent="0.2">
      <c r="A159" s="57" t="s">
        <v>178</v>
      </c>
      <c r="B159" s="58"/>
      <c r="C159" s="58"/>
      <c r="D159" s="58">
        <v>-1695</v>
      </c>
      <c r="E159" s="58">
        <v>2742</v>
      </c>
      <c r="F159" s="58">
        <v>0</v>
      </c>
      <c r="G159" s="58">
        <v>0</v>
      </c>
      <c r="H159" s="58">
        <v>0</v>
      </c>
      <c r="I159" s="58">
        <v>0</v>
      </c>
      <c r="J159" s="58">
        <v>0</v>
      </c>
      <c r="K159" s="58">
        <v>0</v>
      </c>
      <c r="L159" s="58">
        <v>0</v>
      </c>
      <c r="M159" s="58">
        <v>0</v>
      </c>
      <c r="N159" s="58">
        <v>0</v>
      </c>
      <c r="O159" s="58">
        <v>0</v>
      </c>
      <c r="P159" s="58">
        <v>0</v>
      </c>
      <c r="Q159" s="58">
        <v>0</v>
      </c>
      <c r="R159" s="58">
        <v>0</v>
      </c>
      <c r="S159" s="58">
        <v>0</v>
      </c>
      <c r="T159" s="58">
        <v>0</v>
      </c>
      <c r="U159" s="58">
        <v>0</v>
      </c>
      <c r="V159" s="58">
        <v>0</v>
      </c>
      <c r="W159" s="58">
        <v>0</v>
      </c>
      <c r="X159" s="58">
        <v>0</v>
      </c>
      <c r="Y159" s="58">
        <v>0</v>
      </c>
      <c r="Z159" s="58">
        <v>0</v>
      </c>
      <c r="AA159" s="58">
        <v>0</v>
      </c>
      <c r="AC159" s="58">
        <f t="shared" si="233"/>
        <v>1047</v>
      </c>
      <c r="AD159" s="58">
        <f t="shared" si="246"/>
        <v>0</v>
      </c>
      <c r="AE159" s="58">
        <f t="shared" si="236"/>
        <v>0</v>
      </c>
      <c r="AF159" s="58">
        <f t="shared" si="237"/>
        <v>0</v>
      </c>
      <c r="AG159" s="58">
        <f t="shared" si="235"/>
        <v>0</v>
      </c>
      <c r="AH159" s="58">
        <f t="shared" si="238"/>
        <v>0</v>
      </c>
      <c r="AI159" s="58">
        <f t="shared" si="239"/>
        <v>0</v>
      </c>
      <c r="AJ159" s="45" t="s">
        <v>9</v>
      </c>
    </row>
    <row r="160" spans="1:36" ht="15.95" hidden="1" customHeight="1" outlineLevel="1" x14ac:dyDescent="0.2">
      <c r="A160" s="55" t="s">
        <v>103</v>
      </c>
      <c r="B160" s="56">
        <f t="shared" ref="B160:H160" si="247">B136+B145</f>
        <v>16234</v>
      </c>
      <c r="C160" s="56">
        <f t="shared" si="247"/>
        <v>167393</v>
      </c>
      <c r="D160" s="56">
        <f t="shared" si="247"/>
        <v>382549</v>
      </c>
      <c r="E160" s="56">
        <f t="shared" si="247"/>
        <v>477765</v>
      </c>
      <c r="F160" s="56">
        <f t="shared" si="247"/>
        <v>244342</v>
      </c>
      <c r="G160" s="56">
        <f t="shared" si="247"/>
        <v>261313</v>
      </c>
      <c r="H160" s="56">
        <f t="shared" si="247"/>
        <v>155388</v>
      </c>
      <c r="I160" s="56">
        <f t="shared" ref="I160:J160" si="248">I136+I145</f>
        <v>641729</v>
      </c>
      <c r="J160" s="56">
        <f t="shared" si="248"/>
        <v>112342</v>
      </c>
      <c r="K160" s="56">
        <f t="shared" ref="K160:L160" si="249">K136+K145</f>
        <v>137284</v>
      </c>
      <c r="L160" s="56">
        <f t="shared" si="249"/>
        <v>112088</v>
      </c>
      <c r="M160" s="56">
        <f t="shared" ref="M160:N160" si="250">M136+M145</f>
        <v>139417</v>
      </c>
      <c r="N160" s="56">
        <f t="shared" si="250"/>
        <v>117661</v>
      </c>
      <c r="O160" s="56">
        <f t="shared" ref="O160:T160" si="251">O136+O145</f>
        <v>140164</v>
      </c>
      <c r="P160" s="56">
        <f t="shared" si="251"/>
        <v>54032</v>
      </c>
      <c r="Q160" s="56">
        <f t="shared" si="251"/>
        <v>80276</v>
      </c>
      <c r="R160" s="56">
        <f t="shared" si="251"/>
        <v>113180</v>
      </c>
      <c r="S160" s="56">
        <f t="shared" si="251"/>
        <v>104836</v>
      </c>
      <c r="T160" s="56">
        <f t="shared" si="251"/>
        <v>71205</v>
      </c>
      <c r="U160" s="56">
        <f t="shared" ref="U160:V160" si="252">U136+U145</f>
        <v>84746</v>
      </c>
      <c r="V160" s="56">
        <f t="shared" si="252"/>
        <v>112650</v>
      </c>
      <c r="W160" s="56">
        <f t="shared" ref="W160:X160" si="253">W136+W145</f>
        <v>92954</v>
      </c>
      <c r="X160" s="56">
        <f t="shared" si="253"/>
        <v>81169</v>
      </c>
      <c r="Y160" s="56">
        <f t="shared" ref="Y160:Z160" si="254">Y136+Y145</f>
        <v>103139</v>
      </c>
      <c r="Z160" s="56">
        <f t="shared" si="254"/>
        <v>120293</v>
      </c>
      <c r="AA160" s="56">
        <f t="shared" ref="AA160" si="255">AA136+AA145</f>
        <v>102759</v>
      </c>
      <c r="AB160" s="276"/>
      <c r="AC160" s="56">
        <f t="shared" si="233"/>
        <v>1043941</v>
      </c>
      <c r="AD160" s="56">
        <f t="shared" si="246"/>
        <v>1302772</v>
      </c>
      <c r="AE160" s="56">
        <f t="shared" si="236"/>
        <v>501131</v>
      </c>
      <c r="AF160" s="56">
        <f t="shared" si="237"/>
        <v>392133</v>
      </c>
      <c r="AG160" s="56">
        <f t="shared" si="235"/>
        <v>373967</v>
      </c>
      <c r="AH160" s="56">
        <f t="shared" si="238"/>
        <v>389912</v>
      </c>
      <c r="AI160" s="56">
        <f t="shared" si="239"/>
        <v>223052</v>
      </c>
      <c r="AJ160" s="45" t="s">
        <v>9</v>
      </c>
    </row>
    <row r="161" spans="1:36" ht="15.95" hidden="1" customHeight="1" outlineLevel="1" x14ac:dyDescent="0.2">
      <c r="A161" s="55" t="s">
        <v>104</v>
      </c>
      <c r="B161" s="56">
        <v>-54748</v>
      </c>
      <c r="C161" s="56">
        <v>-69758</v>
      </c>
      <c r="D161" s="56">
        <v>-256480</v>
      </c>
      <c r="E161" s="56">
        <v>-291585</v>
      </c>
      <c r="F161" s="56">
        <v>-179505</v>
      </c>
      <c r="G161" s="56">
        <v>-194867</v>
      </c>
      <c r="H161" s="56">
        <v>-149058</v>
      </c>
      <c r="I161" s="56">
        <f t="shared" ref="I161:N161" si="256">SUM(I162:I165)</f>
        <v>-150312</v>
      </c>
      <c r="J161" s="56">
        <f t="shared" si="256"/>
        <v>-2739</v>
      </c>
      <c r="K161" s="56">
        <f t="shared" si="256"/>
        <v>-3356</v>
      </c>
      <c r="L161" s="56">
        <f t="shared" si="256"/>
        <v>-2191</v>
      </c>
      <c r="M161" s="56">
        <f t="shared" si="256"/>
        <v>-4251</v>
      </c>
      <c r="N161" s="56">
        <f t="shared" si="256"/>
        <v>-1884</v>
      </c>
      <c r="O161" s="56">
        <f t="shared" ref="O161:T161" si="257">SUM(O162:O165)</f>
        <v>-1530</v>
      </c>
      <c r="P161" s="56">
        <f t="shared" si="257"/>
        <v>-1870</v>
      </c>
      <c r="Q161" s="56">
        <f t="shared" si="257"/>
        <v>-1119</v>
      </c>
      <c r="R161" s="56">
        <f t="shared" si="257"/>
        <v>4778</v>
      </c>
      <c r="S161" s="56">
        <f t="shared" si="257"/>
        <v>-2658</v>
      </c>
      <c r="T161" s="56">
        <f t="shared" si="257"/>
        <v>-14748</v>
      </c>
      <c r="U161" s="56">
        <f t="shared" ref="U161:V161" si="258">SUM(U162:U165)</f>
        <v>-3794</v>
      </c>
      <c r="V161" s="56">
        <f t="shared" si="258"/>
        <v>-1961</v>
      </c>
      <c r="W161" s="56">
        <f t="shared" ref="W161:X161" si="259">SUM(W162:W165)</f>
        <v>-2897</v>
      </c>
      <c r="X161" s="56">
        <f t="shared" si="259"/>
        <v>-2948</v>
      </c>
      <c r="Y161" s="56">
        <f t="shared" ref="Y161:Z161" si="260">SUM(Y162:Y165)</f>
        <v>-2866</v>
      </c>
      <c r="Z161" s="56">
        <f t="shared" si="260"/>
        <v>-2999</v>
      </c>
      <c r="AA161" s="56">
        <f t="shared" ref="AA161" si="261">SUM(AA162:AA165)</f>
        <v>-4641</v>
      </c>
      <c r="AB161" s="276"/>
      <c r="AC161" s="56">
        <f t="shared" si="233"/>
        <v>-672571</v>
      </c>
      <c r="AD161" s="56">
        <f t="shared" si="246"/>
        <v>-673742</v>
      </c>
      <c r="AE161" s="56">
        <f t="shared" si="236"/>
        <v>-12537</v>
      </c>
      <c r="AF161" s="56">
        <f t="shared" si="237"/>
        <v>-6403</v>
      </c>
      <c r="AG161" s="56">
        <f t="shared" si="235"/>
        <v>-16422</v>
      </c>
      <c r="AH161" s="56">
        <f t="shared" si="238"/>
        <v>-10672</v>
      </c>
      <c r="AI161" s="56">
        <f t="shared" si="239"/>
        <v>-7640</v>
      </c>
      <c r="AJ161" s="45" t="s">
        <v>9</v>
      </c>
    </row>
    <row r="162" spans="1:36" ht="15.95" hidden="1" customHeight="1" outlineLevel="1" x14ac:dyDescent="0.2">
      <c r="A162" s="57" t="s">
        <v>105</v>
      </c>
      <c r="B162" s="58">
        <v>0</v>
      </c>
      <c r="C162" s="58">
        <v>0</v>
      </c>
      <c r="D162" s="58">
        <v>0</v>
      </c>
      <c r="E162" s="58">
        <v>0</v>
      </c>
      <c r="F162" s="58">
        <v>0</v>
      </c>
      <c r="G162" s="58">
        <v>0</v>
      </c>
      <c r="H162" s="58">
        <v>0</v>
      </c>
      <c r="I162" s="58">
        <v>0</v>
      </c>
      <c r="J162" s="58">
        <v>0</v>
      </c>
      <c r="K162" s="58">
        <v>0</v>
      </c>
      <c r="L162" s="58">
        <v>0</v>
      </c>
      <c r="M162" s="58">
        <v>0</v>
      </c>
      <c r="N162" s="58">
        <v>0</v>
      </c>
      <c r="O162" s="58">
        <v>0</v>
      </c>
      <c r="P162" s="58">
        <v>0</v>
      </c>
      <c r="Q162" s="58">
        <v>0</v>
      </c>
      <c r="R162" s="125">
        <v>0</v>
      </c>
      <c r="S162" s="58">
        <v>0</v>
      </c>
      <c r="T162" s="58">
        <v>0</v>
      </c>
      <c r="U162" s="58">
        <v>0</v>
      </c>
      <c r="V162" s="58">
        <v>0</v>
      </c>
      <c r="W162" s="58">
        <v>0</v>
      </c>
      <c r="X162" s="58">
        <v>0</v>
      </c>
      <c r="Y162" s="58">
        <v>0</v>
      </c>
      <c r="Z162" s="58">
        <v>0</v>
      </c>
      <c r="AA162" s="58">
        <v>0</v>
      </c>
      <c r="AC162" s="58">
        <f t="shared" si="233"/>
        <v>0</v>
      </c>
      <c r="AD162" s="58">
        <f t="shared" si="246"/>
        <v>0</v>
      </c>
      <c r="AE162" s="58">
        <f t="shared" si="236"/>
        <v>0</v>
      </c>
      <c r="AF162" s="58">
        <f t="shared" si="237"/>
        <v>0</v>
      </c>
      <c r="AG162" s="58">
        <f t="shared" si="235"/>
        <v>0</v>
      </c>
      <c r="AH162" s="58">
        <f t="shared" si="238"/>
        <v>0</v>
      </c>
      <c r="AI162" s="58">
        <f t="shared" si="239"/>
        <v>0</v>
      </c>
      <c r="AJ162" s="45" t="s">
        <v>9</v>
      </c>
    </row>
    <row r="163" spans="1:36" ht="15.95" hidden="1" customHeight="1" outlineLevel="1" x14ac:dyDescent="0.2">
      <c r="A163" s="57" t="s">
        <v>106</v>
      </c>
      <c r="B163" s="58">
        <v>0</v>
      </c>
      <c r="C163" s="58">
        <v>0</v>
      </c>
      <c r="D163" s="58">
        <v>0</v>
      </c>
      <c r="E163" s="58">
        <v>302</v>
      </c>
      <c r="F163" s="58">
        <v>76</v>
      </c>
      <c r="G163" s="58">
        <v>-84</v>
      </c>
      <c r="H163" s="58">
        <v>233</v>
      </c>
      <c r="I163" s="58">
        <v>-397</v>
      </c>
      <c r="J163" s="58">
        <v>-2454</v>
      </c>
      <c r="K163" s="58">
        <v>-2955</v>
      </c>
      <c r="L163" s="58">
        <v>-2337</v>
      </c>
      <c r="M163" s="58">
        <v>-4095</v>
      </c>
      <c r="N163" s="58">
        <v>-1728</v>
      </c>
      <c r="O163" s="58">
        <v>-1422</v>
      </c>
      <c r="P163" s="58">
        <v>-1766</v>
      </c>
      <c r="Q163" s="58">
        <v>-2921</v>
      </c>
      <c r="R163" s="58">
        <v>-2114</v>
      </c>
      <c r="S163" s="58">
        <v>-1890</v>
      </c>
      <c r="T163" s="58">
        <v>-2694</v>
      </c>
      <c r="U163" s="58">
        <v>-2937</v>
      </c>
      <c r="V163" s="58">
        <v>-1857</v>
      </c>
      <c r="W163" s="58">
        <v>-2166</v>
      </c>
      <c r="X163" s="58">
        <v>-2803</v>
      </c>
      <c r="Y163" s="58">
        <v>-2762</v>
      </c>
      <c r="Z163" s="58">
        <v>-2895</v>
      </c>
      <c r="AA163" s="58">
        <v>-2787</v>
      </c>
      <c r="AC163" s="58">
        <f t="shared" si="233"/>
        <v>302</v>
      </c>
      <c r="AD163" s="58">
        <f t="shared" si="246"/>
        <v>-172</v>
      </c>
      <c r="AE163" s="58">
        <f t="shared" si="236"/>
        <v>-11841</v>
      </c>
      <c r="AF163" s="58">
        <f t="shared" si="237"/>
        <v>-7837</v>
      </c>
      <c r="AG163" s="58">
        <f t="shared" si="235"/>
        <v>-9635</v>
      </c>
      <c r="AH163" s="58">
        <f t="shared" si="238"/>
        <v>-9588</v>
      </c>
      <c r="AI163" s="58">
        <f t="shared" si="239"/>
        <v>-5682</v>
      </c>
      <c r="AJ163" s="45" t="s">
        <v>9</v>
      </c>
    </row>
    <row r="164" spans="1:36" ht="15.95" hidden="1" customHeight="1" outlineLevel="1" x14ac:dyDescent="0.2">
      <c r="A164" s="57" t="s">
        <v>107</v>
      </c>
      <c r="B164" s="58">
        <v>-54748</v>
      </c>
      <c r="C164" s="58">
        <v>-69758</v>
      </c>
      <c r="D164" s="58">
        <v>-256480</v>
      </c>
      <c r="E164" s="58">
        <v>-291638</v>
      </c>
      <c r="F164" s="58">
        <v>-179518</v>
      </c>
      <c r="G164" s="58">
        <v>-194724</v>
      </c>
      <c r="H164" s="58">
        <v>-149228</v>
      </c>
      <c r="I164" s="58">
        <v>-149850</v>
      </c>
      <c r="J164" s="58">
        <v>0</v>
      </c>
      <c r="K164" s="58">
        <v>-9</v>
      </c>
      <c r="L164" s="58">
        <v>0</v>
      </c>
      <c r="M164" s="58">
        <v>0</v>
      </c>
      <c r="N164" s="58">
        <v>0</v>
      </c>
      <c r="O164" s="58">
        <v>0</v>
      </c>
      <c r="P164" s="58">
        <v>0</v>
      </c>
      <c r="Q164" s="58">
        <v>1906</v>
      </c>
      <c r="R164" s="58">
        <v>6996</v>
      </c>
      <c r="S164" s="58">
        <v>-600</v>
      </c>
      <c r="T164" s="58">
        <v>-11949</v>
      </c>
      <c r="U164" s="58">
        <v>-753</v>
      </c>
      <c r="V164" s="58">
        <v>0</v>
      </c>
      <c r="W164" s="58">
        <v>-627</v>
      </c>
      <c r="X164" s="58">
        <v>-41</v>
      </c>
      <c r="Y164" s="58">
        <v>0</v>
      </c>
      <c r="Z164" s="58">
        <v>0</v>
      </c>
      <c r="AA164" s="58">
        <v>-1750</v>
      </c>
      <c r="AC164" s="58">
        <f t="shared" si="233"/>
        <v>-672624</v>
      </c>
      <c r="AD164" s="58">
        <f t="shared" si="246"/>
        <v>-673320</v>
      </c>
      <c r="AE164" s="58">
        <f t="shared" si="236"/>
        <v>-9</v>
      </c>
      <c r="AF164" s="58">
        <f t="shared" si="237"/>
        <v>1906</v>
      </c>
      <c r="AG164" s="58">
        <f t="shared" si="235"/>
        <v>-6306</v>
      </c>
      <c r="AH164" s="58">
        <f t="shared" si="238"/>
        <v>-668</v>
      </c>
      <c r="AI164" s="58">
        <f t="shared" si="239"/>
        <v>-1750</v>
      </c>
      <c r="AJ164" s="45" t="s">
        <v>9</v>
      </c>
    </row>
    <row r="165" spans="1:36" ht="15.95" hidden="1" customHeight="1" outlineLevel="1" x14ac:dyDescent="0.2">
      <c r="A165" s="57" t="s">
        <v>108</v>
      </c>
      <c r="B165" s="58">
        <v>0</v>
      </c>
      <c r="C165" s="58">
        <v>0</v>
      </c>
      <c r="D165" s="58">
        <v>0</v>
      </c>
      <c r="E165" s="58">
        <v>-249</v>
      </c>
      <c r="F165" s="58">
        <v>-63</v>
      </c>
      <c r="G165" s="58">
        <v>-59</v>
      </c>
      <c r="H165" s="58">
        <v>-63</v>
      </c>
      <c r="I165" s="58">
        <v>-65</v>
      </c>
      <c r="J165" s="58">
        <v>-285</v>
      </c>
      <c r="K165" s="58">
        <v>-392</v>
      </c>
      <c r="L165" s="58">
        <v>146</v>
      </c>
      <c r="M165" s="58">
        <v>-156</v>
      </c>
      <c r="N165" s="58">
        <v>-156</v>
      </c>
      <c r="O165" s="58">
        <v>-108</v>
      </c>
      <c r="P165" s="58">
        <v>-104</v>
      </c>
      <c r="Q165" s="58">
        <v>-104</v>
      </c>
      <c r="R165" s="58">
        <v>-104</v>
      </c>
      <c r="S165" s="58">
        <v>-168</v>
      </c>
      <c r="T165" s="58">
        <v>-105</v>
      </c>
      <c r="U165" s="58">
        <v>-104</v>
      </c>
      <c r="V165" s="58">
        <v>-104</v>
      </c>
      <c r="W165" s="58">
        <v>-104</v>
      </c>
      <c r="X165" s="58">
        <v>-104</v>
      </c>
      <c r="Y165" s="58">
        <v>-104</v>
      </c>
      <c r="Z165" s="58">
        <v>-104</v>
      </c>
      <c r="AA165" s="58">
        <v>-104</v>
      </c>
      <c r="AC165" s="58">
        <f t="shared" si="233"/>
        <v>-249</v>
      </c>
      <c r="AD165" s="58">
        <f t="shared" si="246"/>
        <v>-250</v>
      </c>
      <c r="AE165" s="58">
        <f t="shared" si="236"/>
        <v>-687</v>
      </c>
      <c r="AF165" s="58">
        <f t="shared" si="237"/>
        <v>-472</v>
      </c>
      <c r="AG165" s="58">
        <f t="shared" si="235"/>
        <v>-481</v>
      </c>
      <c r="AH165" s="58">
        <f t="shared" si="238"/>
        <v>-416</v>
      </c>
      <c r="AI165" s="58">
        <f t="shared" si="239"/>
        <v>-208</v>
      </c>
      <c r="AJ165" s="45" t="s">
        <v>9</v>
      </c>
    </row>
    <row r="166" spans="1:36" ht="15.95" hidden="1" customHeight="1" outlineLevel="1" x14ac:dyDescent="0.2">
      <c r="A166" s="55" t="s">
        <v>109</v>
      </c>
      <c r="B166" s="56">
        <v>-1</v>
      </c>
      <c r="C166" s="56">
        <v>-16</v>
      </c>
      <c r="D166" s="56">
        <v>-26</v>
      </c>
      <c r="E166" s="56">
        <v>-16</v>
      </c>
      <c r="F166" s="56">
        <v>-1</v>
      </c>
      <c r="G166" s="56">
        <v>147</v>
      </c>
      <c r="H166" s="56">
        <v>-522</v>
      </c>
      <c r="I166" s="56">
        <f t="shared" ref="I166:N166" si="262">SUM(I167:I172)</f>
        <v>-179</v>
      </c>
      <c r="J166" s="56">
        <f t="shared" si="262"/>
        <v>-852</v>
      </c>
      <c r="K166" s="56">
        <f t="shared" si="262"/>
        <v>-1439</v>
      </c>
      <c r="L166" s="56">
        <f t="shared" si="262"/>
        <v>-1119</v>
      </c>
      <c r="M166" s="56">
        <f t="shared" si="262"/>
        <v>-1809</v>
      </c>
      <c r="N166" s="56">
        <f t="shared" si="262"/>
        <v>-1119</v>
      </c>
      <c r="O166" s="56">
        <f t="shared" ref="O166:T166" si="263">SUM(O167:O172)</f>
        <v>-66920</v>
      </c>
      <c r="P166" s="56">
        <f t="shared" si="263"/>
        <v>-1913</v>
      </c>
      <c r="Q166" s="56">
        <f t="shared" si="263"/>
        <v>-1863</v>
      </c>
      <c r="R166" s="56">
        <f t="shared" si="263"/>
        <v>-1364</v>
      </c>
      <c r="S166" s="56">
        <f t="shared" si="263"/>
        <v>-1610</v>
      </c>
      <c r="T166" s="56">
        <f t="shared" si="263"/>
        <v>-77</v>
      </c>
      <c r="U166" s="56">
        <f t="shared" ref="U166:V166" si="264">SUM(U167:U172)</f>
        <v>-1666</v>
      </c>
      <c r="V166" s="56">
        <f t="shared" si="264"/>
        <v>-1562</v>
      </c>
      <c r="W166" s="56">
        <f t="shared" ref="W166:X166" si="265">SUM(W167:W172)</f>
        <v>-1442</v>
      </c>
      <c r="X166" s="56">
        <f t="shared" si="265"/>
        <v>-1685</v>
      </c>
      <c r="Y166" s="56">
        <f t="shared" ref="Y166:Z166" si="266">SUM(Y167:Y172)</f>
        <v>-2018</v>
      </c>
      <c r="Z166" s="56">
        <f t="shared" si="266"/>
        <v>-1367</v>
      </c>
      <c r="AA166" s="56">
        <f t="shared" ref="AA166" si="267">SUM(AA167:AA172)</f>
        <v>-1905</v>
      </c>
      <c r="AB166" s="276"/>
      <c r="AC166" s="56">
        <f t="shared" si="233"/>
        <v>-59</v>
      </c>
      <c r="AD166" s="56">
        <f t="shared" si="246"/>
        <v>-555</v>
      </c>
      <c r="AE166" s="56">
        <f t="shared" si="236"/>
        <v>-5219</v>
      </c>
      <c r="AF166" s="56">
        <f t="shared" si="237"/>
        <v>-71815</v>
      </c>
      <c r="AG166" s="56">
        <f t="shared" si="235"/>
        <v>-4717</v>
      </c>
      <c r="AH166" s="56">
        <f t="shared" si="238"/>
        <v>-6707</v>
      </c>
      <c r="AI166" s="56">
        <f t="shared" si="239"/>
        <v>-3272</v>
      </c>
      <c r="AJ166" s="45" t="s">
        <v>9</v>
      </c>
    </row>
    <row r="167" spans="1:36" ht="15.95" hidden="1" customHeight="1" outlineLevel="1" x14ac:dyDescent="0.2">
      <c r="A167" s="57" t="s">
        <v>110</v>
      </c>
      <c r="B167" s="58">
        <v>-1</v>
      </c>
      <c r="C167" s="58">
        <v>-16</v>
      </c>
      <c r="D167" s="58">
        <v>-26</v>
      </c>
      <c r="E167" s="58">
        <v>-16</v>
      </c>
      <c r="F167" s="58">
        <v>-1</v>
      </c>
      <c r="G167" s="58">
        <v>147</v>
      </c>
      <c r="H167" s="58">
        <v>-522</v>
      </c>
      <c r="I167" s="58">
        <v>-167</v>
      </c>
      <c r="J167" s="58">
        <v>-550</v>
      </c>
      <c r="K167" s="58">
        <v>-493</v>
      </c>
      <c r="L167" s="58">
        <v>-555</v>
      </c>
      <c r="M167" s="58">
        <v>-442</v>
      </c>
      <c r="N167" s="58">
        <v>-609</v>
      </c>
      <c r="O167" s="58">
        <v>-428</v>
      </c>
      <c r="P167" s="58">
        <v>-759</v>
      </c>
      <c r="Q167" s="58">
        <v>-697</v>
      </c>
      <c r="R167" s="58">
        <v>-510</v>
      </c>
      <c r="S167" s="58">
        <v>-647</v>
      </c>
      <c r="T167" s="58">
        <v>-645</v>
      </c>
      <c r="U167" s="58">
        <v>-552</v>
      </c>
      <c r="V167" s="58">
        <v>-473</v>
      </c>
      <c r="W167" s="58">
        <v>-412</v>
      </c>
      <c r="X167" s="58">
        <v>-649</v>
      </c>
      <c r="Y167" s="58">
        <v>-723</v>
      </c>
      <c r="Z167" s="58">
        <v>-629</v>
      </c>
      <c r="AA167" s="58">
        <v>-644</v>
      </c>
      <c r="AC167" s="58">
        <f t="shared" si="233"/>
        <v>-59</v>
      </c>
      <c r="AD167" s="58">
        <f t="shared" si="246"/>
        <v>-543</v>
      </c>
      <c r="AE167" s="58">
        <f t="shared" si="236"/>
        <v>-2040</v>
      </c>
      <c r="AF167" s="58">
        <f t="shared" si="237"/>
        <v>-2493</v>
      </c>
      <c r="AG167" s="58">
        <f t="shared" si="235"/>
        <v>-2354</v>
      </c>
      <c r="AH167" s="58">
        <f t="shared" si="238"/>
        <v>-2257</v>
      </c>
      <c r="AI167" s="58">
        <f t="shared" si="239"/>
        <v>-1273</v>
      </c>
      <c r="AJ167" s="45" t="s">
        <v>9</v>
      </c>
    </row>
    <row r="168" spans="1:36" ht="15.95" hidden="1" customHeight="1" outlineLevel="1" x14ac:dyDescent="0.2">
      <c r="A168" s="57" t="s">
        <v>111</v>
      </c>
      <c r="B168" s="34">
        <v>0</v>
      </c>
      <c r="C168" s="34">
        <v>0</v>
      </c>
      <c r="D168" s="34">
        <v>0</v>
      </c>
      <c r="E168" s="34">
        <v>0</v>
      </c>
      <c r="F168" s="34">
        <v>0</v>
      </c>
      <c r="G168" s="34">
        <v>0</v>
      </c>
      <c r="H168" s="34">
        <v>0</v>
      </c>
      <c r="I168" s="34">
        <v>0</v>
      </c>
      <c r="J168" s="34">
        <v>0</v>
      </c>
      <c r="K168" s="34">
        <v>0</v>
      </c>
      <c r="L168" s="34">
        <v>0</v>
      </c>
      <c r="M168" s="34">
        <v>0</v>
      </c>
      <c r="N168" s="34">
        <v>0</v>
      </c>
      <c r="O168" s="34">
        <v>0</v>
      </c>
      <c r="P168" s="34">
        <v>0</v>
      </c>
      <c r="Q168" s="34">
        <v>0</v>
      </c>
      <c r="R168" s="123">
        <v>0</v>
      </c>
      <c r="S168" s="58">
        <v>0</v>
      </c>
      <c r="T168" s="58">
        <v>0</v>
      </c>
      <c r="U168" s="58">
        <v>0</v>
      </c>
      <c r="V168" s="58">
        <v>0</v>
      </c>
      <c r="W168" s="58">
        <v>0</v>
      </c>
      <c r="X168" s="58">
        <v>0</v>
      </c>
      <c r="Y168" s="58">
        <v>0</v>
      </c>
      <c r="Z168" s="58">
        <v>0</v>
      </c>
      <c r="AA168" s="58">
        <v>0</v>
      </c>
      <c r="AC168" s="34">
        <f t="shared" si="233"/>
        <v>0</v>
      </c>
      <c r="AD168" s="34">
        <f t="shared" si="246"/>
        <v>0</v>
      </c>
      <c r="AE168" s="34">
        <f t="shared" ref="AE168:AE187" si="268">SUM(J168:M168)</f>
        <v>0</v>
      </c>
      <c r="AF168" s="34">
        <f t="shared" si="237"/>
        <v>0</v>
      </c>
      <c r="AG168" s="58">
        <f t="shared" ref="AG168:AG187" si="269">SUM(R168:U168)</f>
        <v>0</v>
      </c>
      <c r="AH168" s="58">
        <f t="shared" si="238"/>
        <v>0</v>
      </c>
      <c r="AI168" s="58">
        <f t="shared" si="239"/>
        <v>0</v>
      </c>
      <c r="AJ168" s="45" t="s">
        <v>9</v>
      </c>
    </row>
    <row r="169" spans="1:36" ht="15.95" hidden="1" customHeight="1" outlineLevel="1" x14ac:dyDescent="0.2">
      <c r="A169" s="57" t="s">
        <v>112</v>
      </c>
      <c r="B169" s="34">
        <v>0</v>
      </c>
      <c r="C169" s="34">
        <v>0</v>
      </c>
      <c r="D169" s="34">
        <v>0</v>
      </c>
      <c r="E169" s="34">
        <v>0</v>
      </c>
      <c r="F169" s="34">
        <v>0</v>
      </c>
      <c r="G169" s="34">
        <v>0</v>
      </c>
      <c r="H169" s="34">
        <v>0</v>
      </c>
      <c r="I169" s="34">
        <v>-12</v>
      </c>
      <c r="J169" s="34">
        <v>-600</v>
      </c>
      <c r="K169" s="34">
        <v>-946</v>
      </c>
      <c r="L169" s="34">
        <v>-564</v>
      </c>
      <c r="M169" s="34">
        <v>-1367</v>
      </c>
      <c r="N169" s="34">
        <v>-510</v>
      </c>
      <c r="O169" s="34">
        <v>-239</v>
      </c>
      <c r="P169" s="34">
        <v>-1154</v>
      </c>
      <c r="Q169" s="34">
        <v>-1166</v>
      </c>
      <c r="R169" s="58">
        <v>-896</v>
      </c>
      <c r="S169" s="58">
        <v>-963</v>
      </c>
      <c r="T169" s="58">
        <v>-1070</v>
      </c>
      <c r="U169" s="58">
        <v>-1114</v>
      </c>
      <c r="V169" s="58">
        <v>-1089</v>
      </c>
      <c r="W169" s="58">
        <v>-1072</v>
      </c>
      <c r="X169" s="58">
        <v>-1036</v>
      </c>
      <c r="Y169" s="58">
        <v>-1295</v>
      </c>
      <c r="Z169" s="58">
        <v>-1131</v>
      </c>
      <c r="AA169" s="58">
        <v>-1726</v>
      </c>
      <c r="AC169" s="34">
        <f t="shared" si="233"/>
        <v>0</v>
      </c>
      <c r="AD169" s="34">
        <f t="shared" si="246"/>
        <v>-12</v>
      </c>
      <c r="AE169" s="34">
        <f t="shared" si="268"/>
        <v>-3477</v>
      </c>
      <c r="AF169" s="34">
        <f t="shared" si="237"/>
        <v>-3069</v>
      </c>
      <c r="AG169" s="58">
        <f t="shared" si="269"/>
        <v>-4043</v>
      </c>
      <c r="AH169" s="58">
        <f t="shared" si="238"/>
        <v>-4492</v>
      </c>
      <c r="AI169" s="58">
        <f t="shared" si="239"/>
        <v>-2857</v>
      </c>
      <c r="AJ169" s="45" t="s">
        <v>9</v>
      </c>
    </row>
    <row r="170" spans="1:36" ht="15.95" hidden="1" customHeight="1" outlineLevel="1" x14ac:dyDescent="0.2">
      <c r="A170" s="57" t="s">
        <v>113</v>
      </c>
      <c r="B170" s="34">
        <v>0</v>
      </c>
      <c r="C170" s="34">
        <v>0</v>
      </c>
      <c r="D170" s="34">
        <v>0</v>
      </c>
      <c r="E170" s="34">
        <v>0</v>
      </c>
      <c r="F170" s="34">
        <v>0</v>
      </c>
      <c r="G170" s="34">
        <v>0</v>
      </c>
      <c r="H170" s="34">
        <v>0</v>
      </c>
      <c r="I170" s="34">
        <v>0</v>
      </c>
      <c r="J170" s="34">
        <v>0</v>
      </c>
      <c r="K170" s="34">
        <v>0</v>
      </c>
      <c r="L170" s="34">
        <v>0</v>
      </c>
      <c r="M170" s="34">
        <v>0</v>
      </c>
      <c r="N170" s="34">
        <v>0</v>
      </c>
      <c r="O170" s="34">
        <v>0</v>
      </c>
      <c r="P170" s="34">
        <v>0</v>
      </c>
      <c r="Q170" s="34">
        <v>0</v>
      </c>
      <c r="R170" s="58">
        <v>0</v>
      </c>
      <c r="S170" s="58">
        <v>0</v>
      </c>
      <c r="T170" s="58">
        <v>0</v>
      </c>
      <c r="U170" s="58">
        <v>0</v>
      </c>
      <c r="V170" s="58">
        <v>0</v>
      </c>
      <c r="W170" s="58">
        <v>0</v>
      </c>
      <c r="X170" s="58">
        <v>0</v>
      </c>
      <c r="Y170" s="58">
        <v>0</v>
      </c>
      <c r="Z170" s="58">
        <v>0</v>
      </c>
      <c r="AA170" s="58">
        <v>0</v>
      </c>
      <c r="AC170" s="34">
        <f t="shared" si="233"/>
        <v>0</v>
      </c>
      <c r="AD170" s="34">
        <f t="shared" si="246"/>
        <v>0</v>
      </c>
      <c r="AE170" s="34">
        <f t="shared" si="268"/>
        <v>0</v>
      </c>
      <c r="AF170" s="34">
        <f t="shared" si="237"/>
        <v>0</v>
      </c>
      <c r="AG170" s="58">
        <f t="shared" si="269"/>
        <v>0</v>
      </c>
      <c r="AH170" s="58">
        <f t="shared" si="238"/>
        <v>0</v>
      </c>
      <c r="AI170" s="58">
        <f t="shared" si="239"/>
        <v>0</v>
      </c>
      <c r="AJ170" s="45" t="s">
        <v>9</v>
      </c>
    </row>
    <row r="171" spans="1:36" ht="15.95" hidden="1" customHeight="1" outlineLevel="1" x14ac:dyDescent="0.2">
      <c r="A171" s="57" t="s">
        <v>114</v>
      </c>
      <c r="B171" s="34">
        <v>0</v>
      </c>
      <c r="C171" s="34">
        <v>0</v>
      </c>
      <c r="D171" s="34">
        <v>0</v>
      </c>
      <c r="E171" s="34">
        <v>0</v>
      </c>
      <c r="F171" s="34">
        <v>0</v>
      </c>
      <c r="G171" s="34">
        <v>0</v>
      </c>
      <c r="H171" s="34">
        <v>0</v>
      </c>
      <c r="I171" s="34">
        <v>0</v>
      </c>
      <c r="J171" s="34">
        <v>298</v>
      </c>
      <c r="K171" s="34">
        <v>0</v>
      </c>
      <c r="L171" s="34">
        <v>0</v>
      </c>
      <c r="M171" s="34">
        <v>0</v>
      </c>
      <c r="N171" s="34">
        <v>0</v>
      </c>
      <c r="O171" s="34">
        <v>0</v>
      </c>
      <c r="P171" s="34">
        <v>0</v>
      </c>
      <c r="Q171" s="34">
        <v>0</v>
      </c>
      <c r="R171" s="58">
        <v>42</v>
      </c>
      <c r="S171" s="58">
        <v>0</v>
      </c>
      <c r="T171" s="58">
        <v>1638</v>
      </c>
      <c r="U171" s="58">
        <v>0</v>
      </c>
      <c r="V171" s="58">
        <v>0</v>
      </c>
      <c r="W171" s="58">
        <v>42</v>
      </c>
      <c r="X171" s="58">
        <v>0</v>
      </c>
      <c r="Y171" s="58">
        <v>0</v>
      </c>
      <c r="Z171" s="58">
        <v>393</v>
      </c>
      <c r="AA171" s="58">
        <v>465</v>
      </c>
      <c r="AC171" s="34">
        <f t="shared" si="233"/>
        <v>0</v>
      </c>
      <c r="AD171" s="34">
        <f t="shared" si="246"/>
        <v>0</v>
      </c>
      <c r="AE171" s="34">
        <f t="shared" si="268"/>
        <v>298</v>
      </c>
      <c r="AF171" s="34">
        <f t="shared" si="237"/>
        <v>0</v>
      </c>
      <c r="AG171" s="58">
        <f t="shared" si="269"/>
        <v>1680</v>
      </c>
      <c r="AH171" s="58">
        <f t="shared" si="238"/>
        <v>42</v>
      </c>
      <c r="AI171" s="58">
        <f t="shared" si="239"/>
        <v>858</v>
      </c>
      <c r="AJ171" s="45" t="s">
        <v>9</v>
      </c>
    </row>
    <row r="172" spans="1:36" ht="15.95" hidden="1" customHeight="1" outlineLevel="1" x14ac:dyDescent="0.2">
      <c r="A172" s="57" t="s">
        <v>115</v>
      </c>
      <c r="B172" s="34">
        <v>0</v>
      </c>
      <c r="C172" s="34">
        <v>0</v>
      </c>
      <c r="D172" s="34">
        <v>0</v>
      </c>
      <c r="E172" s="34">
        <v>0</v>
      </c>
      <c r="F172" s="34">
        <v>0</v>
      </c>
      <c r="G172" s="34">
        <v>0</v>
      </c>
      <c r="H172" s="34">
        <v>0</v>
      </c>
      <c r="I172" s="34">
        <v>0</v>
      </c>
      <c r="J172" s="34">
        <v>0</v>
      </c>
      <c r="K172" s="34">
        <v>0</v>
      </c>
      <c r="L172" s="34">
        <v>0</v>
      </c>
      <c r="M172" s="34">
        <v>0</v>
      </c>
      <c r="N172" s="34">
        <v>0</v>
      </c>
      <c r="O172" s="34">
        <v>-66253</v>
      </c>
      <c r="P172" s="34">
        <v>0</v>
      </c>
      <c r="Q172" s="34">
        <v>0</v>
      </c>
      <c r="R172" s="58">
        <v>0</v>
      </c>
      <c r="S172" s="58">
        <v>0</v>
      </c>
      <c r="T172" s="58">
        <v>0</v>
      </c>
      <c r="U172" s="58">
        <v>0</v>
      </c>
      <c r="V172" s="58">
        <v>0</v>
      </c>
      <c r="W172" s="58">
        <v>0</v>
      </c>
      <c r="X172" s="58">
        <v>0</v>
      </c>
      <c r="Y172" s="58">
        <v>0</v>
      </c>
      <c r="Z172" s="58">
        <v>0</v>
      </c>
      <c r="AA172" s="58">
        <v>0</v>
      </c>
      <c r="AC172" s="34">
        <f t="shared" si="233"/>
        <v>0</v>
      </c>
      <c r="AD172" s="34">
        <f t="shared" si="246"/>
        <v>0</v>
      </c>
      <c r="AE172" s="34">
        <f t="shared" si="268"/>
        <v>0</v>
      </c>
      <c r="AF172" s="34">
        <f t="shared" si="237"/>
        <v>-66253</v>
      </c>
      <c r="AG172" s="58">
        <f t="shared" si="269"/>
        <v>0</v>
      </c>
      <c r="AH172" s="58">
        <f t="shared" si="238"/>
        <v>0</v>
      </c>
      <c r="AI172" s="58">
        <f t="shared" si="239"/>
        <v>0</v>
      </c>
      <c r="AJ172" s="45" t="s">
        <v>9</v>
      </c>
    </row>
    <row r="173" spans="1:36" ht="15.95" hidden="1" customHeight="1" outlineLevel="1" x14ac:dyDescent="0.2">
      <c r="A173" s="59" t="s">
        <v>116</v>
      </c>
      <c r="B173" s="56">
        <f t="shared" ref="B173:H173" si="270">B160+B161+B166</f>
        <v>-38515</v>
      </c>
      <c r="C173" s="56">
        <f t="shared" si="270"/>
        <v>97619</v>
      </c>
      <c r="D173" s="56">
        <f t="shared" si="270"/>
        <v>126043</v>
      </c>
      <c r="E173" s="56">
        <f t="shared" si="270"/>
        <v>186164</v>
      </c>
      <c r="F173" s="56">
        <f t="shared" si="270"/>
        <v>64836</v>
      </c>
      <c r="G173" s="56">
        <f t="shared" si="270"/>
        <v>66593</v>
      </c>
      <c r="H173" s="56">
        <f t="shared" si="270"/>
        <v>5808</v>
      </c>
      <c r="I173" s="56">
        <f t="shared" ref="I173:J173" si="271">I160+I161+I166</f>
        <v>491238</v>
      </c>
      <c r="J173" s="56">
        <f t="shared" si="271"/>
        <v>108751</v>
      </c>
      <c r="K173" s="56">
        <f t="shared" ref="K173:L173" si="272">K160+K161+K166</f>
        <v>132489</v>
      </c>
      <c r="L173" s="56">
        <f t="shared" si="272"/>
        <v>108778</v>
      </c>
      <c r="M173" s="56">
        <f t="shared" ref="M173:N173" si="273">M160+M161+M166</f>
        <v>133357</v>
      </c>
      <c r="N173" s="56">
        <f t="shared" si="273"/>
        <v>114658</v>
      </c>
      <c r="O173" s="56">
        <f t="shared" ref="O173:T173" si="274">O160+O161+O166</f>
        <v>71714</v>
      </c>
      <c r="P173" s="56">
        <f t="shared" si="274"/>
        <v>50249</v>
      </c>
      <c r="Q173" s="56">
        <f t="shared" si="274"/>
        <v>77294</v>
      </c>
      <c r="R173" s="56">
        <f t="shared" si="274"/>
        <v>116594</v>
      </c>
      <c r="S173" s="56">
        <f t="shared" si="274"/>
        <v>100568</v>
      </c>
      <c r="T173" s="56">
        <f t="shared" si="274"/>
        <v>56380</v>
      </c>
      <c r="U173" s="56">
        <f t="shared" ref="U173:V173" si="275">U160+U161+U166</f>
        <v>79286</v>
      </c>
      <c r="V173" s="56">
        <f t="shared" si="275"/>
        <v>109127</v>
      </c>
      <c r="W173" s="56">
        <f t="shared" ref="W173:X173" si="276">W160+W161+W166</f>
        <v>88615</v>
      </c>
      <c r="X173" s="56">
        <f t="shared" si="276"/>
        <v>76536</v>
      </c>
      <c r="Y173" s="56">
        <f t="shared" ref="Y173:Z173" si="277">Y160+Y161+Y166</f>
        <v>98255</v>
      </c>
      <c r="Z173" s="56">
        <f t="shared" si="277"/>
        <v>115927</v>
      </c>
      <c r="AA173" s="56">
        <f t="shared" ref="AA173" si="278">AA160+AA161+AA166</f>
        <v>96213</v>
      </c>
      <c r="AB173" s="276"/>
      <c r="AC173" s="56">
        <f t="shared" si="233"/>
        <v>371311</v>
      </c>
      <c r="AD173" s="56">
        <f t="shared" si="246"/>
        <v>628475</v>
      </c>
      <c r="AE173" s="56">
        <f t="shared" si="268"/>
        <v>483375</v>
      </c>
      <c r="AF173" s="56">
        <f t="shared" si="237"/>
        <v>313915</v>
      </c>
      <c r="AG173" s="56">
        <f t="shared" si="269"/>
        <v>352828</v>
      </c>
      <c r="AH173" s="56">
        <f t="shared" si="238"/>
        <v>372533</v>
      </c>
      <c r="AI173" s="56">
        <f t="shared" si="239"/>
        <v>212140</v>
      </c>
      <c r="AJ173" s="56"/>
    </row>
    <row r="174" spans="1:36" ht="15.95" hidden="1" customHeight="1" outlineLevel="1" x14ac:dyDescent="0.2">
      <c r="A174" s="60" t="s">
        <v>117</v>
      </c>
      <c r="B174" s="56">
        <v>0</v>
      </c>
      <c r="C174" s="56">
        <v>0</v>
      </c>
      <c r="D174" s="56">
        <v>0</v>
      </c>
      <c r="E174" s="56">
        <v>-89</v>
      </c>
      <c r="F174" s="56">
        <v>-20</v>
      </c>
      <c r="G174" s="56">
        <v>-16</v>
      </c>
      <c r="H174" s="56">
        <v>-18</v>
      </c>
      <c r="I174" s="56">
        <f t="shared" ref="I174:N174" si="279">SUM(I175:I177)</f>
        <v>-39238</v>
      </c>
      <c r="J174" s="56">
        <f t="shared" si="279"/>
        <v>-56093</v>
      </c>
      <c r="K174" s="56">
        <f t="shared" si="279"/>
        <v>-46500</v>
      </c>
      <c r="L174" s="56">
        <f t="shared" si="279"/>
        <v>-60263</v>
      </c>
      <c r="M174" s="56">
        <f t="shared" si="279"/>
        <v>-64942</v>
      </c>
      <c r="N174" s="56">
        <f t="shared" si="279"/>
        <v>-61502</v>
      </c>
      <c r="O174" s="56">
        <f t="shared" ref="O174:T174" si="280">SUM(O175:O177)</f>
        <v>-65500</v>
      </c>
      <c r="P174" s="56">
        <f t="shared" si="280"/>
        <v>-16844</v>
      </c>
      <c r="Q174" s="56">
        <f t="shared" si="280"/>
        <v>-42622</v>
      </c>
      <c r="R174" s="56">
        <f t="shared" si="280"/>
        <v>-58887</v>
      </c>
      <c r="S174" s="56">
        <f t="shared" si="280"/>
        <v>-42305</v>
      </c>
      <c r="T174" s="56">
        <f t="shared" si="280"/>
        <v>-35350</v>
      </c>
      <c r="U174" s="56">
        <f t="shared" ref="U174:V174" si="281">SUM(U175:U177)</f>
        <v>-38479</v>
      </c>
      <c r="V174" s="56">
        <f t="shared" si="281"/>
        <v>-50302</v>
      </c>
      <c r="W174" s="56">
        <f t="shared" ref="W174:X174" si="282">SUM(W175:W177)</f>
        <v>-40280</v>
      </c>
      <c r="X174" s="56">
        <f t="shared" si="282"/>
        <v>-37371</v>
      </c>
      <c r="Y174" s="56">
        <f t="shared" ref="Y174:Z174" si="283">SUM(Y175:Y177)</f>
        <v>-44017</v>
      </c>
      <c r="Z174" s="56">
        <f t="shared" si="283"/>
        <v>-50991</v>
      </c>
      <c r="AA174" s="56">
        <f t="shared" ref="AA174" si="284">SUM(AA175:AA177)</f>
        <v>-39685</v>
      </c>
      <c r="AB174" s="276"/>
      <c r="AC174" s="56">
        <f t="shared" si="233"/>
        <v>-89</v>
      </c>
      <c r="AD174" s="56">
        <f t="shared" si="246"/>
        <v>-39292</v>
      </c>
      <c r="AE174" s="56">
        <f t="shared" si="268"/>
        <v>-227798</v>
      </c>
      <c r="AF174" s="56">
        <f t="shared" si="237"/>
        <v>-186468</v>
      </c>
      <c r="AG174" s="56">
        <f t="shared" si="269"/>
        <v>-175021</v>
      </c>
      <c r="AH174" s="56">
        <f t="shared" si="238"/>
        <v>-171970</v>
      </c>
      <c r="AI174" s="56">
        <f t="shared" si="239"/>
        <v>-90676</v>
      </c>
      <c r="AJ174" s="45" t="s">
        <v>9</v>
      </c>
    </row>
    <row r="175" spans="1:36" ht="15.95" hidden="1" customHeight="1" outlineLevel="1" x14ac:dyDescent="0.2">
      <c r="A175" s="57" t="s">
        <v>118</v>
      </c>
      <c r="B175" s="58">
        <v>0</v>
      </c>
      <c r="C175" s="58">
        <v>0</v>
      </c>
      <c r="D175" s="58">
        <v>0</v>
      </c>
      <c r="E175" s="58">
        <v>-89</v>
      </c>
      <c r="F175" s="58">
        <v>-20</v>
      </c>
      <c r="G175" s="58">
        <v>-16</v>
      </c>
      <c r="H175" s="58">
        <v>-18</v>
      </c>
      <c r="I175" s="58">
        <v>-39232</v>
      </c>
      <c r="J175" s="58">
        <v>-47978</v>
      </c>
      <c r="K175" s="58">
        <v>-41667</v>
      </c>
      <c r="L175" s="58">
        <v>-55233</v>
      </c>
      <c r="M175" s="58">
        <v>-59832</v>
      </c>
      <c r="N175" s="58">
        <v>-56241</v>
      </c>
      <c r="O175" s="58">
        <v>-60086</v>
      </c>
      <c r="P175" s="58">
        <v>-11266</v>
      </c>
      <c r="Q175" s="58">
        <v>-37125</v>
      </c>
      <c r="R175" s="58">
        <v>-53429</v>
      </c>
      <c r="S175" s="58">
        <v>-36835</v>
      </c>
      <c r="T175" s="58">
        <v>-29803</v>
      </c>
      <c r="U175" s="58">
        <v>-33095</v>
      </c>
      <c r="V175" s="58">
        <v>-44897</v>
      </c>
      <c r="W175" s="58">
        <v>-35057</v>
      </c>
      <c r="X175" s="58">
        <v>-31446</v>
      </c>
      <c r="Y175" s="58">
        <v>-38941</v>
      </c>
      <c r="Z175" s="58">
        <v>-45890</v>
      </c>
      <c r="AA175" s="58">
        <v>-32763</v>
      </c>
      <c r="AB175" s="277"/>
      <c r="AC175" s="58">
        <f t="shared" si="233"/>
        <v>-89</v>
      </c>
      <c r="AD175" s="58">
        <f t="shared" si="246"/>
        <v>-39286</v>
      </c>
      <c r="AE175" s="58">
        <f t="shared" si="268"/>
        <v>-204710</v>
      </c>
      <c r="AF175" s="58">
        <f t="shared" si="237"/>
        <v>-164718</v>
      </c>
      <c r="AG175" s="58">
        <f t="shared" si="269"/>
        <v>-153162</v>
      </c>
      <c r="AH175" s="58">
        <f t="shared" si="238"/>
        <v>-150341</v>
      </c>
      <c r="AI175" s="58">
        <f t="shared" si="239"/>
        <v>-78653</v>
      </c>
      <c r="AJ175" s="45" t="s">
        <v>9</v>
      </c>
    </row>
    <row r="176" spans="1:36" ht="15.95" hidden="1" customHeight="1" outlineLevel="1" x14ac:dyDescent="0.2">
      <c r="A176" s="57" t="s">
        <v>119</v>
      </c>
      <c r="B176" s="58">
        <v>0</v>
      </c>
      <c r="C176" s="58">
        <v>0</v>
      </c>
      <c r="D176" s="58">
        <v>0</v>
      </c>
      <c r="E176" s="58">
        <v>0</v>
      </c>
      <c r="F176" s="58">
        <v>0</v>
      </c>
      <c r="G176" s="58">
        <v>0</v>
      </c>
      <c r="H176" s="58">
        <v>0</v>
      </c>
      <c r="I176" s="58">
        <v>0</v>
      </c>
      <c r="J176" s="58">
        <v>0</v>
      </c>
      <c r="K176" s="58">
        <v>0</v>
      </c>
      <c r="L176" s="58">
        <v>0</v>
      </c>
      <c r="M176" s="58">
        <v>0</v>
      </c>
      <c r="N176" s="58">
        <v>0</v>
      </c>
      <c r="O176" s="58">
        <v>0</v>
      </c>
      <c r="P176" s="58">
        <v>0</v>
      </c>
      <c r="Q176" s="58">
        <v>0</v>
      </c>
      <c r="R176" s="123">
        <v>0</v>
      </c>
      <c r="S176" s="58">
        <v>0</v>
      </c>
      <c r="T176" s="58">
        <v>0</v>
      </c>
      <c r="U176" s="58">
        <v>0</v>
      </c>
      <c r="V176" s="58">
        <v>0</v>
      </c>
      <c r="W176" s="58">
        <v>0</v>
      </c>
      <c r="X176" s="58">
        <v>0</v>
      </c>
      <c r="Y176" s="58">
        <v>0</v>
      </c>
      <c r="Z176" s="58">
        <v>0</v>
      </c>
      <c r="AA176" s="58">
        <v>0</v>
      </c>
      <c r="AC176" s="58">
        <f t="shared" si="233"/>
        <v>0</v>
      </c>
      <c r="AD176" s="58">
        <f t="shared" si="246"/>
        <v>0</v>
      </c>
      <c r="AE176" s="58">
        <f t="shared" si="268"/>
        <v>0</v>
      </c>
      <c r="AF176" s="58">
        <f t="shared" si="237"/>
        <v>0</v>
      </c>
      <c r="AG176" s="58">
        <f t="shared" si="269"/>
        <v>0</v>
      </c>
      <c r="AH176" s="58">
        <f t="shared" si="238"/>
        <v>0</v>
      </c>
      <c r="AI176" s="58">
        <f t="shared" si="239"/>
        <v>0</v>
      </c>
      <c r="AJ176" s="45" t="s">
        <v>9</v>
      </c>
    </row>
    <row r="177" spans="1:36" ht="15.95" hidden="1" customHeight="1" outlineLevel="1" x14ac:dyDescent="0.2">
      <c r="A177" s="57" t="s">
        <v>120</v>
      </c>
      <c r="B177" s="58">
        <v>0</v>
      </c>
      <c r="C177" s="58">
        <v>0</v>
      </c>
      <c r="D177" s="58">
        <v>0</v>
      </c>
      <c r="E177" s="58">
        <v>0</v>
      </c>
      <c r="F177" s="58">
        <v>0</v>
      </c>
      <c r="G177" s="58">
        <v>0</v>
      </c>
      <c r="H177" s="58">
        <v>0</v>
      </c>
      <c r="I177" s="58">
        <v>-6</v>
      </c>
      <c r="J177" s="58">
        <v>-8115</v>
      </c>
      <c r="K177" s="58">
        <v>-4833</v>
      </c>
      <c r="L177" s="58">
        <v>-5030</v>
      </c>
      <c r="M177" s="58">
        <v>-5110</v>
      </c>
      <c r="N177" s="58">
        <v>-5261</v>
      </c>
      <c r="O177" s="58">
        <v>-5414</v>
      </c>
      <c r="P177" s="58">
        <v>-5578</v>
      </c>
      <c r="Q177" s="58">
        <v>-5497</v>
      </c>
      <c r="R177" s="58">
        <v>-5458</v>
      </c>
      <c r="S177" s="58">
        <v>-5470</v>
      </c>
      <c r="T177" s="58">
        <v>-5547</v>
      </c>
      <c r="U177" s="58">
        <v>-5384</v>
      </c>
      <c r="V177" s="58">
        <v>-5405</v>
      </c>
      <c r="W177" s="58">
        <v>-5223</v>
      </c>
      <c r="X177" s="58">
        <v>-5925</v>
      </c>
      <c r="Y177" s="58">
        <v>-5076</v>
      </c>
      <c r="Z177" s="58">
        <v>-5101</v>
      </c>
      <c r="AA177" s="58">
        <v>-6922</v>
      </c>
      <c r="AC177" s="58">
        <f t="shared" si="233"/>
        <v>0</v>
      </c>
      <c r="AD177" s="58">
        <f t="shared" si="246"/>
        <v>-6</v>
      </c>
      <c r="AE177" s="58">
        <f t="shared" si="268"/>
        <v>-23088</v>
      </c>
      <c r="AF177" s="58">
        <f t="shared" si="237"/>
        <v>-21750</v>
      </c>
      <c r="AG177" s="58">
        <f t="shared" si="269"/>
        <v>-21859</v>
      </c>
      <c r="AH177" s="58">
        <f t="shared" si="238"/>
        <v>-21629</v>
      </c>
      <c r="AI177" s="58">
        <f t="shared" si="239"/>
        <v>-12023</v>
      </c>
      <c r="AJ177" s="45" t="s">
        <v>9</v>
      </c>
    </row>
    <row r="178" spans="1:36" ht="15.95" hidden="1" customHeight="1" outlineLevel="1" x14ac:dyDescent="0.2">
      <c r="A178" s="60" t="s">
        <v>121</v>
      </c>
      <c r="B178" s="56">
        <v>0</v>
      </c>
      <c r="C178" s="56">
        <v>0</v>
      </c>
      <c r="D178" s="56">
        <v>0</v>
      </c>
      <c r="E178" s="56">
        <v>0</v>
      </c>
      <c r="F178" s="56">
        <v>0</v>
      </c>
      <c r="G178" s="56">
        <v>0</v>
      </c>
      <c r="H178" s="56">
        <v>0</v>
      </c>
      <c r="I178" s="56">
        <f t="shared" ref="I178:N178" si="285">SUM(I179:I180)</f>
        <v>60</v>
      </c>
      <c r="J178" s="56">
        <f t="shared" si="285"/>
        <v>623</v>
      </c>
      <c r="K178" s="56">
        <f t="shared" si="285"/>
        <v>450</v>
      </c>
      <c r="L178" s="56">
        <f t="shared" si="285"/>
        <v>849</v>
      </c>
      <c r="M178" s="56">
        <f t="shared" si="285"/>
        <v>1035</v>
      </c>
      <c r="N178" s="56">
        <f t="shared" si="285"/>
        <v>1456</v>
      </c>
      <c r="O178" s="56">
        <f t="shared" ref="O178:T178" si="286">SUM(O179:O180)</f>
        <v>1879</v>
      </c>
      <c r="P178" s="56">
        <f t="shared" si="286"/>
        <v>2325</v>
      </c>
      <c r="Q178" s="56">
        <f t="shared" si="286"/>
        <v>1259</v>
      </c>
      <c r="R178" s="56">
        <f t="shared" si="286"/>
        <v>2163</v>
      </c>
      <c r="S178" s="56">
        <f t="shared" si="286"/>
        <v>1552</v>
      </c>
      <c r="T178" s="56">
        <f t="shared" si="286"/>
        <v>2599</v>
      </c>
      <c r="U178" s="56">
        <f t="shared" ref="U178:V178" si="287">SUM(U179:U180)</f>
        <v>2169</v>
      </c>
      <c r="V178" s="56">
        <f t="shared" si="287"/>
        <v>2387</v>
      </c>
      <c r="W178" s="56">
        <f t="shared" ref="W178:X178" si="288">SUM(W179:W180)</f>
        <v>1586</v>
      </c>
      <c r="X178" s="56">
        <f t="shared" si="288"/>
        <v>2780</v>
      </c>
      <c r="Y178" s="56">
        <f t="shared" ref="Y178:Z178" si="289">SUM(Y179:Y180)</f>
        <v>1599</v>
      </c>
      <c r="Z178" s="56">
        <f t="shared" si="289"/>
        <v>2761</v>
      </c>
      <c r="AA178" s="56">
        <f t="shared" ref="AA178" si="290">SUM(AA179:AA180)</f>
        <v>2235</v>
      </c>
      <c r="AB178" s="276"/>
      <c r="AC178" s="56">
        <f t="shared" si="233"/>
        <v>0</v>
      </c>
      <c r="AD178" s="56">
        <f t="shared" si="246"/>
        <v>60</v>
      </c>
      <c r="AE178" s="56">
        <f t="shared" si="268"/>
        <v>2957</v>
      </c>
      <c r="AF178" s="56">
        <f t="shared" si="237"/>
        <v>6919</v>
      </c>
      <c r="AG178" s="56">
        <f t="shared" si="269"/>
        <v>8483</v>
      </c>
      <c r="AH178" s="56">
        <f t="shared" si="238"/>
        <v>8352</v>
      </c>
      <c r="AI178" s="56">
        <f t="shared" si="239"/>
        <v>4996</v>
      </c>
      <c r="AJ178" s="45" t="s">
        <v>9</v>
      </c>
    </row>
    <row r="179" spans="1:36" ht="15.95" hidden="1" customHeight="1" outlineLevel="1" x14ac:dyDescent="0.2">
      <c r="A179" s="57" t="s">
        <v>122</v>
      </c>
      <c r="B179" s="56">
        <v>0</v>
      </c>
      <c r="C179" s="56">
        <v>0</v>
      </c>
      <c r="D179" s="56">
        <v>0</v>
      </c>
      <c r="E179" s="56">
        <v>0</v>
      </c>
      <c r="F179" s="58">
        <v>0</v>
      </c>
      <c r="G179" s="58">
        <v>0</v>
      </c>
      <c r="H179" s="58">
        <v>0</v>
      </c>
      <c r="I179" s="58">
        <v>57</v>
      </c>
      <c r="J179" s="58">
        <v>84</v>
      </c>
      <c r="K179" s="58">
        <v>347</v>
      </c>
      <c r="L179" s="58">
        <v>815</v>
      </c>
      <c r="M179" s="58">
        <v>1024</v>
      </c>
      <c r="N179" s="58">
        <v>1454</v>
      </c>
      <c r="O179" s="58">
        <v>1844</v>
      </c>
      <c r="P179" s="58">
        <v>2130</v>
      </c>
      <c r="Q179" s="58">
        <v>1163</v>
      </c>
      <c r="R179" s="58">
        <v>2102</v>
      </c>
      <c r="S179" s="58">
        <v>1536</v>
      </c>
      <c r="T179" s="58">
        <v>2587</v>
      </c>
      <c r="U179" s="58">
        <v>1870</v>
      </c>
      <c r="V179" s="58">
        <v>2297</v>
      </c>
      <c r="W179" s="58">
        <v>1491</v>
      </c>
      <c r="X179" s="58">
        <v>2704</v>
      </c>
      <c r="Y179" s="58">
        <v>1290</v>
      </c>
      <c r="Z179" s="58">
        <v>2707</v>
      </c>
      <c r="AA179" s="58">
        <v>2137</v>
      </c>
      <c r="AC179" s="58">
        <f t="shared" si="233"/>
        <v>0</v>
      </c>
      <c r="AD179" s="58">
        <f t="shared" si="246"/>
        <v>57</v>
      </c>
      <c r="AE179" s="58">
        <f t="shared" si="268"/>
        <v>2270</v>
      </c>
      <c r="AF179" s="58">
        <f t="shared" si="237"/>
        <v>6591</v>
      </c>
      <c r="AG179" s="58">
        <f t="shared" si="269"/>
        <v>8095</v>
      </c>
      <c r="AH179" s="58">
        <f t="shared" si="238"/>
        <v>7782</v>
      </c>
      <c r="AI179" s="58">
        <f t="shared" si="239"/>
        <v>4844</v>
      </c>
      <c r="AJ179" s="45" t="s">
        <v>9</v>
      </c>
    </row>
    <row r="180" spans="1:36" ht="15.95" hidden="1" customHeight="1" outlineLevel="1" x14ac:dyDescent="0.2">
      <c r="A180" s="57" t="s">
        <v>120</v>
      </c>
      <c r="B180" s="58"/>
      <c r="C180" s="58"/>
      <c r="D180" s="58"/>
      <c r="E180" s="58"/>
      <c r="F180" s="58">
        <v>0</v>
      </c>
      <c r="G180" s="58">
        <v>0</v>
      </c>
      <c r="H180" s="58">
        <v>0</v>
      </c>
      <c r="I180" s="58">
        <v>3</v>
      </c>
      <c r="J180" s="58">
        <v>539</v>
      </c>
      <c r="K180" s="58">
        <v>103</v>
      </c>
      <c r="L180" s="58">
        <v>34</v>
      </c>
      <c r="M180" s="58">
        <v>11</v>
      </c>
      <c r="N180" s="58">
        <v>2</v>
      </c>
      <c r="O180" s="58">
        <v>35</v>
      </c>
      <c r="P180" s="58">
        <v>195</v>
      </c>
      <c r="Q180" s="58">
        <v>96</v>
      </c>
      <c r="R180" s="58">
        <v>61</v>
      </c>
      <c r="S180" s="58">
        <v>16</v>
      </c>
      <c r="T180" s="58">
        <v>12</v>
      </c>
      <c r="U180" s="58">
        <v>299</v>
      </c>
      <c r="V180" s="58">
        <v>90</v>
      </c>
      <c r="W180" s="58">
        <v>95</v>
      </c>
      <c r="X180" s="58">
        <v>76</v>
      </c>
      <c r="Y180" s="58">
        <v>309</v>
      </c>
      <c r="Z180" s="58">
        <v>54</v>
      </c>
      <c r="AA180" s="58">
        <v>98</v>
      </c>
      <c r="AC180" s="58">
        <f t="shared" si="233"/>
        <v>0</v>
      </c>
      <c r="AD180" s="58">
        <f t="shared" si="246"/>
        <v>3</v>
      </c>
      <c r="AE180" s="58">
        <f t="shared" si="268"/>
        <v>687</v>
      </c>
      <c r="AF180" s="58">
        <f t="shared" si="237"/>
        <v>328</v>
      </c>
      <c r="AG180" s="58">
        <f t="shared" si="269"/>
        <v>388</v>
      </c>
      <c r="AH180" s="58">
        <f t="shared" si="238"/>
        <v>570</v>
      </c>
      <c r="AI180" s="58">
        <f t="shared" si="239"/>
        <v>152</v>
      </c>
      <c r="AJ180" s="45" t="s">
        <v>9</v>
      </c>
    </row>
    <row r="181" spans="1:36" ht="15.95" hidden="1" customHeight="1" outlineLevel="1" x14ac:dyDescent="0.2">
      <c r="A181" s="55" t="s">
        <v>123</v>
      </c>
      <c r="B181" s="56">
        <f t="shared" ref="B181:H181" si="291">B173+B174+B178</f>
        <v>-38515</v>
      </c>
      <c r="C181" s="56">
        <f t="shared" si="291"/>
        <v>97619</v>
      </c>
      <c r="D181" s="56">
        <f t="shared" si="291"/>
        <v>126043</v>
      </c>
      <c r="E181" s="56">
        <f t="shared" si="291"/>
        <v>186075</v>
      </c>
      <c r="F181" s="56">
        <f t="shared" si="291"/>
        <v>64816</v>
      </c>
      <c r="G181" s="56">
        <f t="shared" si="291"/>
        <v>66577</v>
      </c>
      <c r="H181" s="56">
        <f t="shared" si="291"/>
        <v>5790</v>
      </c>
      <c r="I181" s="56">
        <f t="shared" ref="I181:J181" si="292">I173+I174+I178</f>
        <v>452060</v>
      </c>
      <c r="J181" s="56">
        <f t="shared" si="292"/>
        <v>53281</v>
      </c>
      <c r="K181" s="56">
        <f t="shared" ref="K181:L181" si="293">K173+K174+K178</f>
        <v>86439</v>
      </c>
      <c r="L181" s="56">
        <f t="shared" si="293"/>
        <v>49364</v>
      </c>
      <c r="M181" s="56">
        <f t="shared" ref="M181:N181" si="294">M173+M174+M178</f>
        <v>69450</v>
      </c>
      <c r="N181" s="56">
        <f t="shared" si="294"/>
        <v>54612</v>
      </c>
      <c r="O181" s="56">
        <f t="shared" ref="O181:T181" si="295">O173+O174+O178</f>
        <v>8093</v>
      </c>
      <c r="P181" s="56">
        <f t="shared" si="295"/>
        <v>35730</v>
      </c>
      <c r="Q181" s="56">
        <f t="shared" si="295"/>
        <v>35931</v>
      </c>
      <c r="R181" s="56">
        <f t="shared" si="295"/>
        <v>59870</v>
      </c>
      <c r="S181" s="56">
        <f t="shared" si="295"/>
        <v>59815</v>
      </c>
      <c r="T181" s="56">
        <f t="shared" si="295"/>
        <v>23629</v>
      </c>
      <c r="U181" s="56">
        <f t="shared" ref="U181:V181" si="296">U173+U174+U178</f>
        <v>42976</v>
      </c>
      <c r="V181" s="56">
        <f t="shared" si="296"/>
        <v>61212</v>
      </c>
      <c r="W181" s="56">
        <f t="shared" ref="W181:X181" si="297">W173+W174+W178</f>
        <v>49921</v>
      </c>
      <c r="X181" s="56">
        <f t="shared" si="297"/>
        <v>41945</v>
      </c>
      <c r="Y181" s="56">
        <f t="shared" ref="Y181:Z181" si="298">Y173+Y174+Y178</f>
        <v>55837</v>
      </c>
      <c r="Z181" s="56">
        <f t="shared" si="298"/>
        <v>67697</v>
      </c>
      <c r="AA181" s="56">
        <f t="shared" ref="AA181" si="299">AA173+AA174+AA178</f>
        <v>58763</v>
      </c>
      <c r="AB181" s="276"/>
      <c r="AC181" s="56">
        <f t="shared" si="233"/>
        <v>371222</v>
      </c>
      <c r="AD181" s="56">
        <f t="shared" si="246"/>
        <v>589243</v>
      </c>
      <c r="AE181" s="56">
        <f t="shared" si="268"/>
        <v>258534</v>
      </c>
      <c r="AF181" s="56">
        <f t="shared" si="237"/>
        <v>134366</v>
      </c>
      <c r="AG181" s="56">
        <f t="shared" si="269"/>
        <v>186290</v>
      </c>
      <c r="AH181" s="56">
        <f t="shared" si="238"/>
        <v>208915</v>
      </c>
      <c r="AI181" s="56">
        <f t="shared" si="239"/>
        <v>126460</v>
      </c>
      <c r="AJ181" s="45" t="s">
        <v>9</v>
      </c>
    </row>
    <row r="182" spans="1:36" ht="15.95" hidden="1" customHeight="1" outlineLevel="1" x14ac:dyDescent="0.2">
      <c r="A182" s="55" t="s">
        <v>124</v>
      </c>
      <c r="B182" s="56">
        <v>10202</v>
      </c>
      <c r="C182" s="56">
        <v>-24653</v>
      </c>
      <c r="D182" s="56">
        <v>-32718</v>
      </c>
      <c r="E182" s="56">
        <v>-79286</v>
      </c>
      <c r="F182" s="56">
        <v>-22040</v>
      </c>
      <c r="G182" s="56">
        <v>-22625</v>
      </c>
      <c r="H182" s="56">
        <v>-2093</v>
      </c>
      <c r="I182" s="56">
        <f t="shared" ref="I182:N182" si="300">SUM(I183:I186)</f>
        <v>-163736</v>
      </c>
      <c r="J182" s="56">
        <f t="shared" si="300"/>
        <v>-19995</v>
      </c>
      <c r="K182" s="56">
        <f t="shared" si="300"/>
        <v>-29173</v>
      </c>
      <c r="L182" s="56">
        <f t="shared" si="300"/>
        <v>-19993</v>
      </c>
      <c r="M182" s="56">
        <f t="shared" si="300"/>
        <v>-26924</v>
      </c>
      <c r="N182" s="56">
        <f t="shared" si="300"/>
        <v>69109</v>
      </c>
      <c r="O182" s="56">
        <f t="shared" ref="O182:T182" si="301">SUM(O183:O186)</f>
        <v>-7025</v>
      </c>
      <c r="P182" s="56">
        <f t="shared" si="301"/>
        <v>-1424</v>
      </c>
      <c r="Q182" s="56">
        <f t="shared" si="301"/>
        <v>10616</v>
      </c>
      <c r="R182" s="56">
        <f t="shared" si="301"/>
        <v>-17833</v>
      </c>
      <c r="S182" s="56">
        <f t="shared" si="301"/>
        <v>-17019</v>
      </c>
      <c r="T182" s="56">
        <f t="shared" si="301"/>
        <v>-5129</v>
      </c>
      <c r="U182" s="56">
        <f t="shared" ref="U182:V182" si="302">SUM(U183:U186)</f>
        <v>-11356</v>
      </c>
      <c r="V182" s="56">
        <f t="shared" si="302"/>
        <v>-17937</v>
      </c>
      <c r="W182" s="56">
        <f t="shared" ref="W182:X182" si="303">SUM(W183:W186)</f>
        <v>-13768</v>
      </c>
      <c r="X182" s="56">
        <f t="shared" si="303"/>
        <v>-11273</v>
      </c>
      <c r="Y182" s="56">
        <f t="shared" ref="Y182:Z182" si="304">SUM(Y183:Y186)</f>
        <v>-16292</v>
      </c>
      <c r="Z182" s="56">
        <f t="shared" si="304"/>
        <v>-20106</v>
      </c>
      <c r="AA182" s="56">
        <f t="shared" ref="AA182" si="305">SUM(AA183:AA186)</f>
        <v>-16652</v>
      </c>
      <c r="AB182" s="275"/>
      <c r="AC182" s="56">
        <f t="shared" si="233"/>
        <v>-126455</v>
      </c>
      <c r="AD182" s="56">
        <f t="shared" si="246"/>
        <v>-210494</v>
      </c>
      <c r="AE182" s="56">
        <f t="shared" si="268"/>
        <v>-96085</v>
      </c>
      <c r="AF182" s="56">
        <f t="shared" si="237"/>
        <v>71276</v>
      </c>
      <c r="AG182" s="56">
        <f t="shared" si="269"/>
        <v>-51337</v>
      </c>
      <c r="AH182" s="56">
        <f t="shared" si="238"/>
        <v>-59270</v>
      </c>
      <c r="AI182" s="56">
        <f t="shared" si="239"/>
        <v>-36758</v>
      </c>
      <c r="AJ182" s="45" t="s">
        <v>9</v>
      </c>
    </row>
    <row r="183" spans="1:36" ht="15.95" hidden="1" customHeight="1" outlineLevel="1" x14ac:dyDescent="0.2">
      <c r="A183" s="57" t="s">
        <v>125</v>
      </c>
      <c r="B183" s="58">
        <v>0</v>
      </c>
      <c r="C183" s="58">
        <v>0</v>
      </c>
      <c r="D183" s="58">
        <v>0</v>
      </c>
      <c r="E183" s="58">
        <v>0</v>
      </c>
      <c r="F183" s="58">
        <v>0</v>
      </c>
      <c r="G183" s="58">
        <v>0</v>
      </c>
      <c r="H183" s="58">
        <v>0</v>
      </c>
      <c r="I183" s="58">
        <v>0</v>
      </c>
      <c r="J183" s="58">
        <v>0</v>
      </c>
      <c r="K183" s="58">
        <v>0</v>
      </c>
      <c r="L183" s="58">
        <v>0</v>
      </c>
      <c r="M183" s="58">
        <v>0</v>
      </c>
      <c r="N183" s="58">
        <v>0</v>
      </c>
      <c r="O183" s="58">
        <v>0</v>
      </c>
      <c r="P183" s="58">
        <v>0</v>
      </c>
      <c r="Q183" s="58">
        <v>0</v>
      </c>
      <c r="R183" s="58">
        <v>0</v>
      </c>
      <c r="S183" s="58">
        <v>0</v>
      </c>
      <c r="T183" s="58">
        <v>0</v>
      </c>
      <c r="U183" s="58">
        <v>0</v>
      </c>
      <c r="V183" s="58">
        <v>0</v>
      </c>
      <c r="W183" s="58">
        <v>0</v>
      </c>
      <c r="X183" s="58">
        <v>0</v>
      </c>
      <c r="Y183" s="58">
        <v>0</v>
      </c>
      <c r="Z183" s="58">
        <v>0</v>
      </c>
      <c r="AA183" s="58">
        <v>0</v>
      </c>
      <c r="AC183" s="58">
        <f t="shared" si="233"/>
        <v>0</v>
      </c>
      <c r="AD183" s="58">
        <f t="shared" si="246"/>
        <v>0</v>
      </c>
      <c r="AE183" s="58">
        <f t="shared" si="268"/>
        <v>0</v>
      </c>
      <c r="AF183" s="58">
        <f t="shared" si="237"/>
        <v>0</v>
      </c>
      <c r="AG183" s="58">
        <f t="shared" si="269"/>
        <v>0</v>
      </c>
      <c r="AH183" s="58">
        <f t="shared" si="238"/>
        <v>0</v>
      </c>
      <c r="AI183" s="58">
        <f t="shared" si="239"/>
        <v>0</v>
      </c>
      <c r="AJ183" s="45" t="s">
        <v>9</v>
      </c>
    </row>
    <row r="184" spans="1:36" ht="15.95" hidden="1" customHeight="1" outlineLevel="1" x14ac:dyDescent="0.2">
      <c r="A184" s="57" t="s">
        <v>126</v>
      </c>
      <c r="B184" s="58">
        <v>0</v>
      </c>
      <c r="C184" s="58">
        <v>0</v>
      </c>
      <c r="D184" s="58">
        <v>0</v>
      </c>
      <c r="E184" s="58">
        <v>0</v>
      </c>
      <c r="F184" s="58">
        <v>0</v>
      </c>
      <c r="G184" s="58">
        <v>0</v>
      </c>
      <c r="H184" s="58">
        <v>0</v>
      </c>
      <c r="I184" s="58">
        <v>0</v>
      </c>
      <c r="J184" s="58">
        <v>0</v>
      </c>
      <c r="K184" s="58">
        <v>0</v>
      </c>
      <c r="L184" s="58">
        <v>0</v>
      </c>
      <c r="M184" s="58">
        <v>0</v>
      </c>
      <c r="N184" s="58">
        <v>0</v>
      </c>
      <c r="O184" s="58">
        <v>0</v>
      </c>
      <c r="P184" s="58">
        <v>-671</v>
      </c>
      <c r="Q184" s="58">
        <v>-706</v>
      </c>
      <c r="R184" s="58">
        <v>0</v>
      </c>
      <c r="S184" s="58">
        <v>-546</v>
      </c>
      <c r="T184" s="58">
        <v>-1521</v>
      </c>
      <c r="U184" s="58">
        <v>-1100</v>
      </c>
      <c r="V184" s="58">
        <v>-509</v>
      </c>
      <c r="W184" s="58">
        <v>-1012</v>
      </c>
      <c r="X184" s="58">
        <v>-1262</v>
      </c>
      <c r="Y184" s="58">
        <v>-803</v>
      </c>
      <c r="Z184" s="58">
        <v>-605</v>
      </c>
      <c r="AA184" s="58">
        <v>-1202</v>
      </c>
      <c r="AC184" s="58">
        <f t="shared" si="233"/>
        <v>0</v>
      </c>
      <c r="AD184" s="58">
        <f t="shared" si="246"/>
        <v>0</v>
      </c>
      <c r="AE184" s="58">
        <f t="shared" si="268"/>
        <v>0</v>
      </c>
      <c r="AF184" s="58">
        <f t="shared" si="237"/>
        <v>-1377</v>
      </c>
      <c r="AG184" s="58">
        <f t="shared" si="269"/>
        <v>-3167</v>
      </c>
      <c r="AH184" s="58">
        <f t="shared" si="238"/>
        <v>-3586</v>
      </c>
      <c r="AI184" s="58">
        <f t="shared" si="239"/>
        <v>-1807</v>
      </c>
      <c r="AJ184" s="45" t="s">
        <v>9</v>
      </c>
    </row>
    <row r="185" spans="1:36" ht="15.95" hidden="1" customHeight="1" outlineLevel="1" x14ac:dyDescent="0.2">
      <c r="A185" s="57" t="s">
        <v>127</v>
      </c>
      <c r="B185" s="58">
        <v>6736</v>
      </c>
      <c r="C185" s="58">
        <v>-16461</v>
      </c>
      <c r="D185" s="58">
        <v>-21989</v>
      </c>
      <c r="E185" s="58">
        <v>-61355</v>
      </c>
      <c r="F185" s="58">
        <v>-16206</v>
      </c>
      <c r="G185" s="58">
        <v>-16636</v>
      </c>
      <c r="H185" s="58">
        <v>-1539</v>
      </c>
      <c r="I185" s="58">
        <v>-120394</v>
      </c>
      <c r="J185" s="58">
        <v>-14702</v>
      </c>
      <c r="K185" s="58">
        <v>-21451</v>
      </c>
      <c r="L185" s="58">
        <v>-14701</v>
      </c>
      <c r="M185" s="58">
        <v>-19797</v>
      </c>
      <c r="N185" s="58">
        <v>74895</v>
      </c>
      <c r="O185" s="58">
        <v>-4705</v>
      </c>
      <c r="P185" s="58">
        <v>-504</v>
      </c>
      <c r="Q185" s="58">
        <v>8870</v>
      </c>
      <c r="R185" s="58">
        <v>-12445</v>
      </c>
      <c r="S185" s="58">
        <v>-11631</v>
      </c>
      <c r="T185" s="58">
        <v>-2998</v>
      </c>
      <c r="U185" s="58">
        <v>-7521</v>
      </c>
      <c r="V185" s="58">
        <v>-12430</v>
      </c>
      <c r="W185" s="58">
        <v>-9278</v>
      </c>
      <c r="X185" s="58">
        <v>-7499</v>
      </c>
      <c r="Y185" s="58">
        <v>-11296</v>
      </c>
      <c r="Z185" s="58">
        <v>-14015</v>
      </c>
      <c r="AA185" s="58">
        <v>-11369</v>
      </c>
      <c r="AC185" s="58">
        <f t="shared" si="233"/>
        <v>-93069</v>
      </c>
      <c r="AD185" s="58">
        <f t="shared" si="246"/>
        <v>-154775</v>
      </c>
      <c r="AE185" s="58">
        <f t="shared" si="268"/>
        <v>-70651</v>
      </c>
      <c r="AF185" s="58">
        <f t="shared" si="237"/>
        <v>78556</v>
      </c>
      <c r="AG185" s="58">
        <f t="shared" si="269"/>
        <v>-34595</v>
      </c>
      <c r="AH185" s="58">
        <f t="shared" si="238"/>
        <v>-40503</v>
      </c>
      <c r="AI185" s="58">
        <f t="shared" si="239"/>
        <v>-25384</v>
      </c>
      <c r="AJ185" s="45" t="s">
        <v>9</v>
      </c>
    </row>
    <row r="186" spans="1:36" ht="15.95" hidden="1" customHeight="1" outlineLevel="1" x14ac:dyDescent="0.2">
      <c r="A186" s="57" t="s">
        <v>128</v>
      </c>
      <c r="B186" s="58">
        <v>3466</v>
      </c>
      <c r="C186" s="58">
        <v>-8192</v>
      </c>
      <c r="D186" s="58">
        <v>-10729</v>
      </c>
      <c r="E186" s="58">
        <v>-17931</v>
      </c>
      <c r="F186" s="58">
        <v>-5834</v>
      </c>
      <c r="G186" s="58">
        <v>-5989</v>
      </c>
      <c r="H186" s="58">
        <v>-554</v>
      </c>
      <c r="I186" s="58">
        <v>-43342</v>
      </c>
      <c r="J186" s="58">
        <v>-5293</v>
      </c>
      <c r="K186" s="58">
        <v>-7722</v>
      </c>
      <c r="L186" s="58">
        <v>-5292</v>
      </c>
      <c r="M186" s="58">
        <v>-7127</v>
      </c>
      <c r="N186" s="58">
        <v>-5786</v>
      </c>
      <c r="O186" s="58">
        <v>-2320</v>
      </c>
      <c r="P186" s="58">
        <v>-249</v>
      </c>
      <c r="Q186" s="58">
        <v>2452</v>
      </c>
      <c r="R186" s="58">
        <v>-5388</v>
      </c>
      <c r="S186" s="58">
        <v>-4842</v>
      </c>
      <c r="T186" s="58">
        <v>-610</v>
      </c>
      <c r="U186" s="58">
        <v>-2735</v>
      </c>
      <c r="V186" s="58">
        <v>-4998</v>
      </c>
      <c r="W186" s="58">
        <v>-3478</v>
      </c>
      <c r="X186" s="58">
        <v>-2512</v>
      </c>
      <c r="Y186" s="58">
        <v>-4193</v>
      </c>
      <c r="Z186" s="58">
        <v>-5486</v>
      </c>
      <c r="AA186" s="58">
        <v>-4081</v>
      </c>
      <c r="AC186" s="58">
        <f t="shared" si="233"/>
        <v>-33386</v>
      </c>
      <c r="AD186" s="58">
        <f t="shared" si="246"/>
        <v>-55719</v>
      </c>
      <c r="AE186" s="58">
        <f t="shared" si="268"/>
        <v>-25434</v>
      </c>
      <c r="AF186" s="58">
        <f t="shared" si="237"/>
        <v>-5903</v>
      </c>
      <c r="AG186" s="58">
        <f t="shared" si="269"/>
        <v>-13575</v>
      </c>
      <c r="AH186" s="58">
        <f t="shared" si="238"/>
        <v>-15181</v>
      </c>
      <c r="AI186" s="58">
        <f t="shared" si="239"/>
        <v>-9567</v>
      </c>
      <c r="AJ186" s="45" t="s">
        <v>9</v>
      </c>
    </row>
    <row r="187" spans="1:36" ht="15.95" hidden="1" customHeight="1" outlineLevel="1" x14ac:dyDescent="0.2">
      <c r="A187" s="55" t="s">
        <v>78</v>
      </c>
      <c r="B187" s="56">
        <f t="shared" ref="B187:H187" si="306">B181+B182</f>
        <v>-28313</v>
      </c>
      <c r="C187" s="56">
        <f t="shared" si="306"/>
        <v>72966</v>
      </c>
      <c r="D187" s="56">
        <f t="shared" si="306"/>
        <v>93325</v>
      </c>
      <c r="E187" s="56">
        <f t="shared" si="306"/>
        <v>106789</v>
      </c>
      <c r="F187" s="56">
        <f t="shared" si="306"/>
        <v>42776</v>
      </c>
      <c r="G187" s="56">
        <f t="shared" si="306"/>
        <v>43952</v>
      </c>
      <c r="H187" s="56">
        <f t="shared" si="306"/>
        <v>3697</v>
      </c>
      <c r="I187" s="56">
        <f t="shared" ref="I187:J187" si="307">I181+I182</f>
        <v>288324</v>
      </c>
      <c r="J187" s="56">
        <f t="shared" si="307"/>
        <v>33286</v>
      </c>
      <c r="K187" s="56">
        <f t="shared" ref="K187:L187" si="308">K181+K182</f>
        <v>57266</v>
      </c>
      <c r="L187" s="56">
        <f t="shared" si="308"/>
        <v>29371</v>
      </c>
      <c r="M187" s="56">
        <f t="shared" ref="M187:N187" si="309">M181+M182</f>
        <v>42526</v>
      </c>
      <c r="N187" s="56">
        <f t="shared" si="309"/>
        <v>123721</v>
      </c>
      <c r="O187" s="56">
        <f t="shared" ref="O187:T187" si="310">O181+O182</f>
        <v>1068</v>
      </c>
      <c r="P187" s="56">
        <f t="shared" si="310"/>
        <v>34306</v>
      </c>
      <c r="Q187" s="56">
        <f t="shared" si="310"/>
        <v>46547</v>
      </c>
      <c r="R187" s="56">
        <f t="shared" si="310"/>
        <v>42037</v>
      </c>
      <c r="S187" s="56">
        <f t="shared" si="310"/>
        <v>42796</v>
      </c>
      <c r="T187" s="56">
        <f t="shared" si="310"/>
        <v>18500</v>
      </c>
      <c r="U187" s="56">
        <f t="shared" ref="U187:V187" si="311">U181+U182</f>
        <v>31620</v>
      </c>
      <c r="V187" s="56">
        <f t="shared" si="311"/>
        <v>43275</v>
      </c>
      <c r="W187" s="56">
        <f t="shared" ref="W187:X187" si="312">W181+W182</f>
        <v>36153</v>
      </c>
      <c r="X187" s="56">
        <f t="shared" si="312"/>
        <v>30672</v>
      </c>
      <c r="Y187" s="56">
        <f t="shared" ref="Y187:Z187" si="313">Y181+Y182</f>
        <v>39545</v>
      </c>
      <c r="Z187" s="56">
        <f t="shared" si="313"/>
        <v>47591</v>
      </c>
      <c r="AA187" s="56">
        <f t="shared" ref="AA187" si="314">AA181+AA182</f>
        <v>42111</v>
      </c>
      <c r="AB187" s="275"/>
      <c r="AC187" s="56">
        <f>SUM(B187:E187)</f>
        <v>244767</v>
      </c>
      <c r="AD187" s="56">
        <f t="shared" si="246"/>
        <v>378749</v>
      </c>
      <c r="AE187" s="56">
        <f t="shared" si="268"/>
        <v>162449</v>
      </c>
      <c r="AF187" s="56">
        <f t="shared" si="237"/>
        <v>205642</v>
      </c>
      <c r="AG187" s="56">
        <f t="shared" si="269"/>
        <v>134953</v>
      </c>
      <c r="AH187" s="56">
        <f t="shared" si="238"/>
        <v>149645</v>
      </c>
      <c r="AI187" s="56">
        <f t="shared" si="239"/>
        <v>89702</v>
      </c>
      <c r="AJ187" s="45" t="s">
        <v>9</v>
      </c>
    </row>
    <row r="188" spans="1:36" ht="15.95" customHeight="1" collapsed="1" x14ac:dyDescent="0.2">
      <c r="AD188" s="34">
        <f t="shared" si="246"/>
        <v>0</v>
      </c>
      <c r="AJ188" s="45" t="s">
        <v>9</v>
      </c>
    </row>
    <row r="189" spans="1:36" s="42" customFormat="1" ht="15.95" customHeight="1" x14ac:dyDescent="0.2">
      <c r="A189" s="39" t="s">
        <v>179</v>
      </c>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C189" s="40"/>
      <c r="AD189" s="40"/>
      <c r="AE189" s="40"/>
      <c r="AF189" s="40"/>
      <c r="AG189" s="40"/>
      <c r="AH189" s="40"/>
      <c r="AI189" s="40"/>
      <c r="AJ189" s="41" t="s">
        <v>9</v>
      </c>
    </row>
    <row r="190" spans="1:36" ht="15.95" customHeight="1" collapsed="1" x14ac:dyDescent="0.2">
      <c r="A190" s="43" t="s">
        <v>130</v>
      </c>
      <c r="B190" s="44">
        <f t="shared" ref="B190:H190" si="315">B191+B206</f>
        <v>1071896</v>
      </c>
      <c r="C190" s="44">
        <f t="shared" si="315"/>
        <v>1221695</v>
      </c>
      <c r="D190" s="44">
        <f t="shared" si="315"/>
        <v>1404028</v>
      </c>
      <c r="E190" s="44">
        <f t="shared" si="315"/>
        <v>1641713</v>
      </c>
      <c r="F190" s="44">
        <f t="shared" si="315"/>
        <v>1724985</v>
      </c>
      <c r="G190" s="44">
        <f t="shared" si="315"/>
        <v>1865649</v>
      </c>
      <c r="H190" s="44">
        <f t="shared" si="315"/>
        <v>1980398</v>
      </c>
      <c r="I190" s="44">
        <f t="shared" ref="I190:J190" si="316">I191+I206</f>
        <v>2684043</v>
      </c>
      <c r="J190" s="44">
        <f t="shared" si="316"/>
        <v>2748363</v>
      </c>
      <c r="K190" s="44">
        <f t="shared" ref="K190:L190" si="317">K191+K206</f>
        <v>2866031</v>
      </c>
      <c r="L190" s="44">
        <f t="shared" si="317"/>
        <v>2912016</v>
      </c>
      <c r="M190" s="44">
        <f t="shared" ref="M190:N190" si="318">M191+M206</f>
        <v>2955202</v>
      </c>
      <c r="N190" s="44">
        <f t="shared" si="318"/>
        <v>3023803</v>
      </c>
      <c r="O190" s="44">
        <f t="shared" ref="O190:T190" si="319">O191+O206</f>
        <v>3029580</v>
      </c>
      <c r="P190" s="44">
        <f t="shared" si="319"/>
        <v>3031198</v>
      </c>
      <c r="Q190" s="44">
        <f t="shared" si="319"/>
        <v>3040261</v>
      </c>
      <c r="R190" s="44">
        <f t="shared" si="319"/>
        <v>3098332</v>
      </c>
      <c r="S190" s="44">
        <f t="shared" si="319"/>
        <v>3144199</v>
      </c>
      <c r="T190" s="44">
        <f t="shared" si="319"/>
        <v>3120224</v>
      </c>
      <c r="U190" s="44">
        <f t="shared" ref="U190:V190" si="320">U191+U206</f>
        <v>3163144</v>
      </c>
      <c r="V190" s="44">
        <f t="shared" si="320"/>
        <v>3159207</v>
      </c>
      <c r="W190" s="44">
        <f t="shared" ref="W190:X190" si="321">W191+W206</f>
        <v>3248592</v>
      </c>
      <c r="X190" s="44">
        <f t="shared" si="321"/>
        <v>3183184</v>
      </c>
      <c r="Y190" s="44">
        <f t="shared" ref="Y190:Z190" si="322">Y191+Y206</f>
        <v>3273421</v>
      </c>
      <c r="Z190" s="44">
        <f t="shared" si="322"/>
        <v>3278183</v>
      </c>
      <c r="AA190" s="44">
        <f t="shared" ref="AA190" si="323">AA191+AA206</f>
        <v>3347372</v>
      </c>
      <c r="AC190" s="137">
        <f t="shared" ref="AC190:AC221" si="324">E190</f>
        <v>1641713</v>
      </c>
      <c r="AD190" s="137">
        <f t="shared" ref="AD190:AD221" si="325">I190</f>
        <v>2684043</v>
      </c>
      <c r="AE190" s="137">
        <f t="shared" ref="AE190:AE221" si="326">M190</f>
        <v>2955202</v>
      </c>
      <c r="AF190" s="44">
        <f t="shared" ref="AF190:AF221" si="327">Q190</f>
        <v>3040261</v>
      </c>
      <c r="AG190" s="44">
        <f>U190</f>
        <v>3163144</v>
      </c>
      <c r="AH190" s="44">
        <f ca="1">OFFSET(Z190,0,-1)</f>
        <v>3273421</v>
      </c>
      <c r="AI190" s="44">
        <f ca="1">OFFSET(AB190,0,-1)</f>
        <v>3347372</v>
      </c>
      <c r="AJ190" s="45" t="s">
        <v>9</v>
      </c>
    </row>
    <row r="191" spans="1:36" ht="15.95" hidden="1" customHeight="1" outlineLevel="1" x14ac:dyDescent="0.2">
      <c r="A191" s="61" t="s">
        <v>131</v>
      </c>
      <c r="B191" s="62">
        <v>988058</v>
      </c>
      <c r="C191" s="62">
        <v>952983</v>
      </c>
      <c r="D191" s="62">
        <v>718903</v>
      </c>
      <c r="E191" s="62">
        <v>432283</v>
      </c>
      <c r="F191" s="62">
        <v>246369</v>
      </c>
      <c r="G191" s="62">
        <v>99163</v>
      </c>
      <c r="H191" s="62">
        <v>42720</v>
      </c>
      <c r="I191" s="62">
        <f t="shared" ref="I191:N191" si="328">SUM(I192:I205)</f>
        <v>304836</v>
      </c>
      <c r="J191" s="62">
        <f t="shared" si="328"/>
        <v>317601</v>
      </c>
      <c r="K191" s="62">
        <f t="shared" si="328"/>
        <v>361336</v>
      </c>
      <c r="L191" s="62">
        <f t="shared" si="328"/>
        <v>359098</v>
      </c>
      <c r="M191" s="62">
        <f t="shared" si="328"/>
        <v>326439</v>
      </c>
      <c r="N191" s="62">
        <f t="shared" si="328"/>
        <v>348586</v>
      </c>
      <c r="O191" s="62">
        <f t="shared" ref="O191:T191" si="329">SUM(O192:O205)</f>
        <v>349603</v>
      </c>
      <c r="P191" s="62">
        <f t="shared" si="329"/>
        <v>373158</v>
      </c>
      <c r="Q191" s="62">
        <f t="shared" si="329"/>
        <v>376508</v>
      </c>
      <c r="R191" s="62">
        <f t="shared" si="329"/>
        <v>367217</v>
      </c>
      <c r="S191" s="62">
        <f t="shared" si="329"/>
        <v>381179</v>
      </c>
      <c r="T191" s="62">
        <f t="shared" si="329"/>
        <v>358134</v>
      </c>
      <c r="U191" s="62">
        <f t="shared" ref="U191:V191" si="330">SUM(U192:U205)</f>
        <v>390213</v>
      </c>
      <c r="V191" s="62">
        <f t="shared" si="330"/>
        <v>347083</v>
      </c>
      <c r="W191" s="62">
        <f t="shared" ref="W191:X191" si="331">SUM(W192:W205)</f>
        <v>418789</v>
      </c>
      <c r="X191" s="62">
        <f t="shared" si="331"/>
        <v>344883</v>
      </c>
      <c r="Y191" s="62">
        <f t="shared" ref="Y191:Z191" si="332">SUM(Y192:Y205)</f>
        <v>407811</v>
      </c>
      <c r="Z191" s="62">
        <f t="shared" si="332"/>
        <v>358073</v>
      </c>
      <c r="AA191" s="62">
        <f t="shared" ref="AA191" si="333">SUM(AA192:AA205)</f>
        <v>405070</v>
      </c>
      <c r="AC191" s="62">
        <f t="shared" si="324"/>
        <v>432283</v>
      </c>
      <c r="AD191" s="62">
        <f t="shared" si="325"/>
        <v>304836</v>
      </c>
      <c r="AE191" s="62">
        <f t="shared" si="326"/>
        <v>326439</v>
      </c>
      <c r="AF191" s="62">
        <f t="shared" si="327"/>
        <v>376508</v>
      </c>
      <c r="AG191" s="62">
        <f t="shared" ref="AG191:AG254" si="334">U191</f>
        <v>390213</v>
      </c>
      <c r="AH191" s="62">
        <f t="shared" ref="AH191:AH254" ca="1" si="335">OFFSET(Z191,0,-1)</f>
        <v>407811</v>
      </c>
      <c r="AI191" s="62">
        <f t="shared" ref="AI191:AI254" ca="1" si="336">OFFSET(AB191,0,-1)</f>
        <v>405070</v>
      </c>
      <c r="AJ191" s="45" t="s">
        <v>9</v>
      </c>
    </row>
    <row r="192" spans="1:36" ht="15.95" hidden="1" customHeight="1" outlineLevel="1" x14ac:dyDescent="0.2">
      <c r="A192" s="63" t="s">
        <v>132</v>
      </c>
      <c r="B192" s="54">
        <v>983566</v>
      </c>
      <c r="C192" s="54">
        <v>945481</v>
      </c>
      <c r="D192" s="54">
        <v>709790</v>
      </c>
      <c r="E192" s="54">
        <v>291</v>
      </c>
      <c r="F192" s="54">
        <v>523</v>
      </c>
      <c r="G192" s="54">
        <v>107</v>
      </c>
      <c r="H192" s="54">
        <v>110</v>
      </c>
      <c r="I192" s="54">
        <v>111</v>
      </c>
      <c r="J192" s="54">
        <v>74</v>
      </c>
      <c r="K192" s="54">
        <v>267</v>
      </c>
      <c r="L192" s="54">
        <v>36</v>
      </c>
      <c r="M192" s="54">
        <v>450</v>
      </c>
      <c r="N192" s="54">
        <v>40</v>
      </c>
      <c r="O192" s="54">
        <v>41</v>
      </c>
      <c r="P192" s="54">
        <v>39</v>
      </c>
      <c r="Q192" s="54">
        <v>48</v>
      </c>
      <c r="R192" s="54">
        <v>37</v>
      </c>
      <c r="S192" s="54">
        <v>33</v>
      </c>
      <c r="T192" s="54">
        <v>69</v>
      </c>
      <c r="U192" s="54">
        <v>79</v>
      </c>
      <c r="V192" s="54">
        <v>49</v>
      </c>
      <c r="W192" s="54">
        <v>69</v>
      </c>
      <c r="X192" s="54">
        <v>69</v>
      </c>
      <c r="Y192" s="54">
        <v>50</v>
      </c>
      <c r="Z192" s="54">
        <v>87</v>
      </c>
      <c r="AA192" s="54">
        <v>76</v>
      </c>
      <c r="AC192" s="54">
        <f t="shared" si="324"/>
        <v>291</v>
      </c>
      <c r="AD192" s="54">
        <f t="shared" si="325"/>
        <v>111</v>
      </c>
      <c r="AE192" s="54">
        <f t="shared" si="326"/>
        <v>450</v>
      </c>
      <c r="AF192" s="54">
        <f t="shared" si="327"/>
        <v>48</v>
      </c>
      <c r="AG192" s="54">
        <f t="shared" si="334"/>
        <v>79</v>
      </c>
      <c r="AH192" s="54">
        <f t="shared" ca="1" si="335"/>
        <v>50</v>
      </c>
      <c r="AI192" s="54">
        <f t="shared" ca="1" si="336"/>
        <v>76</v>
      </c>
      <c r="AJ192" s="45" t="s">
        <v>9</v>
      </c>
    </row>
    <row r="193" spans="1:36" ht="15.95" hidden="1" customHeight="1" outlineLevel="1" x14ac:dyDescent="0.2">
      <c r="A193" s="63" t="s">
        <v>133</v>
      </c>
      <c r="B193" s="54">
        <v>0</v>
      </c>
      <c r="C193" s="54">
        <v>0</v>
      </c>
      <c r="D193" s="54">
        <v>0</v>
      </c>
      <c r="E193" s="54">
        <v>419443</v>
      </c>
      <c r="F193" s="54">
        <v>230060</v>
      </c>
      <c r="G193" s="54">
        <v>82568</v>
      </c>
      <c r="H193" s="54">
        <v>26008</v>
      </c>
      <c r="I193" s="54">
        <v>17110</v>
      </c>
      <c r="J193" s="54">
        <v>31101</v>
      </c>
      <c r="K193" s="54">
        <v>51711</v>
      </c>
      <c r="L193" s="54">
        <v>53484</v>
      </c>
      <c r="M193" s="54">
        <v>42894</v>
      </c>
      <c r="N193" s="54">
        <v>58507</v>
      </c>
      <c r="O193" s="54">
        <v>52742</v>
      </c>
      <c r="P193" s="54">
        <v>62543</v>
      </c>
      <c r="Q193" s="54">
        <v>57466</v>
      </c>
      <c r="R193" s="54">
        <v>36711</v>
      </c>
      <c r="S193" s="54">
        <v>76235</v>
      </c>
      <c r="T193" s="54">
        <v>48075</v>
      </c>
      <c r="U193" s="54">
        <v>80018</v>
      </c>
      <c r="V193" s="54">
        <v>31574</v>
      </c>
      <c r="W193" s="54">
        <v>99518</v>
      </c>
      <c r="X193" s="54">
        <v>23730</v>
      </c>
      <c r="Y193" s="54">
        <v>85018</v>
      </c>
      <c r="Z193" s="54">
        <v>37227</v>
      </c>
      <c r="AA193" s="54">
        <v>92758</v>
      </c>
      <c r="AC193" s="54">
        <f t="shared" si="324"/>
        <v>419443</v>
      </c>
      <c r="AD193" s="54">
        <f t="shared" si="325"/>
        <v>17110</v>
      </c>
      <c r="AE193" s="54">
        <f t="shared" si="326"/>
        <v>42894</v>
      </c>
      <c r="AF193" s="54">
        <f t="shared" si="327"/>
        <v>57466</v>
      </c>
      <c r="AG193" s="54">
        <f t="shared" si="334"/>
        <v>80018</v>
      </c>
      <c r="AH193" s="54">
        <f t="shared" ca="1" si="335"/>
        <v>85018</v>
      </c>
      <c r="AI193" s="54">
        <f t="shared" ca="1" si="336"/>
        <v>92758</v>
      </c>
      <c r="AJ193" s="45" t="s">
        <v>9</v>
      </c>
    </row>
    <row r="194" spans="1:36" ht="15.95" hidden="1" customHeight="1" outlineLevel="1" x14ac:dyDescent="0.2">
      <c r="A194" s="63" t="s">
        <v>134</v>
      </c>
      <c r="B194" s="54">
        <v>0</v>
      </c>
      <c r="C194" s="54">
        <v>0</v>
      </c>
      <c r="D194" s="54">
        <v>0</v>
      </c>
      <c r="E194" s="54">
        <v>0</v>
      </c>
      <c r="F194" s="54">
        <v>0</v>
      </c>
      <c r="G194" s="54">
        <v>0</v>
      </c>
      <c r="H194" s="54">
        <v>0</v>
      </c>
      <c r="I194" s="54">
        <v>0</v>
      </c>
      <c r="J194" s="54">
        <v>0</v>
      </c>
      <c r="K194" s="54">
        <v>0</v>
      </c>
      <c r="L194" s="54">
        <v>0</v>
      </c>
      <c r="M194" s="54">
        <v>0</v>
      </c>
      <c r="N194" s="54">
        <v>0</v>
      </c>
      <c r="O194" s="54">
        <v>0</v>
      </c>
      <c r="P194" s="54">
        <v>0</v>
      </c>
      <c r="Q194" s="54">
        <v>0</v>
      </c>
      <c r="R194" s="128">
        <v>0</v>
      </c>
      <c r="S194" s="54">
        <v>0</v>
      </c>
      <c r="T194" s="54">
        <v>0</v>
      </c>
      <c r="U194" s="54">
        <v>0</v>
      </c>
      <c r="V194" s="54">
        <v>0</v>
      </c>
      <c r="W194" s="54">
        <v>0</v>
      </c>
      <c r="X194" s="54">
        <v>0</v>
      </c>
      <c r="Y194" s="54">
        <v>0</v>
      </c>
      <c r="Z194" s="54">
        <v>0</v>
      </c>
      <c r="AA194" s="54">
        <v>0</v>
      </c>
      <c r="AC194" s="54">
        <f t="shared" si="324"/>
        <v>0</v>
      </c>
      <c r="AD194" s="54">
        <f t="shared" si="325"/>
        <v>0</v>
      </c>
      <c r="AE194" s="54">
        <f t="shared" si="326"/>
        <v>0</v>
      </c>
      <c r="AF194" s="54">
        <f t="shared" si="327"/>
        <v>0</v>
      </c>
      <c r="AG194" s="54">
        <f t="shared" si="334"/>
        <v>0</v>
      </c>
      <c r="AH194" s="54">
        <f t="shared" ca="1" si="335"/>
        <v>0</v>
      </c>
      <c r="AI194" s="54">
        <f t="shared" ca="1" si="336"/>
        <v>0</v>
      </c>
      <c r="AJ194" s="45" t="s">
        <v>9</v>
      </c>
    </row>
    <row r="195" spans="1:36" ht="15.95" hidden="1" customHeight="1" outlineLevel="1" x14ac:dyDescent="0.2">
      <c r="A195" s="63" t="s">
        <v>135</v>
      </c>
      <c r="B195" s="54">
        <v>0</v>
      </c>
      <c r="C195" s="54">
        <v>0</v>
      </c>
      <c r="D195" s="54">
        <v>0</v>
      </c>
      <c r="E195" s="54">
        <v>0</v>
      </c>
      <c r="F195" s="54">
        <v>0</v>
      </c>
      <c r="G195" s="54">
        <v>0</v>
      </c>
      <c r="H195" s="54">
        <v>0</v>
      </c>
      <c r="I195" s="54">
        <v>32186</v>
      </c>
      <c r="J195" s="54">
        <v>29390</v>
      </c>
      <c r="K195" s="54">
        <v>29571</v>
      </c>
      <c r="L195" s="54">
        <v>33195</v>
      </c>
      <c r="M195" s="54">
        <v>35611</v>
      </c>
      <c r="N195" s="54">
        <v>37906</v>
      </c>
      <c r="O195" s="54">
        <v>38143</v>
      </c>
      <c r="P195" s="54">
        <v>49571</v>
      </c>
      <c r="Q195" s="54">
        <v>54183</v>
      </c>
      <c r="R195" s="128">
        <v>58243</v>
      </c>
      <c r="S195" s="54">
        <v>26832</v>
      </c>
      <c r="T195" s="54">
        <v>28932</v>
      </c>
      <c r="U195" s="54">
        <v>29704</v>
      </c>
      <c r="V195" s="54">
        <v>29158</v>
      </c>
      <c r="W195" s="54">
        <v>29442</v>
      </c>
      <c r="X195" s="54">
        <v>28435</v>
      </c>
      <c r="Y195" s="54">
        <v>32162</v>
      </c>
      <c r="Z195" s="54">
        <v>25179</v>
      </c>
      <c r="AA195" s="54">
        <v>12454</v>
      </c>
      <c r="AC195" s="54">
        <f t="shared" si="324"/>
        <v>0</v>
      </c>
      <c r="AD195" s="54">
        <f t="shared" si="325"/>
        <v>32186</v>
      </c>
      <c r="AE195" s="54">
        <f t="shared" si="326"/>
        <v>35611</v>
      </c>
      <c r="AF195" s="54">
        <f t="shared" si="327"/>
        <v>54183</v>
      </c>
      <c r="AG195" s="54">
        <f t="shared" si="334"/>
        <v>29704</v>
      </c>
      <c r="AH195" s="54">
        <f t="shared" ca="1" si="335"/>
        <v>32162</v>
      </c>
      <c r="AI195" s="54">
        <f t="shared" ca="1" si="336"/>
        <v>12454</v>
      </c>
      <c r="AJ195" s="45" t="s">
        <v>9</v>
      </c>
    </row>
    <row r="196" spans="1:36" ht="15.95" hidden="1" customHeight="1" outlineLevel="1" x14ac:dyDescent="0.2">
      <c r="A196" s="63" t="s">
        <v>136</v>
      </c>
      <c r="B196" s="54">
        <v>0</v>
      </c>
      <c r="C196" s="54">
        <v>0</v>
      </c>
      <c r="D196" s="54">
        <v>0</v>
      </c>
      <c r="E196" s="54">
        <v>0</v>
      </c>
      <c r="F196" s="54">
        <v>0</v>
      </c>
      <c r="G196" s="54">
        <v>0</v>
      </c>
      <c r="H196" s="54">
        <v>0</v>
      </c>
      <c r="I196" s="54">
        <v>0</v>
      </c>
      <c r="J196" s="54">
        <v>0</v>
      </c>
      <c r="K196" s="54">
        <v>0</v>
      </c>
      <c r="L196" s="54">
        <v>0</v>
      </c>
      <c r="M196" s="54">
        <v>0</v>
      </c>
      <c r="N196" s="54">
        <v>0</v>
      </c>
      <c r="O196" s="54">
        <v>0</v>
      </c>
      <c r="P196" s="54">
        <v>0</v>
      </c>
      <c r="Q196" s="54">
        <v>0</v>
      </c>
      <c r="R196" s="128">
        <v>0</v>
      </c>
      <c r="S196" s="54">
        <v>0</v>
      </c>
      <c r="T196" s="54">
        <v>0</v>
      </c>
      <c r="U196" s="54">
        <v>0</v>
      </c>
      <c r="V196" s="54">
        <v>0</v>
      </c>
      <c r="W196" s="54">
        <v>0</v>
      </c>
      <c r="X196" s="54">
        <v>0</v>
      </c>
      <c r="Y196" s="54">
        <v>0</v>
      </c>
      <c r="Z196" s="54">
        <v>0</v>
      </c>
      <c r="AA196" s="54">
        <v>0</v>
      </c>
      <c r="AC196" s="54">
        <f t="shared" si="324"/>
        <v>0</v>
      </c>
      <c r="AD196" s="54">
        <f t="shared" si="325"/>
        <v>0</v>
      </c>
      <c r="AE196" s="54">
        <f t="shared" si="326"/>
        <v>0</v>
      </c>
      <c r="AF196" s="54">
        <f t="shared" si="327"/>
        <v>0</v>
      </c>
      <c r="AG196" s="54">
        <f t="shared" si="334"/>
        <v>0</v>
      </c>
      <c r="AH196" s="54">
        <f t="shared" ca="1" si="335"/>
        <v>0</v>
      </c>
      <c r="AI196" s="54">
        <f t="shared" ca="1" si="336"/>
        <v>0</v>
      </c>
      <c r="AJ196" s="45" t="s">
        <v>9</v>
      </c>
    </row>
    <row r="197" spans="1:36" ht="15.95" hidden="1" customHeight="1" outlineLevel="1" x14ac:dyDescent="0.2">
      <c r="A197" s="63" t="s">
        <v>137</v>
      </c>
      <c r="B197" s="54">
        <v>4472</v>
      </c>
      <c r="C197" s="54">
        <v>7249</v>
      </c>
      <c r="D197" s="54">
        <v>8382</v>
      </c>
      <c r="E197" s="54">
        <v>11912</v>
      </c>
      <c r="F197" s="54">
        <v>12544</v>
      </c>
      <c r="G197" s="54">
        <v>13239</v>
      </c>
      <c r="H197" s="54">
        <v>13233</v>
      </c>
      <c r="I197" s="54">
        <v>13068</v>
      </c>
      <c r="J197" s="54">
        <v>9460</v>
      </c>
      <c r="K197" s="54">
        <v>3869</v>
      </c>
      <c r="L197" s="54">
        <v>3315</v>
      </c>
      <c r="M197" s="54">
        <v>2032</v>
      </c>
      <c r="N197" s="54">
        <v>3681</v>
      </c>
      <c r="O197" s="54">
        <v>3389</v>
      </c>
      <c r="P197" s="54">
        <v>4244</v>
      </c>
      <c r="Q197" s="54">
        <v>5953</v>
      </c>
      <c r="R197" s="54">
        <v>2981</v>
      </c>
      <c r="S197" s="54">
        <v>3248</v>
      </c>
      <c r="T197" s="54">
        <v>5447</v>
      </c>
      <c r="U197" s="54">
        <v>4590</v>
      </c>
      <c r="V197" s="54">
        <v>5673</v>
      </c>
      <c r="W197" s="54">
        <v>6799</v>
      </c>
      <c r="X197" s="54">
        <v>8868</v>
      </c>
      <c r="Y197" s="54">
        <v>4694</v>
      </c>
      <c r="Z197" s="54">
        <v>5629</v>
      </c>
      <c r="AA197" s="54">
        <v>4260</v>
      </c>
      <c r="AC197" s="54">
        <f t="shared" si="324"/>
        <v>11912</v>
      </c>
      <c r="AD197" s="54">
        <f t="shared" si="325"/>
        <v>13068</v>
      </c>
      <c r="AE197" s="54">
        <f t="shared" si="326"/>
        <v>2032</v>
      </c>
      <c r="AF197" s="54">
        <f t="shared" si="327"/>
        <v>5953</v>
      </c>
      <c r="AG197" s="54">
        <f t="shared" si="334"/>
        <v>4590</v>
      </c>
      <c r="AH197" s="54">
        <f t="shared" ca="1" si="335"/>
        <v>4694</v>
      </c>
      <c r="AI197" s="54">
        <f t="shared" ca="1" si="336"/>
        <v>4260</v>
      </c>
      <c r="AJ197" s="45" t="s">
        <v>9</v>
      </c>
    </row>
    <row r="198" spans="1:36" ht="15.95" hidden="1" customHeight="1" outlineLevel="1" x14ac:dyDescent="0.2">
      <c r="A198" s="63" t="s">
        <v>138</v>
      </c>
      <c r="B198" s="54">
        <v>0</v>
      </c>
      <c r="C198" s="54">
        <v>0</v>
      </c>
      <c r="D198" s="54">
        <v>0</v>
      </c>
      <c r="E198" s="54">
        <v>0</v>
      </c>
      <c r="F198" s="54">
        <v>0</v>
      </c>
      <c r="G198" s="54">
        <v>0</v>
      </c>
      <c r="H198" s="54">
        <v>0</v>
      </c>
      <c r="I198" s="54">
        <v>23349</v>
      </c>
      <c r="J198" s="54">
        <v>23181</v>
      </c>
      <c r="K198" s="54">
        <v>43414</v>
      </c>
      <c r="L198" s="54">
        <v>35683</v>
      </c>
      <c r="M198" s="54">
        <v>7638</v>
      </c>
      <c r="N198" s="54">
        <v>3163</v>
      </c>
      <c r="O198" s="54">
        <v>3470</v>
      </c>
      <c r="P198" s="54">
        <v>5024</v>
      </c>
      <c r="Q198" s="54">
        <v>6707</v>
      </c>
      <c r="R198" s="54">
        <v>11146</v>
      </c>
      <c r="S198" s="54">
        <v>11239</v>
      </c>
      <c r="T198" s="54">
        <v>11633</v>
      </c>
      <c r="U198" s="54">
        <v>10914</v>
      </c>
      <c r="V198" s="54">
        <v>10820</v>
      </c>
      <c r="W198" s="54">
        <v>9195</v>
      </c>
      <c r="X198" s="54">
        <v>9042</v>
      </c>
      <c r="Y198" s="54">
        <v>9040</v>
      </c>
      <c r="Z198" s="54">
        <v>7284</v>
      </c>
      <c r="AA198" s="54">
        <v>7000</v>
      </c>
      <c r="AC198" s="54">
        <f t="shared" si="324"/>
        <v>0</v>
      </c>
      <c r="AD198" s="54">
        <f t="shared" si="325"/>
        <v>23349</v>
      </c>
      <c r="AE198" s="54">
        <f t="shared" si="326"/>
        <v>7638</v>
      </c>
      <c r="AF198" s="54">
        <f t="shared" si="327"/>
        <v>6707</v>
      </c>
      <c r="AG198" s="54">
        <f t="shared" si="334"/>
        <v>10914</v>
      </c>
      <c r="AH198" s="54">
        <f t="shared" ca="1" si="335"/>
        <v>9040</v>
      </c>
      <c r="AI198" s="54">
        <f t="shared" ca="1" si="336"/>
        <v>7000</v>
      </c>
      <c r="AJ198" s="45" t="s">
        <v>9</v>
      </c>
    </row>
    <row r="199" spans="1:36" ht="15.95" hidden="1" customHeight="1" outlineLevel="1" x14ac:dyDescent="0.2">
      <c r="A199" s="63" t="s">
        <v>139</v>
      </c>
      <c r="B199" s="54">
        <v>0</v>
      </c>
      <c r="C199" s="54">
        <v>0</v>
      </c>
      <c r="D199" s="54">
        <v>0</v>
      </c>
      <c r="E199" s="54">
        <v>0</v>
      </c>
      <c r="F199" s="54">
        <v>0</v>
      </c>
      <c r="G199" s="54">
        <v>0</v>
      </c>
      <c r="H199" s="54">
        <v>0</v>
      </c>
      <c r="I199" s="54">
        <v>0</v>
      </c>
      <c r="J199" s="54">
        <v>88</v>
      </c>
      <c r="K199" s="54">
        <v>88</v>
      </c>
      <c r="L199" s="54">
        <v>88</v>
      </c>
      <c r="M199" s="54">
        <v>131</v>
      </c>
      <c r="N199" s="54">
        <v>131</v>
      </c>
      <c r="O199" s="54">
        <v>149</v>
      </c>
      <c r="P199" s="54">
        <v>136</v>
      </c>
      <c r="Q199" s="54">
        <v>5</v>
      </c>
      <c r="R199" s="54">
        <v>5</v>
      </c>
      <c r="S199" s="54">
        <v>4</v>
      </c>
      <c r="T199" s="54">
        <v>4</v>
      </c>
      <c r="U199" s="54">
        <v>28</v>
      </c>
      <c r="V199" s="54">
        <v>4</v>
      </c>
      <c r="W199" s="54">
        <v>21</v>
      </c>
      <c r="X199" s="54">
        <v>139</v>
      </c>
      <c r="Y199" s="54">
        <v>93</v>
      </c>
      <c r="Z199" s="54">
        <v>114</v>
      </c>
      <c r="AA199" s="54">
        <v>144</v>
      </c>
      <c r="AC199" s="54">
        <f t="shared" si="324"/>
        <v>0</v>
      </c>
      <c r="AD199" s="54">
        <f t="shared" si="325"/>
        <v>0</v>
      </c>
      <c r="AE199" s="54">
        <f t="shared" si="326"/>
        <v>131</v>
      </c>
      <c r="AF199" s="54">
        <f t="shared" si="327"/>
        <v>5</v>
      </c>
      <c r="AG199" s="54">
        <f t="shared" si="334"/>
        <v>28</v>
      </c>
      <c r="AH199" s="54">
        <f t="shared" ca="1" si="335"/>
        <v>93</v>
      </c>
      <c r="AI199" s="54">
        <f t="shared" ca="1" si="336"/>
        <v>144</v>
      </c>
      <c r="AJ199" s="45" t="s">
        <v>9</v>
      </c>
    </row>
    <row r="200" spans="1:36" ht="15.95" hidden="1" customHeight="1" outlineLevel="1" x14ac:dyDescent="0.2">
      <c r="A200" s="63" t="s">
        <v>140</v>
      </c>
      <c r="B200" s="54">
        <v>0</v>
      </c>
      <c r="C200" s="54">
        <v>0</v>
      </c>
      <c r="D200" s="54">
        <v>0</v>
      </c>
      <c r="E200" s="54">
        <v>0</v>
      </c>
      <c r="F200" s="54">
        <v>0</v>
      </c>
      <c r="G200" s="54">
        <v>0</v>
      </c>
      <c r="H200" s="54">
        <v>0</v>
      </c>
      <c r="I200" s="54">
        <v>0</v>
      </c>
      <c r="J200" s="54">
        <v>0</v>
      </c>
      <c r="K200" s="54">
        <v>0</v>
      </c>
      <c r="L200" s="54">
        <v>0</v>
      </c>
      <c r="M200" s="54">
        <v>0</v>
      </c>
      <c r="N200" s="54">
        <v>0</v>
      </c>
      <c r="O200" s="54">
        <v>0</v>
      </c>
      <c r="P200" s="54">
        <v>0</v>
      </c>
      <c r="Q200" s="54">
        <v>0</v>
      </c>
      <c r="R200" s="128">
        <v>0</v>
      </c>
      <c r="S200" s="54">
        <v>0</v>
      </c>
      <c r="T200" s="54">
        <v>0</v>
      </c>
      <c r="U200" s="54">
        <v>0</v>
      </c>
      <c r="V200" s="54">
        <v>0</v>
      </c>
      <c r="W200" s="54">
        <v>0</v>
      </c>
      <c r="X200" s="54">
        <v>0</v>
      </c>
      <c r="Y200" s="54">
        <v>0</v>
      </c>
      <c r="Z200" s="54">
        <v>0</v>
      </c>
      <c r="AA200" s="54">
        <v>0</v>
      </c>
      <c r="AC200" s="54">
        <f t="shared" si="324"/>
        <v>0</v>
      </c>
      <c r="AD200" s="54">
        <f t="shared" si="325"/>
        <v>0</v>
      </c>
      <c r="AE200" s="54">
        <f t="shared" si="326"/>
        <v>0</v>
      </c>
      <c r="AF200" s="54">
        <f t="shared" si="327"/>
        <v>0</v>
      </c>
      <c r="AG200" s="54">
        <f t="shared" si="334"/>
        <v>0</v>
      </c>
      <c r="AH200" s="54">
        <f t="shared" ca="1" si="335"/>
        <v>0</v>
      </c>
      <c r="AI200" s="54">
        <f t="shared" ca="1" si="336"/>
        <v>0</v>
      </c>
      <c r="AJ200" s="45" t="s">
        <v>9</v>
      </c>
    </row>
    <row r="201" spans="1:36" ht="15.95" hidden="1" customHeight="1" outlineLevel="1" x14ac:dyDescent="0.2">
      <c r="A201" s="63" t="s">
        <v>141</v>
      </c>
      <c r="B201" s="54">
        <v>0</v>
      </c>
      <c r="C201" s="54">
        <v>0</v>
      </c>
      <c r="D201" s="54">
        <v>0</v>
      </c>
      <c r="E201" s="54">
        <v>27</v>
      </c>
      <c r="F201" s="54">
        <v>22</v>
      </c>
      <c r="G201" s="54">
        <v>24</v>
      </c>
      <c r="H201" s="54">
        <v>41</v>
      </c>
      <c r="I201" s="54">
        <v>42</v>
      </c>
      <c r="J201" s="54">
        <v>39</v>
      </c>
      <c r="K201" s="54">
        <v>244</v>
      </c>
      <c r="L201" s="54">
        <v>185</v>
      </c>
      <c r="M201" s="54">
        <v>115</v>
      </c>
      <c r="N201" s="54">
        <v>48</v>
      </c>
      <c r="O201" s="54">
        <v>76</v>
      </c>
      <c r="P201" s="54">
        <v>242</v>
      </c>
      <c r="Q201" s="54">
        <v>154</v>
      </c>
      <c r="R201" s="54">
        <v>66</v>
      </c>
      <c r="S201" s="54">
        <v>25</v>
      </c>
      <c r="T201" s="54">
        <v>291</v>
      </c>
      <c r="U201" s="54">
        <v>217</v>
      </c>
      <c r="V201" s="54">
        <v>120</v>
      </c>
      <c r="W201" s="54">
        <v>25</v>
      </c>
      <c r="X201" s="54">
        <v>334</v>
      </c>
      <c r="Y201" s="54">
        <v>233</v>
      </c>
      <c r="Z201" s="54">
        <v>134</v>
      </c>
      <c r="AA201" s="54">
        <v>26</v>
      </c>
      <c r="AC201" s="54">
        <f t="shared" si="324"/>
        <v>27</v>
      </c>
      <c r="AD201" s="54">
        <f t="shared" si="325"/>
        <v>42</v>
      </c>
      <c r="AE201" s="54">
        <f t="shared" si="326"/>
        <v>115</v>
      </c>
      <c r="AF201" s="54">
        <f t="shared" si="327"/>
        <v>154</v>
      </c>
      <c r="AG201" s="54">
        <f t="shared" si="334"/>
        <v>217</v>
      </c>
      <c r="AH201" s="54">
        <f t="shared" ca="1" si="335"/>
        <v>233</v>
      </c>
      <c r="AI201" s="54">
        <f t="shared" ca="1" si="336"/>
        <v>26</v>
      </c>
      <c r="AJ201" s="45" t="s">
        <v>9</v>
      </c>
    </row>
    <row r="202" spans="1:36" ht="15.95" hidden="1" customHeight="1" outlineLevel="1" x14ac:dyDescent="0.2">
      <c r="A202" s="63" t="s">
        <v>142</v>
      </c>
      <c r="B202" s="54">
        <v>0</v>
      </c>
      <c r="C202" s="54">
        <v>0</v>
      </c>
      <c r="D202" s="54">
        <v>0</v>
      </c>
      <c r="E202" s="54">
        <v>0</v>
      </c>
      <c r="F202" s="54">
        <v>0</v>
      </c>
      <c r="G202" s="54">
        <v>0</v>
      </c>
      <c r="H202" s="54">
        <v>0</v>
      </c>
      <c r="I202" s="54">
        <v>0</v>
      </c>
      <c r="J202" s="54">
        <v>0</v>
      </c>
      <c r="K202" s="54">
        <v>0</v>
      </c>
      <c r="L202" s="54">
        <v>0</v>
      </c>
      <c r="M202" s="54">
        <v>0</v>
      </c>
      <c r="N202" s="54">
        <v>0</v>
      </c>
      <c r="O202" s="54">
        <v>0</v>
      </c>
      <c r="P202" s="54">
        <v>0</v>
      </c>
      <c r="Q202" s="54">
        <v>0</v>
      </c>
      <c r="R202" s="128">
        <v>0</v>
      </c>
      <c r="S202" s="54">
        <v>0</v>
      </c>
      <c r="T202" s="54">
        <v>0</v>
      </c>
      <c r="U202" s="54">
        <v>0</v>
      </c>
      <c r="V202" s="54">
        <v>0</v>
      </c>
      <c r="W202" s="54">
        <v>0</v>
      </c>
      <c r="X202" s="54">
        <v>0</v>
      </c>
      <c r="Y202" s="54">
        <v>0</v>
      </c>
      <c r="Z202" s="54">
        <v>0</v>
      </c>
      <c r="AA202" s="54">
        <v>0</v>
      </c>
      <c r="AC202" s="54">
        <f t="shared" si="324"/>
        <v>0</v>
      </c>
      <c r="AD202" s="54">
        <f t="shared" si="325"/>
        <v>0</v>
      </c>
      <c r="AE202" s="54">
        <f t="shared" si="326"/>
        <v>0</v>
      </c>
      <c r="AF202" s="54">
        <f t="shared" si="327"/>
        <v>0</v>
      </c>
      <c r="AG202" s="54">
        <f t="shared" si="334"/>
        <v>0</v>
      </c>
      <c r="AH202" s="54">
        <f t="shared" ca="1" si="335"/>
        <v>0</v>
      </c>
      <c r="AI202" s="54">
        <f t="shared" ca="1" si="336"/>
        <v>0</v>
      </c>
      <c r="AJ202" s="45" t="s">
        <v>9</v>
      </c>
    </row>
    <row r="203" spans="1:36" ht="15.95" hidden="1" customHeight="1" outlineLevel="1" x14ac:dyDescent="0.2">
      <c r="A203" s="63" t="s">
        <v>180</v>
      </c>
      <c r="B203" s="54">
        <v>0</v>
      </c>
      <c r="C203" s="54">
        <v>0</v>
      </c>
      <c r="D203" s="54">
        <v>0</v>
      </c>
      <c r="E203" s="54">
        <v>0</v>
      </c>
      <c r="F203" s="54">
        <v>0</v>
      </c>
      <c r="G203" s="54">
        <v>0</v>
      </c>
      <c r="H203" s="54">
        <v>0</v>
      </c>
      <c r="I203" s="54">
        <v>215680</v>
      </c>
      <c r="J203" s="54">
        <v>221133</v>
      </c>
      <c r="K203" s="54">
        <v>229037</v>
      </c>
      <c r="L203" s="54">
        <v>230367</v>
      </c>
      <c r="M203" s="54">
        <v>234767</v>
      </c>
      <c r="N203" s="54">
        <v>242323</v>
      </c>
      <c r="O203" s="54">
        <v>248793</v>
      </c>
      <c r="P203" s="54">
        <v>248570</v>
      </c>
      <c r="Q203" s="54">
        <v>249207</v>
      </c>
      <c r="R203" s="128">
        <v>255209</v>
      </c>
      <c r="S203" s="54">
        <v>260719</v>
      </c>
      <c r="T203" s="54">
        <v>260890</v>
      </c>
      <c r="U203" s="54">
        <v>262067</v>
      </c>
      <c r="V203" s="54">
        <v>266323</v>
      </c>
      <c r="W203" s="54">
        <v>270955</v>
      </c>
      <c r="X203" s="54">
        <v>271330</v>
      </c>
      <c r="Y203" s="54">
        <v>273579</v>
      </c>
      <c r="Z203" s="54">
        <v>279033</v>
      </c>
      <c r="AA203" s="54">
        <v>285368</v>
      </c>
      <c r="AC203" s="54">
        <f t="shared" si="324"/>
        <v>0</v>
      </c>
      <c r="AD203" s="54">
        <f t="shared" si="325"/>
        <v>215680</v>
      </c>
      <c r="AE203" s="54">
        <f t="shared" si="326"/>
        <v>234767</v>
      </c>
      <c r="AF203" s="54">
        <f t="shared" si="327"/>
        <v>249207</v>
      </c>
      <c r="AG203" s="54">
        <f t="shared" si="334"/>
        <v>262067</v>
      </c>
      <c r="AH203" s="54">
        <f t="shared" ca="1" si="335"/>
        <v>273579</v>
      </c>
      <c r="AI203" s="54">
        <f t="shared" ca="1" si="336"/>
        <v>285368</v>
      </c>
      <c r="AJ203" s="45" t="s">
        <v>9</v>
      </c>
    </row>
    <row r="204" spans="1:36" ht="15.95" hidden="1" customHeight="1" outlineLevel="1" x14ac:dyDescent="0.2">
      <c r="A204" s="63" t="s">
        <v>181</v>
      </c>
      <c r="B204" s="54">
        <v>0</v>
      </c>
      <c r="C204" s="54">
        <v>0</v>
      </c>
      <c r="D204" s="54">
        <v>0</v>
      </c>
      <c r="E204" s="54">
        <v>0</v>
      </c>
      <c r="F204" s="54">
        <v>0</v>
      </c>
      <c r="G204" s="54">
        <v>0</v>
      </c>
      <c r="H204" s="54">
        <v>0</v>
      </c>
      <c r="I204" s="54">
        <v>0</v>
      </c>
      <c r="J204" s="54">
        <v>0</v>
      </c>
      <c r="K204" s="54">
        <v>0</v>
      </c>
      <c r="L204" s="54">
        <v>0</v>
      </c>
      <c r="M204" s="54">
        <v>0</v>
      </c>
      <c r="N204" s="54">
        <v>0</v>
      </c>
      <c r="O204" s="54">
        <v>0</v>
      </c>
      <c r="P204" s="54">
        <v>0</v>
      </c>
      <c r="Q204" s="54">
        <v>0</v>
      </c>
      <c r="R204" s="128">
        <v>0</v>
      </c>
      <c r="S204" s="54">
        <v>0</v>
      </c>
      <c r="T204" s="54">
        <v>0</v>
      </c>
      <c r="U204" s="54">
        <v>0</v>
      </c>
      <c r="V204" s="54">
        <v>0</v>
      </c>
      <c r="W204" s="54">
        <v>0</v>
      </c>
      <c r="X204" s="54">
        <v>0</v>
      </c>
      <c r="Y204" s="54">
        <v>0</v>
      </c>
      <c r="Z204" s="54">
        <v>0</v>
      </c>
      <c r="AA204" s="54">
        <v>0</v>
      </c>
      <c r="AC204" s="54">
        <f t="shared" si="324"/>
        <v>0</v>
      </c>
      <c r="AD204" s="54">
        <f t="shared" si="325"/>
        <v>0</v>
      </c>
      <c r="AE204" s="54">
        <f t="shared" si="326"/>
        <v>0</v>
      </c>
      <c r="AF204" s="54">
        <f t="shared" si="327"/>
        <v>0</v>
      </c>
      <c r="AG204" s="54">
        <f t="shared" si="334"/>
        <v>0</v>
      </c>
      <c r="AH204" s="54">
        <f t="shared" ca="1" si="335"/>
        <v>0</v>
      </c>
      <c r="AI204" s="54">
        <f t="shared" ca="1" si="336"/>
        <v>0</v>
      </c>
      <c r="AJ204" s="45" t="s">
        <v>9</v>
      </c>
    </row>
    <row r="205" spans="1:36" ht="15.95" hidden="1" customHeight="1" outlineLevel="1" x14ac:dyDescent="0.2">
      <c r="A205" s="63" t="s">
        <v>143</v>
      </c>
      <c r="B205" s="54">
        <v>20</v>
      </c>
      <c r="C205" s="54">
        <v>253</v>
      </c>
      <c r="D205" s="54">
        <v>731</v>
      </c>
      <c r="E205" s="54">
        <v>610</v>
      </c>
      <c r="F205" s="54">
        <v>3220</v>
      </c>
      <c r="G205" s="54">
        <v>3225</v>
      </c>
      <c r="H205" s="54">
        <v>3328</v>
      </c>
      <c r="I205" s="54">
        <v>3290</v>
      </c>
      <c r="J205" s="54">
        <v>3135</v>
      </c>
      <c r="K205" s="54">
        <v>3135</v>
      </c>
      <c r="L205" s="54">
        <v>2745</v>
      </c>
      <c r="M205" s="54">
        <v>2801</v>
      </c>
      <c r="N205" s="54">
        <v>2787</v>
      </c>
      <c r="O205" s="54">
        <v>2800</v>
      </c>
      <c r="P205" s="54">
        <v>2789</v>
      </c>
      <c r="Q205" s="54">
        <v>2785</v>
      </c>
      <c r="R205" s="54">
        <v>2819</v>
      </c>
      <c r="S205" s="54">
        <v>2844</v>
      </c>
      <c r="T205" s="54">
        <v>2793</v>
      </c>
      <c r="U205" s="54">
        <v>2596</v>
      </c>
      <c r="V205" s="54">
        <v>3362</v>
      </c>
      <c r="W205" s="54">
        <v>2765</v>
      </c>
      <c r="X205" s="54">
        <v>2936</v>
      </c>
      <c r="Y205" s="54">
        <v>2942</v>
      </c>
      <c r="Z205" s="54">
        <v>3386</v>
      </c>
      <c r="AA205" s="54">
        <v>2984</v>
      </c>
      <c r="AC205" s="54">
        <f t="shared" si="324"/>
        <v>610</v>
      </c>
      <c r="AD205" s="54">
        <f t="shared" si="325"/>
        <v>3290</v>
      </c>
      <c r="AE205" s="54">
        <f t="shared" si="326"/>
        <v>2801</v>
      </c>
      <c r="AF205" s="54">
        <f t="shared" si="327"/>
        <v>2785</v>
      </c>
      <c r="AG205" s="54">
        <f t="shared" si="334"/>
        <v>2596</v>
      </c>
      <c r="AH205" s="54">
        <f t="shared" ca="1" si="335"/>
        <v>2942</v>
      </c>
      <c r="AI205" s="54">
        <f t="shared" ca="1" si="336"/>
        <v>2984</v>
      </c>
      <c r="AJ205" s="45" t="s">
        <v>9</v>
      </c>
    </row>
    <row r="206" spans="1:36" ht="15.95" hidden="1" customHeight="1" outlineLevel="1" x14ac:dyDescent="0.2">
      <c r="A206" s="61" t="s">
        <v>144</v>
      </c>
      <c r="B206" s="62">
        <v>83838</v>
      </c>
      <c r="C206" s="62">
        <v>268712</v>
      </c>
      <c r="D206" s="62">
        <v>685125</v>
      </c>
      <c r="E206" s="62">
        <v>1209430</v>
      </c>
      <c r="F206" s="62">
        <v>1478616</v>
      </c>
      <c r="G206" s="62">
        <v>1766486</v>
      </c>
      <c r="H206" s="62">
        <v>1937678</v>
      </c>
      <c r="I206" s="62">
        <f t="shared" ref="I206:N206" si="337">SUM(I207:I221)</f>
        <v>2379207</v>
      </c>
      <c r="J206" s="62">
        <f t="shared" si="337"/>
        <v>2430762</v>
      </c>
      <c r="K206" s="62">
        <f t="shared" si="337"/>
        <v>2504695</v>
      </c>
      <c r="L206" s="62">
        <f t="shared" si="337"/>
        <v>2552918</v>
      </c>
      <c r="M206" s="62">
        <f t="shared" si="337"/>
        <v>2628763</v>
      </c>
      <c r="N206" s="62">
        <f t="shared" si="337"/>
        <v>2675217</v>
      </c>
      <c r="O206" s="62">
        <f t="shared" ref="O206:T206" si="338">SUM(O207:O221)</f>
        <v>2679977</v>
      </c>
      <c r="P206" s="62">
        <f t="shared" si="338"/>
        <v>2658040</v>
      </c>
      <c r="Q206" s="62">
        <f t="shared" si="338"/>
        <v>2663753</v>
      </c>
      <c r="R206" s="62">
        <f t="shared" si="338"/>
        <v>2731115</v>
      </c>
      <c r="S206" s="62">
        <f t="shared" si="338"/>
        <v>2763020</v>
      </c>
      <c r="T206" s="62">
        <f t="shared" si="338"/>
        <v>2762090</v>
      </c>
      <c r="U206" s="62">
        <f t="shared" ref="U206:V206" si="339">SUM(U207:U221)</f>
        <v>2772931</v>
      </c>
      <c r="V206" s="62">
        <f t="shared" si="339"/>
        <v>2812124</v>
      </c>
      <c r="W206" s="62">
        <f t="shared" ref="W206:X206" si="340">SUM(W207:W221)</f>
        <v>2829803</v>
      </c>
      <c r="X206" s="62">
        <f t="shared" si="340"/>
        <v>2838301</v>
      </c>
      <c r="Y206" s="62">
        <f t="shared" ref="Y206:Z206" si="341">SUM(Y207:Y221)</f>
        <v>2865610</v>
      </c>
      <c r="Z206" s="62">
        <f t="shared" si="341"/>
        <v>2920110</v>
      </c>
      <c r="AA206" s="62">
        <f t="shared" ref="AA206" si="342">SUM(AA207:AA221)</f>
        <v>2942302</v>
      </c>
      <c r="AC206" s="62">
        <f t="shared" si="324"/>
        <v>1209430</v>
      </c>
      <c r="AD206" s="62">
        <f t="shared" si="325"/>
        <v>2379207</v>
      </c>
      <c r="AE206" s="62">
        <f t="shared" si="326"/>
        <v>2628763</v>
      </c>
      <c r="AF206" s="62">
        <f t="shared" si="327"/>
        <v>2663753</v>
      </c>
      <c r="AG206" s="62">
        <f t="shared" si="334"/>
        <v>2772931</v>
      </c>
      <c r="AH206" s="62">
        <f t="shared" ca="1" si="335"/>
        <v>2865610</v>
      </c>
      <c r="AI206" s="62">
        <f t="shared" ca="1" si="336"/>
        <v>2942302</v>
      </c>
      <c r="AJ206" s="45" t="s">
        <v>9</v>
      </c>
    </row>
    <row r="207" spans="1:36" ht="15.95" hidden="1" customHeight="1" outlineLevel="1" x14ac:dyDescent="0.2">
      <c r="A207" s="63" t="s">
        <v>135</v>
      </c>
      <c r="B207" s="58">
        <v>0</v>
      </c>
      <c r="C207" s="58">
        <v>0</v>
      </c>
      <c r="D207" s="58">
        <v>0</v>
      </c>
      <c r="E207" s="58">
        <v>0</v>
      </c>
      <c r="F207" s="58">
        <v>0</v>
      </c>
      <c r="G207" s="58">
        <v>0</v>
      </c>
      <c r="H207" s="58">
        <v>0</v>
      </c>
      <c r="I207" s="58">
        <v>0</v>
      </c>
      <c r="J207" s="58">
        <v>0</v>
      </c>
      <c r="K207" s="58">
        <v>0</v>
      </c>
      <c r="L207" s="58">
        <v>0</v>
      </c>
      <c r="M207" s="58">
        <v>104</v>
      </c>
      <c r="N207" s="58">
        <v>152</v>
      </c>
      <c r="O207" s="58">
        <v>200</v>
      </c>
      <c r="P207" s="58">
        <v>205</v>
      </c>
      <c r="Q207" s="58">
        <v>214</v>
      </c>
      <c r="R207" s="58">
        <v>214</v>
      </c>
      <c r="S207" s="54">
        <v>401</v>
      </c>
      <c r="T207" s="54">
        <v>2026</v>
      </c>
      <c r="U207" s="54">
        <v>2064</v>
      </c>
      <c r="V207" s="54">
        <v>2732</v>
      </c>
      <c r="W207" s="54">
        <v>3848</v>
      </c>
      <c r="X207" s="54">
        <v>7774</v>
      </c>
      <c r="Y207" s="54">
        <v>8204</v>
      </c>
      <c r="Z207" s="54">
        <v>15243</v>
      </c>
      <c r="AA207" s="54">
        <v>16106</v>
      </c>
      <c r="AC207" s="58">
        <f t="shared" si="324"/>
        <v>0</v>
      </c>
      <c r="AD207" s="58">
        <f t="shared" si="325"/>
        <v>0</v>
      </c>
      <c r="AE207" s="58">
        <f t="shared" si="326"/>
        <v>104</v>
      </c>
      <c r="AF207" s="58">
        <f t="shared" si="327"/>
        <v>214</v>
      </c>
      <c r="AG207" s="58">
        <f t="shared" si="334"/>
        <v>2064</v>
      </c>
      <c r="AH207" s="58">
        <f t="shared" ca="1" si="335"/>
        <v>8204</v>
      </c>
      <c r="AI207" s="58">
        <f t="shared" ca="1" si="336"/>
        <v>16106</v>
      </c>
      <c r="AJ207" s="45" t="s">
        <v>9</v>
      </c>
    </row>
    <row r="208" spans="1:36" ht="15.95" hidden="1" customHeight="1" outlineLevel="1" x14ac:dyDescent="0.2">
      <c r="A208" s="63" t="s">
        <v>136</v>
      </c>
      <c r="B208" s="54">
        <v>0</v>
      </c>
      <c r="C208" s="54">
        <v>0</v>
      </c>
      <c r="D208" s="54">
        <v>0</v>
      </c>
      <c r="E208" s="54">
        <v>0</v>
      </c>
      <c r="F208" s="54">
        <v>0</v>
      </c>
      <c r="G208" s="54">
        <v>0</v>
      </c>
      <c r="H208" s="54">
        <v>0</v>
      </c>
      <c r="I208" s="54">
        <v>0</v>
      </c>
      <c r="J208" s="54">
        <v>0</v>
      </c>
      <c r="K208" s="54">
        <v>0</v>
      </c>
      <c r="L208" s="54">
        <v>0</v>
      </c>
      <c r="M208" s="54">
        <v>0</v>
      </c>
      <c r="N208" s="54">
        <v>0</v>
      </c>
      <c r="O208" s="54">
        <v>0</v>
      </c>
      <c r="P208" s="54">
        <v>0</v>
      </c>
      <c r="Q208" s="54">
        <v>0</v>
      </c>
      <c r="R208" s="128">
        <v>0</v>
      </c>
      <c r="S208" s="54">
        <v>0</v>
      </c>
      <c r="T208" s="54">
        <v>0</v>
      </c>
      <c r="U208" s="54">
        <v>0</v>
      </c>
      <c r="V208" s="54">
        <v>0</v>
      </c>
      <c r="W208" s="54">
        <v>0</v>
      </c>
      <c r="X208" s="54">
        <v>0</v>
      </c>
      <c r="Y208" s="54">
        <v>0</v>
      </c>
      <c r="Z208" s="54">
        <v>0</v>
      </c>
      <c r="AA208" s="54">
        <v>0</v>
      </c>
      <c r="AC208" s="54">
        <f t="shared" si="324"/>
        <v>0</v>
      </c>
      <c r="AD208" s="54">
        <f t="shared" si="325"/>
        <v>0</v>
      </c>
      <c r="AE208" s="54">
        <f t="shared" si="326"/>
        <v>0</v>
      </c>
      <c r="AF208" s="58">
        <f t="shared" si="327"/>
        <v>0</v>
      </c>
      <c r="AG208" s="58">
        <f t="shared" si="334"/>
        <v>0</v>
      </c>
      <c r="AH208" s="58">
        <f t="shared" ca="1" si="335"/>
        <v>0</v>
      </c>
      <c r="AI208" s="58">
        <f t="shared" ca="1" si="336"/>
        <v>0</v>
      </c>
      <c r="AJ208" s="45" t="s">
        <v>9</v>
      </c>
    </row>
    <row r="209" spans="1:36" ht="15.95" hidden="1" customHeight="1" outlineLevel="1" x14ac:dyDescent="0.2">
      <c r="A209" s="63" t="s">
        <v>145</v>
      </c>
      <c r="B209" s="54">
        <v>0</v>
      </c>
      <c r="C209" s="54">
        <v>0</v>
      </c>
      <c r="D209" s="54">
        <v>0</v>
      </c>
      <c r="E209" s="54">
        <v>0</v>
      </c>
      <c r="F209" s="54">
        <v>0</v>
      </c>
      <c r="G209" s="54">
        <v>0</v>
      </c>
      <c r="H209" s="54">
        <v>0</v>
      </c>
      <c r="I209" s="54">
        <v>0</v>
      </c>
      <c r="J209" s="54">
        <v>0</v>
      </c>
      <c r="K209" s="54">
        <v>0</v>
      </c>
      <c r="L209" s="54">
        <v>0</v>
      </c>
      <c r="M209" s="54">
        <v>0</v>
      </c>
      <c r="N209" s="54">
        <v>0</v>
      </c>
      <c r="O209" s="54">
        <v>0</v>
      </c>
      <c r="P209" s="54">
        <v>0</v>
      </c>
      <c r="Q209" s="54">
        <v>0</v>
      </c>
      <c r="R209" s="128">
        <v>0</v>
      </c>
      <c r="S209" s="54">
        <v>0</v>
      </c>
      <c r="T209" s="54">
        <v>0</v>
      </c>
      <c r="U209" s="54">
        <v>0</v>
      </c>
      <c r="V209" s="54">
        <v>0</v>
      </c>
      <c r="W209" s="54">
        <v>0</v>
      </c>
      <c r="X209" s="54">
        <v>0</v>
      </c>
      <c r="Y209" s="54">
        <v>0</v>
      </c>
      <c r="Z209" s="54">
        <v>0</v>
      </c>
      <c r="AA209" s="54">
        <v>0</v>
      </c>
      <c r="AC209" s="54">
        <f t="shared" si="324"/>
        <v>0</v>
      </c>
      <c r="AD209" s="54">
        <f t="shared" si="325"/>
        <v>0</v>
      </c>
      <c r="AE209" s="54">
        <f t="shared" si="326"/>
        <v>0</v>
      </c>
      <c r="AF209" s="58">
        <f t="shared" si="327"/>
        <v>0</v>
      </c>
      <c r="AG209" s="58">
        <f t="shared" si="334"/>
        <v>0</v>
      </c>
      <c r="AH209" s="58">
        <f t="shared" ca="1" si="335"/>
        <v>0</v>
      </c>
      <c r="AI209" s="58">
        <f t="shared" ca="1" si="336"/>
        <v>0</v>
      </c>
      <c r="AJ209" s="45" t="s">
        <v>9</v>
      </c>
    </row>
    <row r="210" spans="1:36" ht="15.95" hidden="1" customHeight="1" outlineLevel="1" x14ac:dyDescent="0.2">
      <c r="A210" s="63" t="s">
        <v>134</v>
      </c>
      <c r="B210" s="54">
        <v>0</v>
      </c>
      <c r="C210" s="54">
        <v>0</v>
      </c>
      <c r="D210" s="54">
        <v>0</v>
      </c>
      <c r="E210" s="54">
        <v>0</v>
      </c>
      <c r="F210" s="54">
        <v>0</v>
      </c>
      <c r="G210" s="54">
        <v>0</v>
      </c>
      <c r="H210" s="54">
        <v>0</v>
      </c>
      <c r="I210" s="54">
        <v>0</v>
      </c>
      <c r="J210" s="54">
        <v>0</v>
      </c>
      <c r="K210" s="54">
        <v>0</v>
      </c>
      <c r="L210" s="54">
        <v>0</v>
      </c>
      <c r="M210" s="54">
        <v>0</v>
      </c>
      <c r="N210" s="54">
        <v>0</v>
      </c>
      <c r="O210" s="54">
        <v>0</v>
      </c>
      <c r="P210" s="54">
        <v>0</v>
      </c>
      <c r="Q210" s="54">
        <v>0</v>
      </c>
      <c r="R210" s="54">
        <v>0</v>
      </c>
      <c r="S210" s="54">
        <v>0</v>
      </c>
      <c r="T210" s="54">
        <v>0</v>
      </c>
      <c r="U210" s="54">
        <v>0</v>
      </c>
      <c r="V210" s="54">
        <v>0</v>
      </c>
      <c r="W210" s="54">
        <v>0</v>
      </c>
      <c r="X210" s="54">
        <v>0</v>
      </c>
      <c r="Y210" s="54">
        <v>0</v>
      </c>
      <c r="Z210" s="54">
        <v>0</v>
      </c>
      <c r="AA210" s="54">
        <v>0</v>
      </c>
      <c r="AC210" s="54">
        <f t="shared" si="324"/>
        <v>0</v>
      </c>
      <c r="AD210" s="54">
        <f t="shared" si="325"/>
        <v>0</v>
      </c>
      <c r="AE210" s="54">
        <f t="shared" si="326"/>
        <v>0</v>
      </c>
      <c r="AF210" s="58">
        <f t="shared" si="327"/>
        <v>0</v>
      </c>
      <c r="AG210" s="58">
        <f t="shared" si="334"/>
        <v>0</v>
      </c>
      <c r="AH210" s="58">
        <f t="shared" ca="1" si="335"/>
        <v>0</v>
      </c>
      <c r="AI210" s="58">
        <f t="shared" ca="1" si="336"/>
        <v>0</v>
      </c>
      <c r="AJ210" s="45" t="s">
        <v>9</v>
      </c>
    </row>
    <row r="211" spans="1:36" ht="15.95" hidden="1" customHeight="1" outlineLevel="1" x14ac:dyDescent="0.2">
      <c r="A211" s="63" t="s">
        <v>137</v>
      </c>
      <c r="B211" s="54">
        <v>0</v>
      </c>
      <c r="C211" s="54">
        <v>0</v>
      </c>
      <c r="D211" s="54">
        <v>0</v>
      </c>
      <c r="E211" s="54">
        <v>0</v>
      </c>
      <c r="F211" s="54">
        <v>0</v>
      </c>
      <c r="G211" s="54">
        <v>0</v>
      </c>
      <c r="H211" s="54">
        <v>0</v>
      </c>
      <c r="I211" s="54">
        <v>0</v>
      </c>
      <c r="J211" s="54">
        <v>0</v>
      </c>
      <c r="K211" s="54">
        <v>0</v>
      </c>
      <c r="L211" s="54">
        <v>0</v>
      </c>
      <c r="M211" s="54">
        <v>0</v>
      </c>
      <c r="N211" s="54">
        <v>0</v>
      </c>
      <c r="O211" s="54">
        <v>0</v>
      </c>
      <c r="P211" s="54">
        <v>0</v>
      </c>
      <c r="Q211" s="54">
        <v>0</v>
      </c>
      <c r="R211" s="128">
        <v>0</v>
      </c>
      <c r="S211" s="54">
        <v>0</v>
      </c>
      <c r="T211" s="54">
        <v>0</v>
      </c>
      <c r="U211" s="54">
        <v>0</v>
      </c>
      <c r="V211" s="54">
        <v>0</v>
      </c>
      <c r="W211" s="54">
        <v>0</v>
      </c>
      <c r="X211" s="54">
        <v>0</v>
      </c>
      <c r="Y211" s="54">
        <v>0</v>
      </c>
      <c r="Z211" s="54">
        <v>0</v>
      </c>
      <c r="AA211" s="54">
        <v>0</v>
      </c>
      <c r="AC211" s="54">
        <f t="shared" si="324"/>
        <v>0</v>
      </c>
      <c r="AD211" s="54">
        <f t="shared" si="325"/>
        <v>0</v>
      </c>
      <c r="AE211" s="54">
        <f t="shared" si="326"/>
        <v>0</v>
      </c>
      <c r="AF211" s="58">
        <f t="shared" si="327"/>
        <v>0</v>
      </c>
      <c r="AG211" s="58">
        <f t="shared" si="334"/>
        <v>0</v>
      </c>
      <c r="AH211" s="58">
        <f t="shared" ca="1" si="335"/>
        <v>0</v>
      </c>
      <c r="AI211" s="58">
        <f t="shared" ca="1" si="336"/>
        <v>0</v>
      </c>
      <c r="AJ211" s="45" t="s">
        <v>9</v>
      </c>
    </row>
    <row r="212" spans="1:36" ht="15.95" hidden="1" customHeight="1" outlineLevel="1" x14ac:dyDescent="0.2">
      <c r="A212" s="63" t="s">
        <v>146</v>
      </c>
      <c r="B212" s="54">
        <v>0</v>
      </c>
      <c r="C212" s="54">
        <v>0</v>
      </c>
      <c r="D212" s="54">
        <v>0</v>
      </c>
      <c r="E212" s="54">
        <v>0</v>
      </c>
      <c r="F212" s="54">
        <v>0</v>
      </c>
      <c r="G212" s="54">
        <v>0</v>
      </c>
      <c r="H212" s="54">
        <v>0</v>
      </c>
      <c r="I212" s="54">
        <v>0</v>
      </c>
      <c r="J212" s="54">
        <v>0</v>
      </c>
      <c r="K212" s="54">
        <v>0</v>
      </c>
      <c r="L212" s="54">
        <v>0</v>
      </c>
      <c r="M212" s="54">
        <v>0</v>
      </c>
      <c r="N212" s="54">
        <v>0</v>
      </c>
      <c r="O212" s="54">
        <v>0</v>
      </c>
      <c r="P212" s="54">
        <v>0</v>
      </c>
      <c r="Q212" s="54">
        <v>0</v>
      </c>
      <c r="R212" s="128">
        <v>0</v>
      </c>
      <c r="S212" s="54">
        <v>0</v>
      </c>
      <c r="T212" s="54">
        <v>0</v>
      </c>
      <c r="U212" s="54">
        <v>0</v>
      </c>
      <c r="V212" s="54">
        <v>0</v>
      </c>
      <c r="W212" s="54">
        <v>0</v>
      </c>
      <c r="X212" s="54">
        <v>0</v>
      </c>
      <c r="Y212" s="54">
        <v>0</v>
      </c>
      <c r="Z212" s="54">
        <v>3850</v>
      </c>
      <c r="AA212" s="54">
        <v>2233</v>
      </c>
      <c r="AC212" s="54">
        <f t="shared" si="324"/>
        <v>0</v>
      </c>
      <c r="AD212" s="54">
        <f t="shared" si="325"/>
        <v>0</v>
      </c>
      <c r="AE212" s="54">
        <f t="shared" si="326"/>
        <v>0</v>
      </c>
      <c r="AF212" s="58">
        <f t="shared" si="327"/>
        <v>0</v>
      </c>
      <c r="AG212" s="58">
        <f t="shared" si="334"/>
        <v>0</v>
      </c>
      <c r="AH212" s="58">
        <f t="shared" ca="1" si="335"/>
        <v>0</v>
      </c>
      <c r="AI212" s="58">
        <f t="shared" ca="1" si="336"/>
        <v>2233</v>
      </c>
      <c r="AJ212" s="45" t="s">
        <v>9</v>
      </c>
    </row>
    <row r="213" spans="1:36" ht="15.95" hidden="1" customHeight="1" outlineLevel="1" x14ac:dyDescent="0.2">
      <c r="A213" s="63" t="s">
        <v>138</v>
      </c>
      <c r="B213" s="54">
        <v>0</v>
      </c>
      <c r="C213" s="54">
        <v>0</v>
      </c>
      <c r="D213" s="54">
        <v>0</v>
      </c>
      <c r="E213" s="54">
        <v>0</v>
      </c>
      <c r="F213" s="54">
        <v>0</v>
      </c>
      <c r="G213" s="54">
        <v>0</v>
      </c>
      <c r="H213" s="54">
        <v>0</v>
      </c>
      <c r="I213" s="54">
        <v>0</v>
      </c>
      <c r="J213" s="54">
        <v>0</v>
      </c>
      <c r="K213" s="54">
        <v>0</v>
      </c>
      <c r="L213" s="54">
        <v>0</v>
      </c>
      <c r="M213" s="54">
        <v>0</v>
      </c>
      <c r="N213" s="54">
        <v>0</v>
      </c>
      <c r="O213" s="54">
        <v>0</v>
      </c>
      <c r="P213" s="54">
        <v>0</v>
      </c>
      <c r="Q213" s="54">
        <v>0</v>
      </c>
      <c r="R213" s="128">
        <v>0</v>
      </c>
      <c r="S213" s="54">
        <v>0</v>
      </c>
      <c r="T213" s="54">
        <v>0</v>
      </c>
      <c r="U213" s="54">
        <v>0</v>
      </c>
      <c r="V213" s="54">
        <v>0</v>
      </c>
      <c r="W213" s="54">
        <v>0</v>
      </c>
      <c r="X213" s="54">
        <v>0</v>
      </c>
      <c r="Y213" s="54">
        <v>0</v>
      </c>
      <c r="Z213" s="54">
        <v>0</v>
      </c>
      <c r="AA213" s="54">
        <v>0</v>
      </c>
      <c r="AC213" s="54">
        <f t="shared" si="324"/>
        <v>0</v>
      </c>
      <c r="AD213" s="54">
        <f t="shared" si="325"/>
        <v>0</v>
      </c>
      <c r="AE213" s="54">
        <f t="shared" si="326"/>
        <v>0</v>
      </c>
      <c r="AF213" s="58">
        <f t="shared" si="327"/>
        <v>0</v>
      </c>
      <c r="AG213" s="58">
        <f t="shared" si="334"/>
        <v>0</v>
      </c>
      <c r="AH213" s="58">
        <f t="shared" ca="1" si="335"/>
        <v>0</v>
      </c>
      <c r="AI213" s="58">
        <f t="shared" ca="1" si="336"/>
        <v>0</v>
      </c>
      <c r="AJ213" s="45" t="s">
        <v>9</v>
      </c>
    </row>
    <row r="214" spans="1:36" ht="15.95" hidden="1" customHeight="1" outlineLevel="1" x14ac:dyDescent="0.2">
      <c r="A214" s="63" t="s">
        <v>139</v>
      </c>
      <c r="B214" s="54">
        <v>0</v>
      </c>
      <c r="C214" s="54">
        <v>0</v>
      </c>
      <c r="D214" s="54">
        <v>0</v>
      </c>
      <c r="E214" s="54">
        <v>0</v>
      </c>
      <c r="F214" s="54">
        <v>0</v>
      </c>
      <c r="G214" s="54">
        <v>0</v>
      </c>
      <c r="H214" s="54">
        <v>0</v>
      </c>
      <c r="I214" s="54">
        <v>0</v>
      </c>
      <c r="J214" s="54">
        <v>0</v>
      </c>
      <c r="K214" s="54">
        <v>0</v>
      </c>
      <c r="L214" s="54">
        <v>0</v>
      </c>
      <c r="M214" s="54">
        <v>0</v>
      </c>
      <c r="N214" s="54">
        <v>0</v>
      </c>
      <c r="O214" s="54">
        <v>0</v>
      </c>
      <c r="P214" s="54">
        <v>0</v>
      </c>
      <c r="Q214" s="54">
        <v>0</v>
      </c>
      <c r="R214" s="128">
        <v>0</v>
      </c>
      <c r="S214" s="54">
        <v>0</v>
      </c>
      <c r="T214" s="54">
        <v>0</v>
      </c>
      <c r="U214" s="54">
        <v>0</v>
      </c>
      <c r="V214" s="54">
        <v>0</v>
      </c>
      <c r="W214" s="54">
        <v>0</v>
      </c>
      <c r="X214" s="54">
        <v>0</v>
      </c>
      <c r="Y214" s="54">
        <v>0</v>
      </c>
      <c r="Z214" s="54">
        <v>0</v>
      </c>
      <c r="AA214" s="54">
        <v>0</v>
      </c>
      <c r="AC214" s="54">
        <f t="shared" si="324"/>
        <v>0</v>
      </c>
      <c r="AD214" s="54">
        <f t="shared" si="325"/>
        <v>0</v>
      </c>
      <c r="AE214" s="54">
        <f t="shared" si="326"/>
        <v>0</v>
      </c>
      <c r="AF214" s="58">
        <f t="shared" si="327"/>
        <v>0</v>
      </c>
      <c r="AG214" s="58">
        <f t="shared" si="334"/>
        <v>0</v>
      </c>
      <c r="AH214" s="58">
        <f t="shared" ca="1" si="335"/>
        <v>0</v>
      </c>
      <c r="AI214" s="58">
        <f t="shared" ca="1" si="336"/>
        <v>0</v>
      </c>
      <c r="AJ214" s="45" t="s">
        <v>9</v>
      </c>
    </row>
    <row r="215" spans="1:36" ht="15.95" hidden="1" customHeight="1" outlineLevel="1" x14ac:dyDescent="0.2">
      <c r="A215" s="63" t="s">
        <v>140</v>
      </c>
      <c r="B215" s="54">
        <v>6996</v>
      </c>
      <c r="C215" s="54">
        <v>6996</v>
      </c>
      <c r="D215" s="54">
        <v>0</v>
      </c>
      <c r="E215" s="54">
        <v>0</v>
      </c>
      <c r="F215" s="54">
        <v>0</v>
      </c>
      <c r="G215" s="54">
        <v>0</v>
      </c>
      <c r="H215" s="54">
        <v>0</v>
      </c>
      <c r="I215" s="54">
        <v>0</v>
      </c>
      <c r="J215" s="54">
        <v>0</v>
      </c>
      <c r="K215" s="54">
        <v>103</v>
      </c>
      <c r="L215" s="54">
        <v>103</v>
      </c>
      <c r="M215" s="54">
        <v>94</v>
      </c>
      <c r="N215" s="54">
        <v>94</v>
      </c>
      <c r="O215" s="54">
        <v>94</v>
      </c>
      <c r="P215" s="54">
        <v>94</v>
      </c>
      <c r="Q215" s="54">
        <v>94</v>
      </c>
      <c r="R215" s="54">
        <v>94</v>
      </c>
      <c r="S215" s="54">
        <v>94</v>
      </c>
      <c r="T215" s="54">
        <v>94</v>
      </c>
      <c r="U215" s="54">
        <v>0</v>
      </c>
      <c r="V215" s="54">
        <v>0</v>
      </c>
      <c r="W215" s="54">
        <v>0</v>
      </c>
      <c r="X215" s="54">
        <v>0</v>
      </c>
      <c r="Y215" s="54">
        <v>0</v>
      </c>
      <c r="Z215" s="54">
        <v>0</v>
      </c>
      <c r="AA215" s="54">
        <v>0</v>
      </c>
      <c r="AC215" s="54">
        <f t="shared" si="324"/>
        <v>0</v>
      </c>
      <c r="AD215" s="54">
        <f t="shared" si="325"/>
        <v>0</v>
      </c>
      <c r="AE215" s="54">
        <f t="shared" si="326"/>
        <v>94</v>
      </c>
      <c r="AF215" s="58">
        <f t="shared" si="327"/>
        <v>94</v>
      </c>
      <c r="AG215" s="58">
        <f t="shared" si="334"/>
        <v>0</v>
      </c>
      <c r="AH215" s="58">
        <f t="shared" ca="1" si="335"/>
        <v>0</v>
      </c>
      <c r="AI215" s="58">
        <f t="shared" ca="1" si="336"/>
        <v>0</v>
      </c>
      <c r="AJ215" s="45" t="s">
        <v>9</v>
      </c>
    </row>
    <row r="216" spans="1:36" ht="15.95" hidden="1" customHeight="1" outlineLevel="1" x14ac:dyDescent="0.2">
      <c r="A216" s="63" t="s">
        <v>142</v>
      </c>
      <c r="B216" s="54">
        <v>0</v>
      </c>
      <c r="C216" s="54">
        <v>0</v>
      </c>
      <c r="D216" s="54">
        <v>0</v>
      </c>
      <c r="E216" s="54">
        <v>0</v>
      </c>
      <c r="F216" s="54">
        <v>0</v>
      </c>
      <c r="G216" s="54">
        <v>0</v>
      </c>
      <c r="H216" s="54">
        <v>0</v>
      </c>
      <c r="I216" s="54">
        <v>0</v>
      </c>
      <c r="J216" s="54">
        <v>0</v>
      </c>
      <c r="K216" s="54">
        <v>0</v>
      </c>
      <c r="L216" s="54">
        <v>0</v>
      </c>
      <c r="M216" s="54">
        <v>0</v>
      </c>
      <c r="N216" s="54">
        <v>0</v>
      </c>
      <c r="O216" s="54">
        <v>0</v>
      </c>
      <c r="P216" s="54">
        <v>0</v>
      </c>
      <c r="Q216" s="54">
        <v>0</v>
      </c>
      <c r="R216" s="54">
        <v>0</v>
      </c>
      <c r="S216" s="54">
        <v>0</v>
      </c>
      <c r="T216" s="54">
        <v>0</v>
      </c>
      <c r="U216" s="54">
        <v>0</v>
      </c>
      <c r="V216" s="54">
        <v>0</v>
      </c>
      <c r="W216" s="54">
        <v>0</v>
      </c>
      <c r="X216" s="54">
        <v>0</v>
      </c>
      <c r="Y216" s="54">
        <v>0</v>
      </c>
      <c r="Z216" s="54">
        <v>0</v>
      </c>
      <c r="AA216" s="54">
        <v>0</v>
      </c>
      <c r="AC216" s="54">
        <f t="shared" si="324"/>
        <v>0</v>
      </c>
      <c r="AD216" s="54">
        <f t="shared" si="325"/>
        <v>0</v>
      </c>
      <c r="AE216" s="54">
        <f t="shared" si="326"/>
        <v>0</v>
      </c>
      <c r="AF216" s="58">
        <f t="shared" si="327"/>
        <v>0</v>
      </c>
      <c r="AG216" s="58">
        <f t="shared" si="334"/>
        <v>0</v>
      </c>
      <c r="AH216" s="58">
        <f t="shared" ca="1" si="335"/>
        <v>0</v>
      </c>
      <c r="AI216" s="58">
        <f t="shared" ca="1" si="336"/>
        <v>0</v>
      </c>
      <c r="AJ216" s="45" t="s">
        <v>9</v>
      </c>
    </row>
    <row r="217" spans="1:36" ht="15.95" hidden="1" customHeight="1" outlineLevel="1" x14ac:dyDescent="0.2">
      <c r="A217" s="63" t="s">
        <v>180</v>
      </c>
      <c r="B217" s="54">
        <v>76842</v>
      </c>
      <c r="C217" s="54">
        <v>261716</v>
      </c>
      <c r="D217" s="54">
        <v>685125</v>
      </c>
      <c r="E217" s="54">
        <v>1208567</v>
      </c>
      <c r="F217" s="54">
        <v>1477816</v>
      </c>
      <c r="G217" s="54">
        <v>1765764</v>
      </c>
      <c r="H217" s="54">
        <v>1936989</v>
      </c>
      <c r="I217" s="54">
        <v>2378583</v>
      </c>
      <c r="J217" s="54">
        <v>2429423</v>
      </c>
      <c r="K217" s="54">
        <v>2503408</v>
      </c>
      <c r="L217" s="54">
        <v>2551718</v>
      </c>
      <c r="M217" s="54">
        <v>2627624</v>
      </c>
      <c r="N217" s="54">
        <v>2674186</v>
      </c>
      <c r="O217" s="54">
        <v>2677579</v>
      </c>
      <c r="P217" s="54">
        <v>2655750</v>
      </c>
      <c r="Q217" s="54">
        <v>2661494</v>
      </c>
      <c r="R217" s="54">
        <v>2729015</v>
      </c>
      <c r="S217" s="54">
        <v>2760895</v>
      </c>
      <c r="T217" s="54">
        <v>2758445</v>
      </c>
      <c r="U217" s="54">
        <v>2769445</v>
      </c>
      <c r="V217" s="54">
        <v>2808074</v>
      </c>
      <c r="W217" s="54">
        <v>2824741</v>
      </c>
      <c r="X217" s="54">
        <v>2829417</v>
      </c>
      <c r="Y217" s="54">
        <v>2856401</v>
      </c>
      <c r="Z217" s="54">
        <v>2900115</v>
      </c>
      <c r="AA217" s="54">
        <v>2923165</v>
      </c>
      <c r="AC217" s="54">
        <f t="shared" si="324"/>
        <v>1208567</v>
      </c>
      <c r="AD217" s="54">
        <f t="shared" si="325"/>
        <v>2378583</v>
      </c>
      <c r="AE217" s="54">
        <f t="shared" si="326"/>
        <v>2627624</v>
      </c>
      <c r="AF217" s="58">
        <f t="shared" si="327"/>
        <v>2661494</v>
      </c>
      <c r="AG217" s="58">
        <f t="shared" si="334"/>
        <v>2769445</v>
      </c>
      <c r="AH217" s="58">
        <f t="shared" ca="1" si="335"/>
        <v>2856401</v>
      </c>
      <c r="AI217" s="58">
        <f t="shared" ca="1" si="336"/>
        <v>2923165</v>
      </c>
      <c r="AJ217" s="45" t="s">
        <v>9</v>
      </c>
    </row>
    <row r="218" spans="1:36" ht="15.95" hidden="1" customHeight="1" outlineLevel="1" x14ac:dyDescent="0.2">
      <c r="A218" s="63" t="s">
        <v>143</v>
      </c>
      <c r="B218" s="54">
        <v>0</v>
      </c>
      <c r="C218" s="54">
        <v>0</v>
      </c>
      <c r="D218" s="54">
        <v>0</v>
      </c>
      <c r="E218" s="54">
        <v>0</v>
      </c>
      <c r="F218" s="54">
        <v>0</v>
      </c>
      <c r="G218" s="54">
        <v>0</v>
      </c>
      <c r="H218" s="54">
        <v>0</v>
      </c>
      <c r="I218" s="54">
        <v>0</v>
      </c>
      <c r="J218" s="54">
        <v>0</v>
      </c>
      <c r="K218" s="54">
        <v>0</v>
      </c>
      <c r="L218" s="54">
        <v>0</v>
      </c>
      <c r="M218" s="54">
        <v>0</v>
      </c>
      <c r="N218" s="54">
        <v>0</v>
      </c>
      <c r="O218" s="54">
        <v>0</v>
      </c>
      <c r="P218" s="54">
        <v>0</v>
      </c>
      <c r="Q218" s="54">
        <v>0</v>
      </c>
      <c r="R218" s="128">
        <v>0</v>
      </c>
      <c r="S218" s="54">
        <v>0</v>
      </c>
      <c r="T218" s="54">
        <v>0</v>
      </c>
      <c r="U218" s="54">
        <v>0</v>
      </c>
      <c r="V218" s="54">
        <v>0</v>
      </c>
      <c r="W218" s="54">
        <v>0</v>
      </c>
      <c r="X218" s="54">
        <v>0</v>
      </c>
      <c r="Y218" s="54">
        <v>0</v>
      </c>
      <c r="Z218" s="54">
        <v>0</v>
      </c>
      <c r="AA218" s="54">
        <v>0</v>
      </c>
      <c r="AC218" s="54">
        <f t="shared" si="324"/>
        <v>0</v>
      </c>
      <c r="AD218" s="54">
        <f t="shared" si="325"/>
        <v>0</v>
      </c>
      <c r="AE218" s="54">
        <f t="shared" si="326"/>
        <v>0</v>
      </c>
      <c r="AF218" s="58">
        <f t="shared" si="327"/>
        <v>0</v>
      </c>
      <c r="AG218" s="58">
        <f t="shared" si="334"/>
        <v>0</v>
      </c>
      <c r="AH218" s="58">
        <f t="shared" ca="1" si="335"/>
        <v>0</v>
      </c>
      <c r="AI218" s="58">
        <f t="shared" ca="1" si="336"/>
        <v>0</v>
      </c>
      <c r="AJ218" s="45" t="s">
        <v>9</v>
      </c>
    </row>
    <row r="219" spans="1:36" ht="15.95" hidden="1" customHeight="1" outlineLevel="1" x14ac:dyDescent="0.2">
      <c r="A219" s="63" t="s">
        <v>147</v>
      </c>
      <c r="B219" s="54">
        <v>0</v>
      </c>
      <c r="C219" s="54">
        <v>0</v>
      </c>
      <c r="D219" s="54">
        <v>0</v>
      </c>
      <c r="E219" s="54">
        <v>0</v>
      </c>
      <c r="F219" s="54">
        <v>0</v>
      </c>
      <c r="G219" s="54">
        <v>0</v>
      </c>
      <c r="H219" s="54">
        <v>0</v>
      </c>
      <c r="I219" s="54">
        <v>0</v>
      </c>
      <c r="J219" s="54">
        <v>0</v>
      </c>
      <c r="K219" s="54">
        <v>0</v>
      </c>
      <c r="L219" s="54">
        <v>0</v>
      </c>
      <c r="M219" s="54">
        <v>0</v>
      </c>
      <c r="N219" s="54">
        <v>0</v>
      </c>
      <c r="O219" s="54">
        <v>0</v>
      </c>
      <c r="P219" s="54">
        <v>0</v>
      </c>
      <c r="Q219" s="54">
        <v>0</v>
      </c>
      <c r="R219" s="128">
        <v>0</v>
      </c>
      <c r="S219" s="54">
        <v>0</v>
      </c>
      <c r="T219" s="54">
        <v>0</v>
      </c>
      <c r="U219" s="54">
        <v>0</v>
      </c>
      <c r="V219" s="54">
        <v>0</v>
      </c>
      <c r="W219" s="54">
        <v>0</v>
      </c>
      <c r="X219" s="54">
        <v>0</v>
      </c>
      <c r="Y219" s="54">
        <v>0</v>
      </c>
      <c r="Z219" s="54">
        <v>0</v>
      </c>
      <c r="AA219" s="54">
        <v>0</v>
      </c>
      <c r="AC219" s="54">
        <f t="shared" si="324"/>
        <v>0</v>
      </c>
      <c r="AD219" s="54">
        <f t="shared" si="325"/>
        <v>0</v>
      </c>
      <c r="AE219" s="54">
        <f t="shared" si="326"/>
        <v>0</v>
      </c>
      <c r="AF219" s="58">
        <f t="shared" si="327"/>
        <v>0</v>
      </c>
      <c r="AG219" s="58">
        <f t="shared" si="334"/>
        <v>0</v>
      </c>
      <c r="AH219" s="58">
        <f t="shared" ca="1" si="335"/>
        <v>0</v>
      </c>
      <c r="AI219" s="58">
        <f t="shared" ca="1" si="336"/>
        <v>0</v>
      </c>
      <c r="AJ219" s="45" t="s">
        <v>9</v>
      </c>
    </row>
    <row r="220" spans="1:36" ht="15.95" hidden="1" customHeight="1" outlineLevel="1" x14ac:dyDescent="0.2">
      <c r="A220" s="63" t="s">
        <v>148</v>
      </c>
      <c r="B220" s="54">
        <v>0</v>
      </c>
      <c r="C220" s="54">
        <v>0</v>
      </c>
      <c r="D220" s="54">
        <v>0</v>
      </c>
      <c r="E220" s="54">
        <v>863</v>
      </c>
      <c r="F220" s="54">
        <v>800</v>
      </c>
      <c r="G220" s="54">
        <v>722</v>
      </c>
      <c r="H220" s="54">
        <v>689</v>
      </c>
      <c r="I220" s="54">
        <v>624</v>
      </c>
      <c r="J220" s="54">
        <v>1339</v>
      </c>
      <c r="K220" s="54">
        <v>1184</v>
      </c>
      <c r="L220" s="54">
        <v>1097</v>
      </c>
      <c r="M220" s="54">
        <v>941</v>
      </c>
      <c r="N220" s="54">
        <v>785</v>
      </c>
      <c r="O220" s="54">
        <v>2104</v>
      </c>
      <c r="P220" s="54">
        <v>1991</v>
      </c>
      <c r="Q220" s="54">
        <v>1951</v>
      </c>
      <c r="R220" s="54">
        <v>1792</v>
      </c>
      <c r="S220" s="54">
        <v>1630</v>
      </c>
      <c r="T220" s="54">
        <v>1525</v>
      </c>
      <c r="U220" s="54">
        <v>1422</v>
      </c>
      <c r="V220" s="54">
        <v>1318</v>
      </c>
      <c r="W220" s="54">
        <v>1214</v>
      </c>
      <c r="X220" s="54">
        <v>1110</v>
      </c>
      <c r="Y220" s="54">
        <v>1005</v>
      </c>
      <c r="Z220" s="54">
        <v>902</v>
      </c>
      <c r="AA220" s="54">
        <v>798</v>
      </c>
      <c r="AC220" s="54">
        <f t="shared" si="324"/>
        <v>863</v>
      </c>
      <c r="AD220" s="54">
        <f t="shared" si="325"/>
        <v>624</v>
      </c>
      <c r="AE220" s="54">
        <f t="shared" si="326"/>
        <v>941</v>
      </c>
      <c r="AF220" s="58">
        <f t="shared" si="327"/>
        <v>1951</v>
      </c>
      <c r="AG220" s="58">
        <f t="shared" si="334"/>
        <v>1422</v>
      </c>
      <c r="AH220" s="58">
        <f t="shared" ca="1" si="335"/>
        <v>1005</v>
      </c>
      <c r="AI220" s="58">
        <f t="shared" ca="1" si="336"/>
        <v>798</v>
      </c>
      <c r="AJ220" s="45" t="s">
        <v>9</v>
      </c>
    </row>
    <row r="221" spans="1:36" ht="15.95" hidden="1" customHeight="1" outlineLevel="1" x14ac:dyDescent="0.2">
      <c r="A221" s="63" t="s">
        <v>149</v>
      </c>
      <c r="B221" s="54">
        <v>0</v>
      </c>
      <c r="C221" s="54">
        <v>0</v>
      </c>
      <c r="D221" s="54">
        <v>0</v>
      </c>
      <c r="E221" s="54">
        <v>0</v>
      </c>
      <c r="F221" s="54">
        <v>0</v>
      </c>
      <c r="G221" s="54">
        <v>0</v>
      </c>
      <c r="H221" s="54">
        <v>0</v>
      </c>
      <c r="I221" s="54">
        <v>0</v>
      </c>
      <c r="J221" s="54">
        <v>0</v>
      </c>
      <c r="K221" s="54">
        <v>0</v>
      </c>
      <c r="L221" s="54">
        <v>0</v>
      </c>
      <c r="M221" s="54">
        <v>0</v>
      </c>
      <c r="N221" s="54">
        <v>0</v>
      </c>
      <c r="O221" s="54">
        <v>0</v>
      </c>
      <c r="P221" s="54">
        <v>0</v>
      </c>
      <c r="Q221" s="54">
        <v>0</v>
      </c>
      <c r="R221" s="128">
        <v>0</v>
      </c>
      <c r="S221" s="54">
        <v>0</v>
      </c>
      <c r="T221" s="54">
        <v>0</v>
      </c>
      <c r="U221" s="54">
        <v>0</v>
      </c>
      <c r="V221" s="54">
        <v>0</v>
      </c>
      <c r="W221" s="54">
        <v>0</v>
      </c>
      <c r="X221" s="54">
        <v>0</v>
      </c>
      <c r="Y221" s="54">
        <v>0</v>
      </c>
      <c r="Z221" s="54">
        <v>0</v>
      </c>
      <c r="AA221" s="54">
        <v>0</v>
      </c>
      <c r="AC221" s="54">
        <f t="shared" si="324"/>
        <v>0</v>
      </c>
      <c r="AD221" s="54">
        <f t="shared" si="325"/>
        <v>0</v>
      </c>
      <c r="AE221" s="54">
        <f t="shared" si="326"/>
        <v>0</v>
      </c>
      <c r="AF221" s="58">
        <f t="shared" si="327"/>
        <v>0</v>
      </c>
      <c r="AG221" s="58">
        <f t="shared" si="334"/>
        <v>0</v>
      </c>
      <c r="AH221" s="58">
        <f t="shared" ca="1" si="335"/>
        <v>0</v>
      </c>
      <c r="AI221" s="58">
        <f t="shared" ca="1" si="336"/>
        <v>0</v>
      </c>
      <c r="AJ221" s="45" t="s">
        <v>9</v>
      </c>
    </row>
    <row r="222" spans="1:36" ht="15.95" customHeight="1" collapsed="1" x14ac:dyDescent="0.2">
      <c r="A222" s="43" t="s">
        <v>150</v>
      </c>
      <c r="B222" s="44">
        <f t="shared" ref="B222:H222" si="343">B223+B238+B254</f>
        <v>1071896</v>
      </c>
      <c r="C222" s="44">
        <f t="shared" si="343"/>
        <v>1221695</v>
      </c>
      <c r="D222" s="44">
        <f t="shared" si="343"/>
        <v>1404028</v>
      </c>
      <c r="E222" s="44">
        <f t="shared" si="343"/>
        <v>1641713</v>
      </c>
      <c r="F222" s="44">
        <f t="shared" si="343"/>
        <v>1724985</v>
      </c>
      <c r="G222" s="44">
        <f t="shared" si="343"/>
        <v>1865649</v>
      </c>
      <c r="H222" s="44">
        <f t="shared" si="343"/>
        <v>1980398</v>
      </c>
      <c r="I222" s="44">
        <f t="shared" ref="I222:J222" si="344">I223+I238+I254</f>
        <v>2684043</v>
      </c>
      <c r="J222" s="44">
        <f t="shared" si="344"/>
        <v>2748363</v>
      </c>
      <c r="K222" s="44">
        <f t="shared" ref="K222:L222" si="345">K223+K238+K254</f>
        <v>2866031</v>
      </c>
      <c r="L222" s="44">
        <f t="shared" si="345"/>
        <v>2912016</v>
      </c>
      <c r="M222" s="44">
        <f t="shared" ref="M222:N222" si="346">M223+M238+M254</f>
        <v>2955202</v>
      </c>
      <c r="N222" s="44">
        <f t="shared" si="346"/>
        <v>3023803</v>
      </c>
      <c r="O222" s="44">
        <f t="shared" ref="O222:T222" si="347">O223+O238+O254</f>
        <v>3029580</v>
      </c>
      <c r="P222" s="44">
        <f t="shared" si="347"/>
        <v>3031198</v>
      </c>
      <c r="Q222" s="44">
        <f t="shared" si="347"/>
        <v>3040261</v>
      </c>
      <c r="R222" s="44">
        <f t="shared" si="347"/>
        <v>3098332</v>
      </c>
      <c r="S222" s="44">
        <f t="shared" si="347"/>
        <v>3144199</v>
      </c>
      <c r="T222" s="44">
        <f t="shared" si="347"/>
        <v>3120224</v>
      </c>
      <c r="U222" s="44">
        <f t="shared" ref="U222:V222" si="348">U223+U238+U254</f>
        <v>3163144</v>
      </c>
      <c r="V222" s="44">
        <f t="shared" si="348"/>
        <v>3159207</v>
      </c>
      <c r="W222" s="44">
        <f t="shared" ref="W222:X222" si="349">W223+W238+W254</f>
        <v>3248592</v>
      </c>
      <c r="X222" s="44">
        <f t="shared" si="349"/>
        <v>3183184</v>
      </c>
      <c r="Y222" s="44">
        <f t="shared" ref="Y222:Z222" si="350">Y223+Y238+Y254</f>
        <v>3273421</v>
      </c>
      <c r="Z222" s="44">
        <f t="shared" si="350"/>
        <v>3278183</v>
      </c>
      <c r="AA222" s="44">
        <f t="shared" ref="AA222" si="351">AA223+AA238+AA254</f>
        <v>3347372</v>
      </c>
      <c r="AC222" s="44">
        <f t="shared" ref="AC222:AC253" si="352">E222</f>
        <v>1641713</v>
      </c>
      <c r="AD222" s="44">
        <f t="shared" ref="AD222:AD253" si="353">I222</f>
        <v>2684043</v>
      </c>
      <c r="AE222" s="44">
        <f t="shared" ref="AE222:AE253" si="354">M222</f>
        <v>2955202</v>
      </c>
      <c r="AF222" s="44">
        <f t="shared" ref="AF222:AF253" si="355">Q222</f>
        <v>3040261</v>
      </c>
      <c r="AG222" s="44">
        <f t="shared" si="334"/>
        <v>3163144</v>
      </c>
      <c r="AH222" s="44">
        <f t="shared" ca="1" si="335"/>
        <v>3273421</v>
      </c>
      <c r="AI222" s="44">
        <f t="shared" ca="1" si="336"/>
        <v>3347372</v>
      </c>
      <c r="AJ222" s="45" t="s">
        <v>9</v>
      </c>
    </row>
    <row r="223" spans="1:36" ht="15.95" hidden="1" customHeight="1" outlineLevel="1" x14ac:dyDescent="0.2">
      <c r="A223" s="61" t="s">
        <v>151</v>
      </c>
      <c r="B223" s="62">
        <v>9029</v>
      </c>
      <c r="C223" s="62">
        <v>30128</v>
      </c>
      <c r="D223" s="62">
        <v>40885</v>
      </c>
      <c r="E223" s="62">
        <v>92872</v>
      </c>
      <c r="F223" s="62">
        <v>13175</v>
      </c>
      <c r="G223" s="62">
        <v>65834</v>
      </c>
      <c r="H223" s="62">
        <v>21034</v>
      </c>
      <c r="I223" s="62">
        <f t="shared" ref="I223:N223" si="356">SUM(I224:I237)</f>
        <v>259120</v>
      </c>
      <c r="J223" s="62">
        <f t="shared" si="356"/>
        <v>215112</v>
      </c>
      <c r="K223" s="62">
        <f t="shared" si="356"/>
        <v>216886</v>
      </c>
      <c r="L223" s="62">
        <f t="shared" si="356"/>
        <v>174824</v>
      </c>
      <c r="M223" s="62">
        <f t="shared" si="356"/>
        <v>141007</v>
      </c>
      <c r="N223" s="62">
        <f t="shared" si="356"/>
        <v>147481</v>
      </c>
      <c r="O223" s="62">
        <f t="shared" ref="O223:T223" si="357">SUM(O224:O237)</f>
        <v>130402</v>
      </c>
      <c r="P223" s="62">
        <f t="shared" si="357"/>
        <v>191744</v>
      </c>
      <c r="Q223" s="62">
        <f t="shared" si="357"/>
        <v>205024</v>
      </c>
      <c r="R223" s="62">
        <f t="shared" si="357"/>
        <v>210779</v>
      </c>
      <c r="S223" s="62">
        <f t="shared" si="357"/>
        <v>208423</v>
      </c>
      <c r="T223" s="62">
        <f t="shared" si="357"/>
        <v>226342</v>
      </c>
      <c r="U223" s="62">
        <f t="shared" ref="U223:V223" si="358">SUM(U224:U237)</f>
        <v>246639</v>
      </c>
      <c r="V223" s="62">
        <f t="shared" si="358"/>
        <v>229425</v>
      </c>
      <c r="W223" s="62">
        <f t="shared" ref="W223:X223" si="359">SUM(W224:W237)</f>
        <v>255889</v>
      </c>
      <c r="X223" s="62">
        <f t="shared" si="359"/>
        <v>226604</v>
      </c>
      <c r="Y223" s="62">
        <f t="shared" ref="Y223:Z223" si="360">SUM(Y224:Y237)</f>
        <v>272885</v>
      </c>
      <c r="Z223" s="62">
        <f t="shared" si="360"/>
        <v>255595</v>
      </c>
      <c r="AA223" s="62">
        <f t="shared" ref="AA223" si="361">SUM(AA224:AA237)</f>
        <v>254266</v>
      </c>
      <c r="AC223" s="62">
        <f t="shared" si="352"/>
        <v>92872</v>
      </c>
      <c r="AD223" s="62">
        <f t="shared" si="353"/>
        <v>259120</v>
      </c>
      <c r="AE223" s="62">
        <f t="shared" si="354"/>
        <v>141007</v>
      </c>
      <c r="AF223" s="62">
        <f t="shared" si="355"/>
        <v>205024</v>
      </c>
      <c r="AG223" s="62">
        <f t="shared" si="334"/>
        <v>246639</v>
      </c>
      <c r="AH223" s="62">
        <f t="shared" ca="1" si="335"/>
        <v>272885</v>
      </c>
      <c r="AI223" s="62">
        <f t="shared" ca="1" si="336"/>
        <v>254266</v>
      </c>
      <c r="AJ223" s="45" t="s">
        <v>9</v>
      </c>
    </row>
    <row r="224" spans="1:36" ht="15.95" hidden="1" customHeight="1" outlineLevel="1" x14ac:dyDescent="0.2">
      <c r="A224" s="63" t="s">
        <v>152</v>
      </c>
      <c r="B224" s="54">
        <v>0</v>
      </c>
      <c r="C224" s="54">
        <v>0</v>
      </c>
      <c r="D224" s="54">
        <v>0</v>
      </c>
      <c r="E224" s="54">
        <v>235</v>
      </c>
      <c r="F224" s="54">
        <v>0</v>
      </c>
      <c r="G224" s="54">
        <v>0</v>
      </c>
      <c r="H224" s="54">
        <v>0</v>
      </c>
      <c r="I224" s="54">
        <v>0</v>
      </c>
      <c r="J224" s="54">
        <v>0</v>
      </c>
      <c r="K224" s="54">
        <v>0</v>
      </c>
      <c r="L224" s="54">
        <v>0</v>
      </c>
      <c r="M224" s="54">
        <v>0</v>
      </c>
      <c r="N224" s="54">
        <v>0</v>
      </c>
      <c r="O224" s="54">
        <v>0</v>
      </c>
      <c r="P224" s="54">
        <v>0</v>
      </c>
      <c r="Q224" s="54">
        <v>0</v>
      </c>
      <c r="R224" s="54">
        <v>0</v>
      </c>
      <c r="S224" s="54">
        <v>0</v>
      </c>
      <c r="T224" s="54">
        <v>0</v>
      </c>
      <c r="U224" s="54">
        <v>0</v>
      </c>
      <c r="V224" s="54">
        <v>0</v>
      </c>
      <c r="W224" s="54">
        <v>0</v>
      </c>
      <c r="X224" s="54">
        <v>0</v>
      </c>
      <c r="Y224" s="54">
        <v>0</v>
      </c>
      <c r="Z224" s="54">
        <v>0</v>
      </c>
      <c r="AA224" s="54">
        <v>0</v>
      </c>
      <c r="AC224" s="54">
        <f t="shared" si="352"/>
        <v>235</v>
      </c>
      <c r="AD224" s="54">
        <f t="shared" si="353"/>
        <v>0</v>
      </c>
      <c r="AE224" s="54">
        <f t="shared" si="354"/>
        <v>0</v>
      </c>
      <c r="AF224" s="54">
        <f t="shared" si="355"/>
        <v>0</v>
      </c>
      <c r="AG224" s="54">
        <f t="shared" si="334"/>
        <v>0</v>
      </c>
      <c r="AH224" s="54">
        <f t="shared" ca="1" si="335"/>
        <v>0</v>
      </c>
      <c r="AI224" s="54">
        <f t="shared" ca="1" si="336"/>
        <v>0</v>
      </c>
      <c r="AJ224" s="45" t="s">
        <v>9</v>
      </c>
    </row>
    <row r="225" spans="1:36" ht="15.95" hidden="1" customHeight="1" outlineLevel="1" x14ac:dyDescent="0.2">
      <c r="A225" s="63" t="s">
        <v>153</v>
      </c>
      <c r="B225" s="54">
        <v>-1160</v>
      </c>
      <c r="C225" s="54">
        <v>16136</v>
      </c>
      <c r="D225" s="54">
        <v>-1114</v>
      </c>
      <c r="E225" s="54">
        <v>16990</v>
      </c>
      <c r="F225" s="54">
        <v>-774</v>
      </c>
      <c r="G225" s="54">
        <v>16542</v>
      </c>
      <c r="H225" s="54">
        <v>-760</v>
      </c>
      <c r="I225" s="54">
        <v>17914</v>
      </c>
      <c r="J225" s="54">
        <v>-297</v>
      </c>
      <c r="K225" s="54">
        <v>18841</v>
      </c>
      <c r="L225" s="54">
        <v>-445</v>
      </c>
      <c r="M225" s="54">
        <v>20180</v>
      </c>
      <c r="N225" s="54">
        <v>32186</v>
      </c>
      <c r="O225" s="54">
        <v>62161</v>
      </c>
      <c r="P225" s="54">
        <v>72064</v>
      </c>
      <c r="Q225" s="54">
        <v>102668</v>
      </c>
      <c r="R225" s="128">
        <v>111157</v>
      </c>
      <c r="S225" s="54">
        <v>133479</v>
      </c>
      <c r="T225" s="54">
        <v>140356</v>
      </c>
      <c r="U225" s="54">
        <v>162271</v>
      </c>
      <c r="V225" s="54">
        <v>143542</v>
      </c>
      <c r="W225" s="54">
        <v>165831</v>
      </c>
      <c r="X225" s="54">
        <v>146188</v>
      </c>
      <c r="Y225" s="54">
        <v>168384</v>
      </c>
      <c r="Z225" s="54">
        <v>151201</v>
      </c>
      <c r="AA225" s="54">
        <v>171665</v>
      </c>
      <c r="AC225" s="54">
        <f t="shared" si="352"/>
        <v>16990</v>
      </c>
      <c r="AD225" s="54">
        <f t="shared" si="353"/>
        <v>17914</v>
      </c>
      <c r="AE225" s="54">
        <f t="shared" si="354"/>
        <v>20180</v>
      </c>
      <c r="AF225" s="54">
        <f t="shared" si="355"/>
        <v>102668</v>
      </c>
      <c r="AG225" s="54">
        <f t="shared" si="334"/>
        <v>162271</v>
      </c>
      <c r="AH225" s="54">
        <f t="shared" ca="1" si="335"/>
        <v>168384</v>
      </c>
      <c r="AI225" s="54">
        <f t="shared" ca="1" si="336"/>
        <v>171665</v>
      </c>
      <c r="AJ225" s="45" t="s">
        <v>9</v>
      </c>
    </row>
    <row r="226" spans="1:36" ht="15.95" hidden="1" customHeight="1" outlineLevel="1" x14ac:dyDescent="0.2">
      <c r="A226" s="63" t="s">
        <v>182</v>
      </c>
      <c r="B226" s="54"/>
      <c r="C226" s="54"/>
      <c r="D226" s="54"/>
      <c r="E226" s="54"/>
      <c r="F226" s="54">
        <v>246</v>
      </c>
      <c r="G226" s="54">
        <v>243</v>
      </c>
      <c r="H226" s="54">
        <v>291</v>
      </c>
      <c r="I226" s="54">
        <v>173</v>
      </c>
      <c r="J226" s="54">
        <v>609</v>
      </c>
      <c r="K226" s="54">
        <v>620</v>
      </c>
      <c r="L226" s="54">
        <v>633</v>
      </c>
      <c r="M226" s="54">
        <v>646</v>
      </c>
      <c r="N226" s="54">
        <v>659</v>
      </c>
      <c r="O226" s="54">
        <v>367</v>
      </c>
      <c r="P226" s="54">
        <v>376</v>
      </c>
      <c r="Q226" s="54">
        <v>384</v>
      </c>
      <c r="R226" s="54">
        <v>393</v>
      </c>
      <c r="S226" s="54">
        <v>401</v>
      </c>
      <c r="T226" s="54">
        <v>410</v>
      </c>
      <c r="U226" s="54">
        <v>420</v>
      </c>
      <c r="V226" s="54">
        <v>429</v>
      </c>
      <c r="W226" s="54">
        <v>439</v>
      </c>
      <c r="X226" s="54">
        <v>448</v>
      </c>
      <c r="Y226" s="54">
        <v>459</v>
      </c>
      <c r="Z226" s="54">
        <v>469</v>
      </c>
      <c r="AA226" s="54">
        <v>479</v>
      </c>
      <c r="AC226" s="54">
        <f t="shared" si="352"/>
        <v>0</v>
      </c>
      <c r="AD226" s="54">
        <f t="shared" si="353"/>
        <v>173</v>
      </c>
      <c r="AE226" s="54">
        <f t="shared" si="354"/>
        <v>646</v>
      </c>
      <c r="AF226" s="54">
        <f t="shared" si="355"/>
        <v>384</v>
      </c>
      <c r="AG226" s="54">
        <f t="shared" si="334"/>
        <v>420</v>
      </c>
      <c r="AH226" s="54">
        <f t="shared" ca="1" si="335"/>
        <v>459</v>
      </c>
      <c r="AI226" s="54">
        <f t="shared" ca="1" si="336"/>
        <v>479</v>
      </c>
      <c r="AJ226" s="45" t="s">
        <v>9</v>
      </c>
    </row>
    <row r="227" spans="1:36" ht="15.95" hidden="1" customHeight="1" outlineLevel="1" x14ac:dyDescent="0.2">
      <c r="A227" s="63" t="s">
        <v>154</v>
      </c>
      <c r="B227" s="54">
        <v>6953</v>
      </c>
      <c r="C227" s="54">
        <v>8652</v>
      </c>
      <c r="D227" s="54">
        <v>23528</v>
      </c>
      <c r="E227" s="54">
        <v>6186</v>
      </c>
      <c r="F227" s="54">
        <v>5746</v>
      </c>
      <c r="G227" s="54">
        <v>42580</v>
      </c>
      <c r="H227" s="54">
        <v>16685</v>
      </c>
      <c r="I227" s="54">
        <v>27797</v>
      </c>
      <c r="J227" s="54">
        <v>16125</v>
      </c>
      <c r="K227" s="54">
        <v>28208</v>
      </c>
      <c r="L227" s="54">
        <v>27608</v>
      </c>
      <c r="M227" s="54">
        <v>6375</v>
      </c>
      <c r="N227" s="54">
        <v>8955</v>
      </c>
      <c r="O227" s="54">
        <v>9523</v>
      </c>
      <c r="P227" s="54">
        <v>9342</v>
      </c>
      <c r="Q227" s="54">
        <v>6084</v>
      </c>
      <c r="R227" s="54">
        <v>6846</v>
      </c>
      <c r="S227" s="54">
        <v>3515</v>
      </c>
      <c r="T227" s="54">
        <v>3920</v>
      </c>
      <c r="U227" s="54">
        <v>2775</v>
      </c>
      <c r="V227" s="54">
        <v>2695</v>
      </c>
      <c r="W227" s="54">
        <v>3276</v>
      </c>
      <c r="X227" s="54">
        <v>3447</v>
      </c>
      <c r="Y227" s="54">
        <v>3798</v>
      </c>
      <c r="Z227" s="54">
        <v>2865</v>
      </c>
      <c r="AA227" s="54">
        <v>5963</v>
      </c>
      <c r="AC227" s="54">
        <f t="shared" si="352"/>
        <v>6186</v>
      </c>
      <c r="AD227" s="54">
        <f t="shared" si="353"/>
        <v>27797</v>
      </c>
      <c r="AE227" s="54">
        <f t="shared" si="354"/>
        <v>6375</v>
      </c>
      <c r="AF227" s="54">
        <f t="shared" si="355"/>
        <v>6084</v>
      </c>
      <c r="AG227" s="54">
        <f t="shared" si="334"/>
        <v>2775</v>
      </c>
      <c r="AH227" s="54">
        <f t="shared" ca="1" si="335"/>
        <v>3798</v>
      </c>
      <c r="AI227" s="54">
        <f t="shared" ca="1" si="336"/>
        <v>5963</v>
      </c>
      <c r="AJ227" s="45" t="s">
        <v>9</v>
      </c>
    </row>
    <row r="228" spans="1:36" ht="15.95" hidden="1" customHeight="1" outlineLevel="1" x14ac:dyDescent="0.2">
      <c r="A228" s="63" t="s">
        <v>155</v>
      </c>
      <c r="B228" s="54">
        <v>2114</v>
      </c>
      <c r="C228" s="54">
        <v>1442</v>
      </c>
      <c r="D228" s="54">
        <v>1657</v>
      </c>
      <c r="E228" s="54">
        <v>4756</v>
      </c>
      <c r="F228" s="54">
        <v>5935</v>
      </c>
      <c r="G228" s="54">
        <v>3888</v>
      </c>
      <c r="H228" s="54">
        <v>3476</v>
      </c>
      <c r="I228" s="54">
        <v>11605</v>
      </c>
      <c r="J228" s="54">
        <v>9008</v>
      </c>
      <c r="K228" s="54">
        <v>4686</v>
      </c>
      <c r="L228" s="54">
        <v>3474</v>
      </c>
      <c r="M228" s="54">
        <v>4511</v>
      </c>
      <c r="N228" s="54">
        <v>4045</v>
      </c>
      <c r="O228" s="54">
        <v>2899</v>
      </c>
      <c r="P228" s="54">
        <v>3288</v>
      </c>
      <c r="Q228" s="54">
        <v>4290</v>
      </c>
      <c r="R228" s="54">
        <v>4707</v>
      </c>
      <c r="S228" s="54">
        <v>4091</v>
      </c>
      <c r="T228" s="54">
        <v>4620</v>
      </c>
      <c r="U228" s="54">
        <v>4762</v>
      </c>
      <c r="V228" s="54">
        <v>5280</v>
      </c>
      <c r="W228" s="54">
        <v>3931</v>
      </c>
      <c r="X228" s="54">
        <v>4434</v>
      </c>
      <c r="Y228" s="54">
        <v>4083</v>
      </c>
      <c r="Z228" s="54">
        <v>4532</v>
      </c>
      <c r="AA228" s="54">
        <v>3795</v>
      </c>
      <c r="AC228" s="54">
        <f t="shared" si="352"/>
        <v>4756</v>
      </c>
      <c r="AD228" s="54">
        <f t="shared" si="353"/>
        <v>11605</v>
      </c>
      <c r="AE228" s="54">
        <f t="shared" si="354"/>
        <v>4511</v>
      </c>
      <c r="AF228" s="54">
        <f t="shared" si="355"/>
        <v>4290</v>
      </c>
      <c r="AG228" s="54">
        <f t="shared" si="334"/>
        <v>4762</v>
      </c>
      <c r="AH228" s="54">
        <f t="shared" ca="1" si="335"/>
        <v>4083</v>
      </c>
      <c r="AI228" s="54">
        <f t="shared" ca="1" si="336"/>
        <v>3795</v>
      </c>
      <c r="AJ228" s="45" t="s">
        <v>9</v>
      </c>
    </row>
    <row r="229" spans="1:36" ht="15.95" hidden="1" customHeight="1" outlineLevel="1" x14ac:dyDescent="0.2">
      <c r="A229" s="63" t="s">
        <v>156</v>
      </c>
      <c r="B229" s="54">
        <v>1122</v>
      </c>
      <c r="C229" s="54">
        <v>3898</v>
      </c>
      <c r="D229" s="54">
        <v>16814</v>
      </c>
      <c r="E229" s="54">
        <v>5103</v>
      </c>
      <c r="F229" s="54">
        <v>2020</v>
      </c>
      <c r="G229" s="54">
        <v>2577</v>
      </c>
      <c r="H229" s="54">
        <v>1341</v>
      </c>
      <c r="I229" s="54">
        <v>7118</v>
      </c>
      <c r="J229" s="54">
        <v>4995</v>
      </c>
      <c r="K229" s="54">
        <v>4999</v>
      </c>
      <c r="L229" s="54">
        <v>5524</v>
      </c>
      <c r="M229" s="54">
        <v>5777</v>
      </c>
      <c r="N229" s="54">
        <v>6544</v>
      </c>
      <c r="O229" s="54">
        <v>6411</v>
      </c>
      <c r="P229" s="54">
        <v>8974</v>
      </c>
      <c r="Q229" s="54">
        <v>10257</v>
      </c>
      <c r="R229" s="54">
        <v>7815</v>
      </c>
      <c r="S229" s="54">
        <v>8880</v>
      </c>
      <c r="T229" s="54">
        <v>11151</v>
      </c>
      <c r="U229" s="54">
        <v>9761</v>
      </c>
      <c r="V229" s="54">
        <v>10485</v>
      </c>
      <c r="W229" s="54">
        <v>11779</v>
      </c>
      <c r="X229" s="54">
        <v>13774</v>
      </c>
      <c r="Y229" s="54">
        <v>12301</v>
      </c>
      <c r="Z229" s="54">
        <v>12553</v>
      </c>
      <c r="AA229" s="54">
        <v>14486</v>
      </c>
      <c r="AC229" s="54">
        <f t="shared" si="352"/>
        <v>5103</v>
      </c>
      <c r="AD229" s="54">
        <f t="shared" si="353"/>
        <v>7118</v>
      </c>
      <c r="AE229" s="54">
        <f t="shared" si="354"/>
        <v>5777</v>
      </c>
      <c r="AF229" s="54">
        <f t="shared" si="355"/>
        <v>10257</v>
      </c>
      <c r="AG229" s="54">
        <f t="shared" si="334"/>
        <v>9761</v>
      </c>
      <c r="AH229" s="54">
        <f t="shared" ca="1" si="335"/>
        <v>12301</v>
      </c>
      <c r="AI229" s="54">
        <f t="shared" ca="1" si="336"/>
        <v>14486</v>
      </c>
      <c r="AJ229" s="45" t="s">
        <v>9</v>
      </c>
    </row>
    <row r="230" spans="1:36" ht="15.95" hidden="1" customHeight="1" outlineLevel="1" x14ac:dyDescent="0.2">
      <c r="A230" s="63" t="s">
        <v>157</v>
      </c>
      <c r="B230" s="54">
        <v>0</v>
      </c>
      <c r="C230" s="54">
        <v>0</v>
      </c>
      <c r="D230" s="54">
        <v>0</v>
      </c>
      <c r="E230" s="54">
        <v>0</v>
      </c>
      <c r="F230" s="54">
        <v>0</v>
      </c>
      <c r="G230" s="54">
        <v>0</v>
      </c>
      <c r="H230" s="54">
        <v>0</v>
      </c>
      <c r="I230" s="54">
        <v>84037</v>
      </c>
      <c r="J230" s="54">
        <v>71211</v>
      </c>
      <c r="K230" s="54">
        <v>59924</v>
      </c>
      <c r="L230" s="54">
        <v>48069</v>
      </c>
      <c r="M230" s="54">
        <v>39168</v>
      </c>
      <c r="N230" s="54">
        <v>30068</v>
      </c>
      <c r="O230" s="54">
        <v>20151</v>
      </c>
      <c r="P230" s="54">
        <v>18558</v>
      </c>
      <c r="Q230" s="54">
        <v>17687</v>
      </c>
      <c r="R230" s="54">
        <v>13550</v>
      </c>
      <c r="S230" s="54">
        <v>13038</v>
      </c>
      <c r="T230" s="54">
        <v>21478</v>
      </c>
      <c r="U230" s="54">
        <v>21071</v>
      </c>
      <c r="V230" s="54">
        <v>20043</v>
      </c>
      <c r="W230" s="54">
        <v>20266</v>
      </c>
      <c r="X230" s="54">
        <v>20594</v>
      </c>
      <c r="Y230" s="54">
        <v>19631</v>
      </c>
      <c r="Z230" s="54">
        <v>18783</v>
      </c>
      <c r="AA230" s="54">
        <v>15107</v>
      </c>
      <c r="AC230" s="54">
        <f t="shared" si="352"/>
        <v>0</v>
      </c>
      <c r="AD230" s="54">
        <f t="shared" si="353"/>
        <v>84037</v>
      </c>
      <c r="AE230" s="54">
        <f t="shared" si="354"/>
        <v>39168</v>
      </c>
      <c r="AF230" s="54">
        <f t="shared" si="355"/>
        <v>17687</v>
      </c>
      <c r="AG230" s="54">
        <f t="shared" si="334"/>
        <v>21071</v>
      </c>
      <c r="AH230" s="54">
        <f t="shared" ca="1" si="335"/>
        <v>19631</v>
      </c>
      <c r="AI230" s="54">
        <f t="shared" ca="1" si="336"/>
        <v>15107</v>
      </c>
      <c r="AJ230" s="45" t="s">
        <v>9</v>
      </c>
    </row>
    <row r="231" spans="1:36" ht="15.95" hidden="1" customHeight="1" outlineLevel="1" x14ac:dyDescent="0.2">
      <c r="A231" s="63" t="s">
        <v>158</v>
      </c>
      <c r="B231" s="54">
        <v>0</v>
      </c>
      <c r="C231" s="54">
        <v>0</v>
      </c>
      <c r="D231" s="54">
        <v>0</v>
      </c>
      <c r="E231" s="54">
        <v>59599</v>
      </c>
      <c r="F231" s="54">
        <v>0</v>
      </c>
      <c r="G231" s="54">
        <v>0</v>
      </c>
      <c r="H231" s="54">
        <v>0</v>
      </c>
      <c r="I231" s="54">
        <v>89953</v>
      </c>
      <c r="J231" s="54">
        <v>89953</v>
      </c>
      <c r="K231" s="54">
        <v>74953</v>
      </c>
      <c r="L231" s="54">
        <v>64953</v>
      </c>
      <c r="M231" s="54">
        <v>38581</v>
      </c>
      <c r="N231" s="54">
        <v>38425</v>
      </c>
      <c r="O231" s="54">
        <v>0</v>
      </c>
      <c r="P231" s="54">
        <v>50053</v>
      </c>
      <c r="Q231" s="54">
        <v>36015</v>
      </c>
      <c r="R231" s="54">
        <v>36015</v>
      </c>
      <c r="S231" s="54">
        <v>16015</v>
      </c>
      <c r="T231" s="54">
        <v>9758</v>
      </c>
      <c r="U231" s="54">
        <v>12771</v>
      </c>
      <c r="V231" s="54">
        <v>12771</v>
      </c>
      <c r="W231" s="54">
        <v>12771</v>
      </c>
      <c r="X231" s="54">
        <v>0</v>
      </c>
      <c r="Y231" s="54">
        <v>26302</v>
      </c>
      <c r="Z231" s="54">
        <v>26302</v>
      </c>
      <c r="AA231" s="54">
        <v>13302</v>
      </c>
      <c r="AC231" s="54">
        <f t="shared" si="352"/>
        <v>59599</v>
      </c>
      <c r="AD231" s="54">
        <f t="shared" si="353"/>
        <v>89953</v>
      </c>
      <c r="AE231" s="54">
        <f t="shared" si="354"/>
        <v>38581</v>
      </c>
      <c r="AF231" s="54">
        <f t="shared" si="355"/>
        <v>36015</v>
      </c>
      <c r="AG231" s="54">
        <f t="shared" si="334"/>
        <v>12771</v>
      </c>
      <c r="AH231" s="54">
        <f t="shared" ca="1" si="335"/>
        <v>26302</v>
      </c>
      <c r="AI231" s="54">
        <f t="shared" ca="1" si="336"/>
        <v>13302</v>
      </c>
      <c r="AJ231" s="45" t="s">
        <v>9</v>
      </c>
    </row>
    <row r="232" spans="1:36" ht="15.95" hidden="1" customHeight="1" outlineLevel="1" x14ac:dyDescent="0.2">
      <c r="A232" s="63" t="s">
        <v>159</v>
      </c>
      <c r="B232" s="54">
        <v>0</v>
      </c>
      <c r="C232" s="54">
        <v>0</v>
      </c>
      <c r="D232" s="54">
        <v>0</v>
      </c>
      <c r="E232" s="54">
        <v>0</v>
      </c>
      <c r="F232" s="54">
        <v>0</v>
      </c>
      <c r="G232" s="54">
        <v>0</v>
      </c>
      <c r="H232" s="54">
        <v>0</v>
      </c>
      <c r="I232" s="54">
        <v>0</v>
      </c>
      <c r="J232" s="54">
        <v>0</v>
      </c>
      <c r="K232" s="54">
        <v>0</v>
      </c>
      <c r="L232" s="54">
        <v>0</v>
      </c>
      <c r="M232" s="54">
        <v>0</v>
      </c>
      <c r="N232" s="54">
        <v>0</v>
      </c>
      <c r="O232" s="54">
        <v>0</v>
      </c>
      <c r="P232" s="54">
        <v>0</v>
      </c>
      <c r="Q232" s="54">
        <v>0</v>
      </c>
      <c r="R232" s="54">
        <v>0</v>
      </c>
      <c r="S232" s="54">
        <v>0</v>
      </c>
      <c r="T232" s="54">
        <v>0</v>
      </c>
      <c r="U232" s="54">
        <v>0</v>
      </c>
      <c r="V232" s="54">
        <v>0</v>
      </c>
      <c r="W232" s="54">
        <v>0</v>
      </c>
      <c r="X232" s="54">
        <v>0</v>
      </c>
      <c r="Y232" s="54">
        <v>0</v>
      </c>
      <c r="Z232" s="54">
        <v>0</v>
      </c>
      <c r="AA232" s="54">
        <v>0</v>
      </c>
      <c r="AC232" s="54">
        <f t="shared" si="352"/>
        <v>0</v>
      </c>
      <c r="AD232" s="54">
        <f t="shared" si="353"/>
        <v>0</v>
      </c>
      <c r="AE232" s="54">
        <f t="shared" si="354"/>
        <v>0</v>
      </c>
      <c r="AF232" s="54">
        <f t="shared" si="355"/>
        <v>0</v>
      </c>
      <c r="AG232" s="54">
        <f t="shared" si="334"/>
        <v>0</v>
      </c>
      <c r="AH232" s="54">
        <f t="shared" ca="1" si="335"/>
        <v>0</v>
      </c>
      <c r="AI232" s="54">
        <f t="shared" ca="1" si="336"/>
        <v>0</v>
      </c>
      <c r="AJ232" s="45" t="s">
        <v>9</v>
      </c>
    </row>
    <row r="233" spans="1:36" ht="15.95" hidden="1" customHeight="1" outlineLevel="1" x14ac:dyDescent="0.2">
      <c r="A233" s="63" t="s">
        <v>183</v>
      </c>
      <c r="B233" s="54"/>
      <c r="C233" s="54"/>
      <c r="D233" s="54"/>
      <c r="E233" s="54">
        <v>0</v>
      </c>
      <c r="F233" s="54">
        <v>0</v>
      </c>
      <c r="G233" s="54">
        <v>0</v>
      </c>
      <c r="H233" s="54">
        <v>0</v>
      </c>
      <c r="I233" s="54">
        <v>20024</v>
      </c>
      <c r="J233" s="54">
        <v>20562</v>
      </c>
      <c r="K233" s="54">
        <v>21293</v>
      </c>
      <c r="L233" s="54">
        <v>21416</v>
      </c>
      <c r="M233" s="54">
        <v>21905</v>
      </c>
      <c r="N233" s="54">
        <v>22604</v>
      </c>
      <c r="O233" s="54">
        <v>23203</v>
      </c>
      <c r="P233" s="54">
        <v>23182</v>
      </c>
      <c r="Q233" s="54">
        <v>23241</v>
      </c>
      <c r="R233" s="54">
        <v>23607</v>
      </c>
      <c r="S233" s="54">
        <v>24117</v>
      </c>
      <c r="T233" s="54">
        <v>24133</v>
      </c>
      <c r="U233" s="54">
        <v>24241</v>
      </c>
      <c r="V233" s="54">
        <v>24635</v>
      </c>
      <c r="W233" s="54">
        <v>25064</v>
      </c>
      <c r="X233" s="54">
        <v>25098</v>
      </c>
      <c r="Y233" s="54">
        <v>25306</v>
      </c>
      <c r="Z233" s="54">
        <v>25811</v>
      </c>
      <c r="AA233" s="54">
        <v>26397</v>
      </c>
      <c r="AC233" s="54">
        <f t="shared" si="352"/>
        <v>0</v>
      </c>
      <c r="AD233" s="54">
        <f t="shared" si="353"/>
        <v>20024</v>
      </c>
      <c r="AE233" s="54">
        <f t="shared" si="354"/>
        <v>21905</v>
      </c>
      <c r="AF233" s="54">
        <f t="shared" si="355"/>
        <v>23241</v>
      </c>
      <c r="AG233" s="54">
        <f t="shared" si="334"/>
        <v>24241</v>
      </c>
      <c r="AH233" s="54">
        <f t="shared" ca="1" si="335"/>
        <v>25306</v>
      </c>
      <c r="AI233" s="54">
        <f t="shared" ca="1" si="336"/>
        <v>26397</v>
      </c>
      <c r="AJ233" s="45" t="s">
        <v>9</v>
      </c>
    </row>
    <row r="234" spans="1:36" ht="15.95" hidden="1" customHeight="1" outlineLevel="1" x14ac:dyDescent="0.2">
      <c r="A234" s="63" t="s">
        <v>184</v>
      </c>
      <c r="B234" s="54">
        <v>0</v>
      </c>
      <c r="C234" s="54">
        <v>0</v>
      </c>
      <c r="D234" s="54">
        <v>0</v>
      </c>
      <c r="E234" s="54">
        <v>0</v>
      </c>
      <c r="F234" s="54">
        <v>0</v>
      </c>
      <c r="G234" s="54">
        <v>0</v>
      </c>
      <c r="H234" s="54">
        <v>0</v>
      </c>
      <c r="I234" s="54">
        <v>499</v>
      </c>
      <c r="J234" s="54">
        <v>1010</v>
      </c>
      <c r="K234" s="54">
        <v>1370</v>
      </c>
      <c r="L234" s="54">
        <v>1577</v>
      </c>
      <c r="M234" s="54">
        <v>1780</v>
      </c>
      <c r="N234" s="54">
        <v>1852</v>
      </c>
      <c r="O234" s="54">
        <v>1905</v>
      </c>
      <c r="P234" s="54">
        <v>2178</v>
      </c>
      <c r="Q234" s="54">
        <v>615</v>
      </c>
      <c r="R234" s="54">
        <v>651</v>
      </c>
      <c r="S234" s="54">
        <v>839</v>
      </c>
      <c r="T234" s="54">
        <v>748</v>
      </c>
      <c r="U234" s="54">
        <v>792</v>
      </c>
      <c r="V234" s="54">
        <v>837</v>
      </c>
      <c r="W234" s="54">
        <v>904</v>
      </c>
      <c r="X234" s="54">
        <v>938</v>
      </c>
      <c r="Y234" s="54">
        <v>1023</v>
      </c>
      <c r="Z234" s="54">
        <v>1096</v>
      </c>
      <c r="AA234" s="54">
        <v>1160</v>
      </c>
      <c r="AC234" s="54">
        <f t="shared" si="352"/>
        <v>0</v>
      </c>
      <c r="AD234" s="54">
        <f t="shared" si="353"/>
        <v>499</v>
      </c>
      <c r="AE234" s="54">
        <f t="shared" si="354"/>
        <v>1780</v>
      </c>
      <c r="AF234" s="54">
        <f t="shared" si="355"/>
        <v>615</v>
      </c>
      <c r="AG234" s="54">
        <f t="shared" si="334"/>
        <v>792</v>
      </c>
      <c r="AH234" s="54">
        <f t="shared" ca="1" si="335"/>
        <v>1023</v>
      </c>
      <c r="AI234" s="54">
        <f t="shared" ca="1" si="336"/>
        <v>1160</v>
      </c>
      <c r="AJ234" s="45" t="s">
        <v>9</v>
      </c>
    </row>
    <row r="235" spans="1:36" ht="15.95" hidden="1" customHeight="1" outlineLevel="1" x14ac:dyDescent="0.2">
      <c r="A235" s="63" t="s">
        <v>161</v>
      </c>
      <c r="B235" s="54">
        <v>0</v>
      </c>
      <c r="C235" s="54">
        <v>0</v>
      </c>
      <c r="D235" s="54">
        <v>0</v>
      </c>
      <c r="E235" s="54">
        <v>0</v>
      </c>
      <c r="F235" s="54">
        <v>0</v>
      </c>
      <c r="G235" s="54">
        <v>0</v>
      </c>
      <c r="H235" s="54">
        <v>0</v>
      </c>
      <c r="I235" s="54">
        <v>0</v>
      </c>
      <c r="J235" s="54">
        <v>0</v>
      </c>
      <c r="K235" s="54">
        <v>0</v>
      </c>
      <c r="L235" s="54">
        <v>0</v>
      </c>
      <c r="M235" s="54">
        <v>0</v>
      </c>
      <c r="N235" s="54">
        <v>0</v>
      </c>
      <c r="O235" s="54">
        <v>0</v>
      </c>
      <c r="P235" s="54">
        <v>0</v>
      </c>
      <c r="Q235" s="54">
        <v>0</v>
      </c>
      <c r="R235" s="54">
        <v>0</v>
      </c>
      <c r="S235" s="54">
        <v>0</v>
      </c>
      <c r="T235" s="54">
        <v>0</v>
      </c>
      <c r="U235" s="54">
        <v>0</v>
      </c>
      <c r="V235" s="54">
        <v>0</v>
      </c>
      <c r="W235" s="54">
        <v>0</v>
      </c>
      <c r="X235" s="54">
        <v>0</v>
      </c>
      <c r="Y235" s="54">
        <v>0</v>
      </c>
      <c r="Z235" s="54">
        <v>0</v>
      </c>
      <c r="AA235" s="54">
        <v>0</v>
      </c>
      <c r="AC235" s="54">
        <f t="shared" si="352"/>
        <v>0</v>
      </c>
      <c r="AD235" s="54">
        <f t="shared" si="353"/>
        <v>0</v>
      </c>
      <c r="AE235" s="54">
        <f t="shared" si="354"/>
        <v>0</v>
      </c>
      <c r="AF235" s="54">
        <f t="shared" si="355"/>
        <v>0</v>
      </c>
      <c r="AG235" s="54">
        <f t="shared" si="334"/>
        <v>0</v>
      </c>
      <c r="AH235" s="54">
        <f t="shared" ca="1" si="335"/>
        <v>0</v>
      </c>
      <c r="AI235" s="54">
        <f t="shared" ca="1" si="336"/>
        <v>0</v>
      </c>
      <c r="AJ235" s="45" t="s">
        <v>9</v>
      </c>
    </row>
    <row r="236" spans="1:36" ht="15.95" hidden="1" customHeight="1" outlineLevel="1" x14ac:dyDescent="0.2">
      <c r="A236" s="63" t="s">
        <v>162</v>
      </c>
      <c r="B236" s="54">
        <v>0</v>
      </c>
      <c r="C236" s="54">
        <v>0</v>
      </c>
      <c r="D236" s="54">
        <v>0</v>
      </c>
      <c r="E236" s="54">
        <v>0</v>
      </c>
      <c r="F236" s="54">
        <v>0</v>
      </c>
      <c r="G236" s="54">
        <v>0</v>
      </c>
      <c r="H236" s="54">
        <v>0</v>
      </c>
      <c r="I236" s="54">
        <v>0</v>
      </c>
      <c r="J236" s="54">
        <v>393</v>
      </c>
      <c r="K236" s="54">
        <v>399</v>
      </c>
      <c r="L236" s="54">
        <v>399</v>
      </c>
      <c r="M236" s="54">
        <v>399</v>
      </c>
      <c r="N236" s="54">
        <v>431</v>
      </c>
      <c r="O236" s="54">
        <v>2000</v>
      </c>
      <c r="P236" s="54">
        <v>2000</v>
      </c>
      <c r="Q236" s="54">
        <v>2005</v>
      </c>
      <c r="R236" s="54">
        <v>4296</v>
      </c>
      <c r="S236" s="54">
        <v>2259</v>
      </c>
      <c r="T236" s="54">
        <v>6236</v>
      </c>
      <c r="U236" s="54">
        <v>6016</v>
      </c>
      <c r="V236" s="54">
        <v>6918</v>
      </c>
      <c r="W236" s="54">
        <v>9924</v>
      </c>
      <c r="X236" s="54">
        <v>9933</v>
      </c>
      <c r="Y236" s="54">
        <v>9950</v>
      </c>
      <c r="Z236" s="54">
        <v>10274</v>
      </c>
      <c r="AA236" s="54">
        <v>312</v>
      </c>
      <c r="AC236" s="54">
        <f t="shared" si="352"/>
        <v>0</v>
      </c>
      <c r="AD236" s="54">
        <f t="shared" si="353"/>
        <v>0</v>
      </c>
      <c r="AE236" s="54">
        <f t="shared" si="354"/>
        <v>399</v>
      </c>
      <c r="AF236" s="54">
        <f t="shared" si="355"/>
        <v>2005</v>
      </c>
      <c r="AG236" s="54">
        <f t="shared" si="334"/>
        <v>6016</v>
      </c>
      <c r="AH236" s="54">
        <f t="shared" ca="1" si="335"/>
        <v>9950</v>
      </c>
      <c r="AI236" s="54">
        <f t="shared" ca="1" si="336"/>
        <v>312</v>
      </c>
      <c r="AJ236" s="45" t="s">
        <v>9</v>
      </c>
    </row>
    <row r="237" spans="1:36" ht="15.95" hidden="1" customHeight="1" outlineLevel="1" x14ac:dyDescent="0.2">
      <c r="A237" s="63" t="s">
        <v>163</v>
      </c>
      <c r="B237" s="54">
        <v>0</v>
      </c>
      <c r="C237" s="54">
        <v>0</v>
      </c>
      <c r="D237" s="54">
        <v>0</v>
      </c>
      <c r="E237" s="54">
        <v>3</v>
      </c>
      <c r="F237" s="54">
        <v>2</v>
      </c>
      <c r="G237" s="54">
        <v>4</v>
      </c>
      <c r="H237" s="54">
        <v>1</v>
      </c>
      <c r="I237" s="54">
        <v>0</v>
      </c>
      <c r="J237" s="54">
        <v>1543</v>
      </c>
      <c r="K237" s="54">
        <v>1593</v>
      </c>
      <c r="L237" s="54">
        <v>1616</v>
      </c>
      <c r="M237" s="54">
        <v>1685</v>
      </c>
      <c r="N237" s="54">
        <v>1712</v>
      </c>
      <c r="O237" s="54">
        <v>1782</v>
      </c>
      <c r="P237" s="54">
        <v>1729</v>
      </c>
      <c r="Q237" s="54">
        <v>1778</v>
      </c>
      <c r="R237" s="54">
        <v>1742</v>
      </c>
      <c r="S237" s="54">
        <v>1789</v>
      </c>
      <c r="T237" s="54">
        <v>3532</v>
      </c>
      <c r="U237" s="54">
        <v>1759</v>
      </c>
      <c r="V237" s="54">
        <v>1790</v>
      </c>
      <c r="W237" s="54">
        <v>1704</v>
      </c>
      <c r="X237" s="54">
        <v>1750</v>
      </c>
      <c r="Y237" s="54">
        <v>1648</v>
      </c>
      <c r="Z237" s="54">
        <v>1709</v>
      </c>
      <c r="AA237" s="54">
        <v>1600</v>
      </c>
      <c r="AC237" s="54">
        <f t="shared" si="352"/>
        <v>3</v>
      </c>
      <c r="AD237" s="54">
        <f t="shared" si="353"/>
        <v>0</v>
      </c>
      <c r="AE237" s="54">
        <f t="shared" si="354"/>
        <v>1685</v>
      </c>
      <c r="AF237" s="54">
        <f t="shared" si="355"/>
        <v>1778</v>
      </c>
      <c r="AG237" s="54">
        <f t="shared" si="334"/>
        <v>1759</v>
      </c>
      <c r="AH237" s="54">
        <f t="shared" ca="1" si="335"/>
        <v>1648</v>
      </c>
      <c r="AI237" s="54">
        <f t="shared" ca="1" si="336"/>
        <v>1600</v>
      </c>
      <c r="AJ237" s="45" t="s">
        <v>9</v>
      </c>
    </row>
    <row r="238" spans="1:36" ht="15.95" hidden="1" customHeight="1" outlineLevel="1" x14ac:dyDescent="0.2">
      <c r="A238" s="61" t="s">
        <v>164</v>
      </c>
      <c r="B238" s="62">
        <v>1052259</v>
      </c>
      <c r="C238" s="62">
        <v>1108353</v>
      </c>
      <c r="D238" s="62">
        <v>1186604</v>
      </c>
      <c r="E238" s="62">
        <v>1325112</v>
      </c>
      <c r="F238" s="62">
        <v>1385706</v>
      </c>
      <c r="G238" s="62">
        <v>1429759</v>
      </c>
      <c r="H238" s="62">
        <v>1459611</v>
      </c>
      <c r="I238" s="62">
        <f t="shared" ref="I238:N238" si="362">SUM(I239:I253)</f>
        <v>1696799</v>
      </c>
      <c r="J238" s="62">
        <f t="shared" si="362"/>
        <v>1750841</v>
      </c>
      <c r="K238" s="62">
        <f t="shared" si="362"/>
        <v>1809469</v>
      </c>
      <c r="L238" s="62">
        <f t="shared" si="362"/>
        <v>1868145</v>
      </c>
      <c r="M238" s="62">
        <f t="shared" si="362"/>
        <v>1941202</v>
      </c>
      <c r="N238" s="62">
        <f t="shared" si="362"/>
        <v>1879453</v>
      </c>
      <c r="O238" s="62">
        <f t="shared" ref="O238:T238" si="363">SUM(O239:O253)</f>
        <v>1927816</v>
      </c>
      <c r="P238" s="62">
        <f t="shared" si="363"/>
        <v>1883839</v>
      </c>
      <c r="Q238" s="62">
        <f t="shared" si="363"/>
        <v>1881603</v>
      </c>
      <c r="R238" s="62">
        <f t="shared" si="363"/>
        <v>1891879</v>
      </c>
      <c r="S238" s="62">
        <f t="shared" si="363"/>
        <v>1897306</v>
      </c>
      <c r="T238" s="62">
        <f t="shared" si="363"/>
        <v>1836912</v>
      </c>
      <c r="U238" s="62">
        <f t="shared" ref="U238:V238" si="364">SUM(U239:U253)</f>
        <v>1859455</v>
      </c>
      <c r="V238" s="62">
        <f t="shared" si="364"/>
        <v>1829454</v>
      </c>
      <c r="W238" s="62">
        <f t="shared" ref="W238:X238" si="365">SUM(W239:W253)</f>
        <v>1856222</v>
      </c>
      <c r="X238" s="62">
        <f t="shared" si="365"/>
        <v>1801940</v>
      </c>
      <c r="Y238" s="62">
        <f t="shared" ref="Y238:Z238" si="366">SUM(Y239:Y253)</f>
        <v>1836824</v>
      </c>
      <c r="Z238" s="62">
        <f t="shared" si="366"/>
        <v>1811284</v>
      </c>
      <c r="AA238" s="62">
        <f t="shared" ref="AA238" si="367">SUM(AA239:AA253)</f>
        <v>1839691</v>
      </c>
      <c r="AC238" s="62">
        <f t="shared" si="352"/>
        <v>1325112</v>
      </c>
      <c r="AD238" s="62">
        <f t="shared" si="353"/>
        <v>1696799</v>
      </c>
      <c r="AE238" s="62">
        <f t="shared" si="354"/>
        <v>1941202</v>
      </c>
      <c r="AF238" s="62">
        <f t="shared" si="355"/>
        <v>1881603</v>
      </c>
      <c r="AG238" s="62">
        <f t="shared" si="334"/>
        <v>1859455</v>
      </c>
      <c r="AH238" s="62">
        <f t="shared" ca="1" si="335"/>
        <v>1836824</v>
      </c>
      <c r="AI238" s="62">
        <f t="shared" ca="1" si="336"/>
        <v>1839691</v>
      </c>
      <c r="AJ238" s="45" t="s">
        <v>9</v>
      </c>
    </row>
    <row r="239" spans="1:36" ht="15.95" hidden="1" customHeight="1" outlineLevel="1" x14ac:dyDescent="0.2">
      <c r="A239" s="63" t="s">
        <v>152</v>
      </c>
      <c r="B239" s="54">
        <v>0</v>
      </c>
      <c r="C239" s="54">
        <v>0</v>
      </c>
      <c r="D239" s="54">
        <v>0</v>
      </c>
      <c r="E239" s="54">
        <v>663</v>
      </c>
      <c r="F239" s="54">
        <v>0</v>
      </c>
      <c r="G239" s="54">
        <v>0</v>
      </c>
      <c r="H239" s="54">
        <v>0</v>
      </c>
      <c r="I239" s="54">
        <v>0</v>
      </c>
      <c r="J239" s="54">
        <v>0</v>
      </c>
      <c r="K239" s="54">
        <v>0</v>
      </c>
      <c r="L239" s="54">
        <v>0</v>
      </c>
      <c r="M239" s="54">
        <v>0</v>
      </c>
      <c r="N239" s="54">
        <v>0</v>
      </c>
      <c r="O239" s="54">
        <v>0</v>
      </c>
      <c r="P239" s="54">
        <v>0</v>
      </c>
      <c r="Q239" s="54">
        <v>0</v>
      </c>
      <c r="R239" s="54">
        <v>0</v>
      </c>
      <c r="S239" s="54">
        <v>0</v>
      </c>
      <c r="T239" s="54">
        <v>0</v>
      </c>
      <c r="U239" s="54">
        <v>0</v>
      </c>
      <c r="V239" s="54">
        <v>0</v>
      </c>
      <c r="W239" s="54">
        <v>0</v>
      </c>
      <c r="X239" s="54">
        <v>0</v>
      </c>
      <c r="Y239" s="54">
        <v>0</v>
      </c>
      <c r="Z239" s="54">
        <v>0</v>
      </c>
      <c r="AA239" s="54">
        <v>0</v>
      </c>
      <c r="AC239" s="54">
        <f t="shared" si="352"/>
        <v>663</v>
      </c>
      <c r="AD239" s="54">
        <f t="shared" si="353"/>
        <v>0</v>
      </c>
      <c r="AE239" s="54">
        <f t="shared" si="354"/>
        <v>0</v>
      </c>
      <c r="AF239" s="54">
        <f t="shared" si="355"/>
        <v>0</v>
      </c>
      <c r="AG239" s="54">
        <f t="shared" si="334"/>
        <v>0</v>
      </c>
      <c r="AH239" s="54">
        <f t="shared" ca="1" si="335"/>
        <v>0</v>
      </c>
      <c r="AI239" s="54">
        <f t="shared" ca="1" si="336"/>
        <v>0</v>
      </c>
      <c r="AJ239" s="45" t="s">
        <v>9</v>
      </c>
    </row>
    <row r="240" spans="1:36" ht="15.95" hidden="1" customHeight="1" outlineLevel="1" x14ac:dyDescent="0.2">
      <c r="A240" s="63" t="s">
        <v>153</v>
      </c>
      <c r="B240" s="54">
        <v>1051729</v>
      </c>
      <c r="C240" s="54">
        <v>1065330</v>
      </c>
      <c r="D240" s="54">
        <v>1070003</v>
      </c>
      <c r="E240" s="54">
        <v>1082885</v>
      </c>
      <c r="F240" s="54">
        <v>1096599</v>
      </c>
      <c r="G240" s="54">
        <v>1091463</v>
      </c>
      <c r="H240" s="54">
        <v>1103462</v>
      </c>
      <c r="I240" s="54">
        <v>1136011</v>
      </c>
      <c r="J240" s="54">
        <v>1164993</v>
      </c>
      <c r="K240" s="54">
        <v>1187424</v>
      </c>
      <c r="L240" s="54">
        <v>1221576</v>
      </c>
      <c r="M240" s="54">
        <v>1260760</v>
      </c>
      <c r="N240" s="54">
        <v>1263589</v>
      </c>
      <c r="O240" s="54">
        <v>1293599</v>
      </c>
      <c r="P240" s="54">
        <v>1250978</v>
      </c>
      <c r="Q240" s="54">
        <v>1257455</v>
      </c>
      <c r="R240" s="54">
        <v>1217202</v>
      </c>
      <c r="S240" s="54">
        <v>1231673</v>
      </c>
      <c r="T240" s="54">
        <v>1168125</v>
      </c>
      <c r="U240" s="54">
        <v>1179267</v>
      </c>
      <c r="V240" s="54">
        <v>1128099</v>
      </c>
      <c r="W240" s="54">
        <v>1140834</v>
      </c>
      <c r="X240" s="54">
        <v>1075928</v>
      </c>
      <c r="Y240" s="54">
        <v>1092645</v>
      </c>
      <c r="Z240" s="54">
        <v>1039557</v>
      </c>
      <c r="AA240" s="54">
        <v>1051832</v>
      </c>
      <c r="AC240" s="54">
        <f t="shared" si="352"/>
        <v>1082885</v>
      </c>
      <c r="AD240" s="54">
        <f t="shared" si="353"/>
        <v>1136011</v>
      </c>
      <c r="AE240" s="54">
        <f t="shared" si="354"/>
        <v>1260760</v>
      </c>
      <c r="AF240" s="54">
        <f t="shared" si="355"/>
        <v>1257455</v>
      </c>
      <c r="AG240" s="54">
        <f t="shared" si="334"/>
        <v>1179267</v>
      </c>
      <c r="AH240" s="54">
        <f t="shared" ca="1" si="335"/>
        <v>1092645</v>
      </c>
      <c r="AI240" s="54">
        <f t="shared" ca="1" si="336"/>
        <v>1051832</v>
      </c>
      <c r="AJ240" s="45" t="s">
        <v>9</v>
      </c>
    </row>
    <row r="241" spans="1:36" ht="15.95" hidden="1" customHeight="1" outlineLevel="1" x14ac:dyDescent="0.2">
      <c r="A241" s="63" t="s">
        <v>182</v>
      </c>
      <c r="B241" s="54"/>
      <c r="C241" s="54"/>
      <c r="D241" s="54"/>
      <c r="E241" s="54"/>
      <c r="F241" s="54">
        <v>596</v>
      </c>
      <c r="G241" s="54">
        <v>525</v>
      </c>
      <c r="H241" s="54">
        <v>447</v>
      </c>
      <c r="I241" s="54">
        <v>503</v>
      </c>
      <c r="J241" s="54">
        <v>782</v>
      </c>
      <c r="K241" s="54">
        <v>629</v>
      </c>
      <c r="L241" s="54">
        <v>465</v>
      </c>
      <c r="M241" s="54">
        <v>299</v>
      </c>
      <c r="N241" s="54">
        <v>127</v>
      </c>
      <c r="O241" s="54">
        <v>1798</v>
      </c>
      <c r="P241" s="54">
        <v>1701</v>
      </c>
      <c r="Q241" s="54">
        <v>1601</v>
      </c>
      <c r="R241" s="54">
        <v>1500</v>
      </c>
      <c r="S241" s="54">
        <v>1396</v>
      </c>
      <c r="T241" s="54">
        <v>1290</v>
      </c>
      <c r="U241" s="54">
        <v>1182</v>
      </c>
      <c r="V241" s="54">
        <v>1071</v>
      </c>
      <c r="W241" s="54">
        <v>958</v>
      </c>
      <c r="X241" s="54">
        <v>842</v>
      </c>
      <c r="Y241" s="54">
        <v>723</v>
      </c>
      <c r="Z241" s="54">
        <v>602</v>
      </c>
      <c r="AA241" s="54">
        <v>478</v>
      </c>
      <c r="AC241" s="54">
        <f t="shared" si="352"/>
        <v>0</v>
      </c>
      <c r="AD241" s="54">
        <f t="shared" si="353"/>
        <v>503</v>
      </c>
      <c r="AE241" s="54">
        <f t="shared" si="354"/>
        <v>299</v>
      </c>
      <c r="AF241" s="54">
        <f t="shared" si="355"/>
        <v>1601</v>
      </c>
      <c r="AG241" s="54">
        <f t="shared" si="334"/>
        <v>1182</v>
      </c>
      <c r="AH241" s="54">
        <f t="shared" ca="1" si="335"/>
        <v>723</v>
      </c>
      <c r="AI241" s="54">
        <f t="shared" ca="1" si="336"/>
        <v>478</v>
      </c>
      <c r="AJ241" s="45" t="s">
        <v>9</v>
      </c>
    </row>
    <row r="242" spans="1:36" ht="15.95" hidden="1" customHeight="1" outlineLevel="1" x14ac:dyDescent="0.2">
      <c r="A242" s="63" t="s">
        <v>154</v>
      </c>
      <c r="B242" s="54">
        <v>0</v>
      </c>
      <c r="C242" s="54">
        <v>0</v>
      </c>
      <c r="D242" s="54">
        <v>0</v>
      </c>
      <c r="E242" s="54">
        <v>0</v>
      </c>
      <c r="F242" s="54">
        <v>0</v>
      </c>
      <c r="G242" s="54">
        <v>0</v>
      </c>
      <c r="H242" s="54">
        <v>0</v>
      </c>
      <c r="I242" s="54">
        <v>0</v>
      </c>
      <c r="J242" s="54">
        <v>0</v>
      </c>
      <c r="K242" s="54">
        <v>0</v>
      </c>
      <c r="L242" s="54">
        <v>0</v>
      </c>
      <c r="M242" s="54">
        <v>0</v>
      </c>
      <c r="N242" s="54">
        <v>0</v>
      </c>
      <c r="O242" s="54">
        <v>0</v>
      </c>
      <c r="P242" s="54">
        <v>0</v>
      </c>
      <c r="Q242" s="54">
        <v>0</v>
      </c>
      <c r="R242" s="54">
        <v>0</v>
      </c>
      <c r="S242" s="54">
        <v>0</v>
      </c>
      <c r="T242" s="54">
        <v>0</v>
      </c>
      <c r="U242" s="54">
        <v>0</v>
      </c>
      <c r="V242" s="54">
        <v>0</v>
      </c>
      <c r="W242" s="54">
        <v>0</v>
      </c>
      <c r="X242" s="54">
        <v>0</v>
      </c>
      <c r="Y242" s="54">
        <v>0</v>
      </c>
      <c r="Z242" s="54">
        <v>0</v>
      </c>
      <c r="AA242" s="54">
        <v>0</v>
      </c>
      <c r="AC242" s="54">
        <f t="shared" si="352"/>
        <v>0</v>
      </c>
      <c r="AD242" s="54">
        <f t="shared" si="353"/>
        <v>0</v>
      </c>
      <c r="AE242" s="54">
        <f t="shared" si="354"/>
        <v>0</v>
      </c>
      <c r="AF242" s="54">
        <f t="shared" si="355"/>
        <v>0</v>
      </c>
      <c r="AG242" s="54">
        <f t="shared" si="334"/>
        <v>0</v>
      </c>
      <c r="AH242" s="54">
        <f t="shared" ca="1" si="335"/>
        <v>0</v>
      </c>
      <c r="AI242" s="54">
        <f t="shared" ca="1" si="336"/>
        <v>0</v>
      </c>
      <c r="AJ242" s="45" t="s">
        <v>9</v>
      </c>
    </row>
    <row r="243" spans="1:36" ht="15.95" hidden="1" customHeight="1" outlineLevel="1" x14ac:dyDescent="0.2">
      <c r="A243" s="63" t="s">
        <v>145</v>
      </c>
      <c r="B243" s="54">
        <v>0</v>
      </c>
      <c r="C243" s="54">
        <v>0</v>
      </c>
      <c r="D243" s="54">
        <v>0</v>
      </c>
      <c r="E243" s="54">
        <v>0</v>
      </c>
      <c r="F243" s="54">
        <v>0</v>
      </c>
      <c r="G243" s="54">
        <v>0</v>
      </c>
      <c r="H243" s="54">
        <v>0</v>
      </c>
      <c r="I243" s="54">
        <v>0</v>
      </c>
      <c r="J243" s="54">
        <v>0</v>
      </c>
      <c r="K243" s="54">
        <v>0</v>
      </c>
      <c r="L243" s="54">
        <v>0</v>
      </c>
      <c r="M243" s="54">
        <v>0</v>
      </c>
      <c r="N243" s="54">
        <v>0</v>
      </c>
      <c r="O243" s="54">
        <v>0</v>
      </c>
      <c r="P243" s="54">
        <v>0</v>
      </c>
      <c r="Q243" s="54">
        <v>0</v>
      </c>
      <c r="R243" s="54">
        <v>0</v>
      </c>
      <c r="S243" s="54">
        <v>0</v>
      </c>
      <c r="T243" s="54">
        <v>0</v>
      </c>
      <c r="U243" s="54">
        <v>0</v>
      </c>
      <c r="V243" s="54">
        <v>0</v>
      </c>
      <c r="W243" s="54">
        <v>0</v>
      </c>
      <c r="X243" s="54">
        <v>0</v>
      </c>
      <c r="Y243" s="54">
        <v>0</v>
      </c>
      <c r="Z243" s="54">
        <v>0</v>
      </c>
      <c r="AA243" s="54">
        <v>0</v>
      </c>
      <c r="AC243" s="54">
        <f t="shared" si="352"/>
        <v>0</v>
      </c>
      <c r="AD243" s="54">
        <f t="shared" si="353"/>
        <v>0</v>
      </c>
      <c r="AE243" s="54">
        <f t="shared" si="354"/>
        <v>0</v>
      </c>
      <c r="AF243" s="54">
        <f t="shared" si="355"/>
        <v>0</v>
      </c>
      <c r="AG243" s="54">
        <f t="shared" si="334"/>
        <v>0</v>
      </c>
      <c r="AH243" s="54">
        <f t="shared" ca="1" si="335"/>
        <v>0</v>
      </c>
      <c r="AI243" s="54">
        <f t="shared" ca="1" si="336"/>
        <v>0</v>
      </c>
      <c r="AJ243" s="45" t="s">
        <v>9</v>
      </c>
    </row>
    <row r="244" spans="1:36" ht="15.95" hidden="1" customHeight="1" outlineLevel="1" x14ac:dyDescent="0.2">
      <c r="A244" s="63" t="s">
        <v>156</v>
      </c>
      <c r="B244" s="54">
        <v>0</v>
      </c>
      <c r="C244" s="54">
        <v>0</v>
      </c>
      <c r="D244" s="54">
        <v>0</v>
      </c>
      <c r="E244" s="54">
        <v>0</v>
      </c>
      <c r="F244" s="54">
        <v>0</v>
      </c>
      <c r="G244" s="54">
        <v>0</v>
      </c>
      <c r="H244" s="54">
        <v>0</v>
      </c>
      <c r="I244" s="54">
        <v>0</v>
      </c>
      <c r="J244" s="54">
        <v>0</v>
      </c>
      <c r="K244" s="54">
        <v>0</v>
      </c>
      <c r="L244" s="54">
        <v>0</v>
      </c>
      <c r="M244" s="54">
        <v>0</v>
      </c>
      <c r="N244" s="54">
        <v>0</v>
      </c>
      <c r="O244" s="54">
        <v>0</v>
      </c>
      <c r="P244" s="54">
        <v>0</v>
      </c>
      <c r="Q244" s="54">
        <v>0</v>
      </c>
      <c r="R244" s="54">
        <v>0</v>
      </c>
      <c r="S244" s="54">
        <v>0</v>
      </c>
      <c r="T244" s="54">
        <v>0</v>
      </c>
      <c r="U244" s="54">
        <v>0</v>
      </c>
      <c r="V244" s="54">
        <v>0</v>
      </c>
      <c r="W244" s="54">
        <v>0</v>
      </c>
      <c r="X244" s="54">
        <v>0</v>
      </c>
      <c r="Y244" s="54">
        <v>0</v>
      </c>
      <c r="Z244" s="54">
        <v>0</v>
      </c>
      <c r="AA244" s="54">
        <v>0</v>
      </c>
      <c r="AC244" s="54">
        <f t="shared" si="352"/>
        <v>0</v>
      </c>
      <c r="AD244" s="54">
        <f t="shared" si="353"/>
        <v>0</v>
      </c>
      <c r="AE244" s="54">
        <f t="shared" si="354"/>
        <v>0</v>
      </c>
      <c r="AF244" s="54">
        <f t="shared" si="355"/>
        <v>0</v>
      </c>
      <c r="AG244" s="54">
        <f t="shared" si="334"/>
        <v>0</v>
      </c>
      <c r="AH244" s="54">
        <f t="shared" ca="1" si="335"/>
        <v>0</v>
      </c>
      <c r="AI244" s="54">
        <f t="shared" ca="1" si="336"/>
        <v>0</v>
      </c>
      <c r="AJ244" s="45" t="s">
        <v>9</v>
      </c>
    </row>
    <row r="245" spans="1:36" ht="15.95" hidden="1" customHeight="1" outlineLevel="1" x14ac:dyDescent="0.2">
      <c r="A245" s="63" t="s">
        <v>146</v>
      </c>
      <c r="B245" s="54">
        <v>-6885</v>
      </c>
      <c r="C245" s="54">
        <v>17768</v>
      </c>
      <c r="D245" s="54">
        <v>50485</v>
      </c>
      <c r="E245" s="54">
        <v>129772</v>
      </c>
      <c r="F245" s="54">
        <v>151813</v>
      </c>
      <c r="G245" s="54">
        <v>174438</v>
      </c>
      <c r="H245" s="54">
        <v>176531</v>
      </c>
      <c r="I245" s="54">
        <v>340266</v>
      </c>
      <c r="J245" s="54">
        <v>360261</v>
      </c>
      <c r="K245" s="54">
        <v>389434</v>
      </c>
      <c r="L245" s="54">
        <v>409427</v>
      </c>
      <c r="M245" s="54">
        <v>436352</v>
      </c>
      <c r="N245" s="54">
        <v>367243</v>
      </c>
      <c r="O245" s="54">
        <v>374267</v>
      </c>
      <c r="P245" s="54">
        <v>375021</v>
      </c>
      <c r="Q245" s="54">
        <v>363698</v>
      </c>
      <c r="R245" s="54">
        <v>381531</v>
      </c>
      <c r="S245" s="54">
        <v>398003</v>
      </c>
      <c r="T245" s="54">
        <v>401611</v>
      </c>
      <c r="U245" s="54">
        <v>411867</v>
      </c>
      <c r="V245" s="54">
        <v>429294</v>
      </c>
      <c r="W245" s="54">
        <v>442051</v>
      </c>
      <c r="X245" s="54">
        <v>452062</v>
      </c>
      <c r="Y245" s="54">
        <v>467550</v>
      </c>
      <c r="Z245" s="54">
        <v>490901</v>
      </c>
      <c r="AA245" s="54">
        <v>504735</v>
      </c>
      <c r="AC245" s="54">
        <f t="shared" si="352"/>
        <v>129772</v>
      </c>
      <c r="AD245" s="54">
        <f t="shared" si="353"/>
        <v>340266</v>
      </c>
      <c r="AE245" s="54">
        <f t="shared" si="354"/>
        <v>436352</v>
      </c>
      <c r="AF245" s="54">
        <f t="shared" si="355"/>
        <v>363698</v>
      </c>
      <c r="AG245" s="54">
        <f t="shared" si="334"/>
        <v>411867</v>
      </c>
      <c r="AH245" s="54">
        <f t="shared" ca="1" si="335"/>
        <v>467550</v>
      </c>
      <c r="AI245" s="54">
        <f t="shared" ca="1" si="336"/>
        <v>504735</v>
      </c>
      <c r="AJ245" s="45" t="s">
        <v>9</v>
      </c>
    </row>
    <row r="246" spans="1:36" ht="15.95" hidden="1" customHeight="1" outlineLevel="1" x14ac:dyDescent="0.2">
      <c r="A246" s="63" t="s">
        <v>185</v>
      </c>
      <c r="B246" s="54">
        <v>7108</v>
      </c>
      <c r="C246" s="54">
        <v>24208</v>
      </c>
      <c r="D246" s="54">
        <v>63375</v>
      </c>
      <c r="E246" s="54">
        <v>111792</v>
      </c>
      <c r="F246" s="54">
        <v>136698</v>
      </c>
      <c r="G246" s="54">
        <v>163333</v>
      </c>
      <c r="H246" s="54">
        <v>179171</v>
      </c>
      <c r="I246" s="54">
        <v>220019</v>
      </c>
      <c r="J246" s="54">
        <v>224805</v>
      </c>
      <c r="K246" s="54">
        <v>231982</v>
      </c>
      <c r="L246" s="54">
        <v>236677</v>
      </c>
      <c r="M246" s="54">
        <v>243791</v>
      </c>
      <c r="N246" s="54">
        <v>248494</v>
      </c>
      <c r="O246" s="54">
        <v>249234</v>
      </c>
      <c r="P246" s="54">
        <v>247536</v>
      </c>
      <c r="Q246" s="54">
        <v>248436</v>
      </c>
      <c r="R246" s="54">
        <v>252434</v>
      </c>
      <c r="S246" s="54">
        <v>255383</v>
      </c>
      <c r="T246" s="54">
        <v>255156</v>
      </c>
      <c r="U246" s="54">
        <v>256174</v>
      </c>
      <c r="V246" s="54">
        <v>259747</v>
      </c>
      <c r="W246" s="54">
        <v>261288</v>
      </c>
      <c r="X246" s="54">
        <v>261721</v>
      </c>
      <c r="Y246" s="54">
        <v>264218</v>
      </c>
      <c r="Z246" s="54">
        <v>268261</v>
      </c>
      <c r="AA246" s="54">
        <v>270393</v>
      </c>
      <c r="AC246" s="54">
        <f t="shared" si="352"/>
        <v>111792</v>
      </c>
      <c r="AD246" s="54">
        <f t="shared" si="353"/>
        <v>220019</v>
      </c>
      <c r="AE246" s="54">
        <f t="shared" si="354"/>
        <v>243791</v>
      </c>
      <c r="AF246" s="54">
        <f t="shared" si="355"/>
        <v>248436</v>
      </c>
      <c r="AG246" s="54">
        <f t="shared" si="334"/>
        <v>256174</v>
      </c>
      <c r="AH246" s="54">
        <f t="shared" ca="1" si="335"/>
        <v>264218</v>
      </c>
      <c r="AI246" s="54">
        <f t="shared" ca="1" si="336"/>
        <v>270393</v>
      </c>
      <c r="AJ246" s="45" t="s">
        <v>9</v>
      </c>
    </row>
    <row r="247" spans="1:36" ht="15.95" hidden="1" customHeight="1" outlineLevel="1" x14ac:dyDescent="0.2">
      <c r="A247" s="63" t="s">
        <v>186</v>
      </c>
      <c r="B247" s="54">
        <v>307</v>
      </c>
      <c r="C247" s="54">
        <v>1047</v>
      </c>
      <c r="D247" s="54">
        <v>2741</v>
      </c>
      <c r="E247" s="54">
        <v>0</v>
      </c>
      <c r="F247" s="54">
        <v>0</v>
      </c>
      <c r="G247" s="54">
        <v>0</v>
      </c>
      <c r="H247" s="54">
        <v>0</v>
      </c>
      <c r="I247" s="54">
        <v>0</v>
      </c>
      <c r="J247" s="54">
        <v>0</v>
      </c>
      <c r="K247" s="54">
        <v>0</v>
      </c>
      <c r="L247" s="54">
        <v>0</v>
      </c>
      <c r="M247" s="54">
        <v>0</v>
      </c>
      <c r="N247" s="54">
        <v>0</v>
      </c>
      <c r="O247" s="54">
        <v>0</v>
      </c>
      <c r="P247" s="54">
        <v>0</v>
      </c>
      <c r="Q247" s="54">
        <v>0</v>
      </c>
      <c r="R247" s="54">
        <v>0</v>
      </c>
      <c r="S247" s="54">
        <v>0</v>
      </c>
      <c r="T247" s="54">
        <v>0</v>
      </c>
      <c r="U247" s="54">
        <v>0</v>
      </c>
      <c r="V247" s="54">
        <v>0</v>
      </c>
      <c r="W247" s="54">
        <v>0</v>
      </c>
      <c r="X247" s="54">
        <v>0</v>
      </c>
      <c r="Y247" s="54">
        <v>0</v>
      </c>
      <c r="Z247" s="54">
        <v>0</v>
      </c>
      <c r="AA247" s="54">
        <v>0</v>
      </c>
      <c r="AC247" s="54">
        <f t="shared" si="352"/>
        <v>0</v>
      </c>
      <c r="AD247" s="54">
        <f t="shared" si="353"/>
        <v>0</v>
      </c>
      <c r="AE247" s="54">
        <f t="shared" si="354"/>
        <v>0</v>
      </c>
      <c r="AF247" s="54">
        <f t="shared" si="355"/>
        <v>0</v>
      </c>
      <c r="AG247" s="54">
        <f t="shared" si="334"/>
        <v>0</v>
      </c>
      <c r="AH247" s="54">
        <f t="shared" ca="1" si="335"/>
        <v>0</v>
      </c>
      <c r="AI247" s="54">
        <f t="shared" ca="1" si="336"/>
        <v>0</v>
      </c>
      <c r="AJ247" s="45" t="s">
        <v>9</v>
      </c>
    </row>
    <row r="248" spans="1:36" ht="15.95" hidden="1" customHeight="1" outlineLevel="1" x14ac:dyDescent="0.2">
      <c r="A248" s="63" t="s">
        <v>161</v>
      </c>
      <c r="B248" s="54">
        <v>0</v>
      </c>
      <c r="C248" s="54">
        <v>0</v>
      </c>
      <c r="D248" s="54">
        <v>0</v>
      </c>
      <c r="E248" s="54">
        <v>0</v>
      </c>
      <c r="F248" s="54">
        <v>0</v>
      </c>
      <c r="G248" s="54">
        <v>0</v>
      </c>
      <c r="H248" s="54">
        <v>0</v>
      </c>
      <c r="I248" s="54">
        <v>0</v>
      </c>
      <c r="J248" s="54">
        <v>0</v>
      </c>
      <c r="K248" s="54">
        <v>0</v>
      </c>
      <c r="L248" s="54">
        <v>0</v>
      </c>
      <c r="M248" s="54">
        <v>0</v>
      </c>
      <c r="N248" s="54">
        <v>0</v>
      </c>
      <c r="O248" s="54">
        <v>0</v>
      </c>
      <c r="P248" s="54">
        <v>0</v>
      </c>
      <c r="Q248" s="54">
        <v>0</v>
      </c>
      <c r="R248" s="128">
        <v>0</v>
      </c>
      <c r="S248" s="54">
        <v>0</v>
      </c>
      <c r="T248" s="54">
        <v>53</v>
      </c>
      <c r="U248" s="54">
        <v>55</v>
      </c>
      <c r="V248" s="54">
        <v>56</v>
      </c>
      <c r="W248" s="54">
        <v>58</v>
      </c>
      <c r="X248" s="54">
        <v>60</v>
      </c>
      <c r="Y248" s="54">
        <v>61</v>
      </c>
      <c r="Z248" s="54">
        <v>63</v>
      </c>
      <c r="AA248" s="54">
        <v>67</v>
      </c>
      <c r="AC248" s="54">
        <f t="shared" si="352"/>
        <v>0</v>
      </c>
      <c r="AD248" s="54">
        <f t="shared" si="353"/>
        <v>0</v>
      </c>
      <c r="AE248" s="54">
        <f t="shared" si="354"/>
        <v>0</v>
      </c>
      <c r="AF248" s="54">
        <f t="shared" si="355"/>
        <v>0</v>
      </c>
      <c r="AG248" s="54">
        <f t="shared" si="334"/>
        <v>55</v>
      </c>
      <c r="AH248" s="54">
        <f t="shared" ca="1" si="335"/>
        <v>61</v>
      </c>
      <c r="AI248" s="54">
        <f t="shared" ca="1" si="336"/>
        <v>67</v>
      </c>
      <c r="AJ248" s="45" t="s">
        <v>9</v>
      </c>
    </row>
    <row r="249" spans="1:36" ht="15.95" hidden="1" customHeight="1" outlineLevel="1" x14ac:dyDescent="0.2">
      <c r="A249" s="63" t="s">
        <v>162</v>
      </c>
      <c r="B249" s="54">
        <v>0</v>
      </c>
      <c r="C249" s="54">
        <v>0</v>
      </c>
      <c r="D249" s="54">
        <v>0</v>
      </c>
      <c r="E249" s="54">
        <v>0</v>
      </c>
      <c r="F249" s="54">
        <v>0</v>
      </c>
      <c r="G249" s="54">
        <v>0</v>
      </c>
      <c r="H249" s="54">
        <v>0</v>
      </c>
      <c r="I249" s="54">
        <v>0</v>
      </c>
      <c r="J249" s="54">
        <v>0</v>
      </c>
      <c r="K249" s="54">
        <v>0</v>
      </c>
      <c r="L249" s="54">
        <v>0</v>
      </c>
      <c r="M249" s="54">
        <v>0</v>
      </c>
      <c r="N249" s="54">
        <v>0</v>
      </c>
      <c r="O249" s="54">
        <v>0</v>
      </c>
      <c r="P249" s="54">
        <v>0</v>
      </c>
      <c r="Q249" s="54">
        <v>0</v>
      </c>
      <c r="R249" s="54">
        <v>28615</v>
      </c>
      <c r="S249" s="54">
        <v>0</v>
      </c>
      <c r="T249" s="54">
        <v>0</v>
      </c>
      <c r="U249" s="54">
        <v>0</v>
      </c>
      <c r="V249" s="54">
        <v>0</v>
      </c>
      <c r="W249" s="54">
        <v>0</v>
      </c>
      <c r="X249" s="54">
        <v>0</v>
      </c>
      <c r="Y249" s="54">
        <v>0</v>
      </c>
      <c r="Z249" s="54">
        <v>0</v>
      </c>
      <c r="AA249" s="54">
        <v>0</v>
      </c>
      <c r="AC249" s="54">
        <f t="shared" si="352"/>
        <v>0</v>
      </c>
      <c r="AD249" s="54">
        <f t="shared" si="353"/>
        <v>0</v>
      </c>
      <c r="AE249" s="54">
        <f t="shared" si="354"/>
        <v>0</v>
      </c>
      <c r="AF249" s="54">
        <f t="shared" si="355"/>
        <v>0</v>
      </c>
      <c r="AG249" s="54">
        <f t="shared" si="334"/>
        <v>0</v>
      </c>
      <c r="AH249" s="54">
        <f t="shared" ca="1" si="335"/>
        <v>0</v>
      </c>
      <c r="AI249" s="54">
        <f t="shared" ca="1" si="336"/>
        <v>0</v>
      </c>
      <c r="AJ249" s="45" t="s">
        <v>9</v>
      </c>
    </row>
    <row r="250" spans="1:36" ht="15.95" hidden="1" customHeight="1" outlineLevel="1" x14ac:dyDescent="0.2">
      <c r="A250" s="63" t="s">
        <v>159</v>
      </c>
      <c r="B250" s="54">
        <v>0</v>
      </c>
      <c r="C250" s="54">
        <v>0</v>
      </c>
      <c r="D250" s="54">
        <v>0</v>
      </c>
      <c r="E250" s="54">
        <v>0</v>
      </c>
      <c r="F250" s="54">
        <v>0</v>
      </c>
      <c r="G250" s="54">
        <v>0</v>
      </c>
      <c r="H250" s="54">
        <v>0</v>
      </c>
      <c r="I250" s="54">
        <v>0</v>
      </c>
      <c r="J250" s="54">
        <v>0</v>
      </c>
      <c r="K250" s="54">
        <v>0</v>
      </c>
      <c r="L250" s="54">
        <v>0</v>
      </c>
      <c r="M250" s="54">
        <v>0</v>
      </c>
      <c r="N250" s="54">
        <v>0</v>
      </c>
      <c r="O250" s="54">
        <v>0</v>
      </c>
      <c r="P250" s="54">
        <v>0</v>
      </c>
      <c r="Q250" s="54">
        <v>0</v>
      </c>
      <c r="R250" s="128">
        <v>0</v>
      </c>
      <c r="S250" s="54">
        <v>0</v>
      </c>
      <c r="T250" s="54">
        <v>0</v>
      </c>
      <c r="U250" s="54">
        <v>0</v>
      </c>
      <c r="V250" s="54">
        <v>0</v>
      </c>
      <c r="W250" s="54">
        <v>0</v>
      </c>
      <c r="X250" s="54">
        <v>0</v>
      </c>
      <c r="Y250" s="54">
        <v>0</v>
      </c>
      <c r="Z250" s="54">
        <v>0</v>
      </c>
      <c r="AA250" s="54">
        <v>0</v>
      </c>
      <c r="AC250" s="54">
        <f t="shared" si="352"/>
        <v>0</v>
      </c>
      <c r="AD250" s="54">
        <f t="shared" si="353"/>
        <v>0</v>
      </c>
      <c r="AE250" s="54">
        <f t="shared" si="354"/>
        <v>0</v>
      </c>
      <c r="AF250" s="54">
        <f t="shared" si="355"/>
        <v>0</v>
      </c>
      <c r="AG250" s="54">
        <f t="shared" si="334"/>
        <v>0</v>
      </c>
      <c r="AH250" s="54">
        <f t="shared" ca="1" si="335"/>
        <v>0</v>
      </c>
      <c r="AI250" s="54">
        <f t="shared" ca="1" si="336"/>
        <v>0</v>
      </c>
      <c r="AJ250" s="45" t="s">
        <v>9</v>
      </c>
    </row>
    <row r="251" spans="1:36" ht="15.95" hidden="1" customHeight="1" outlineLevel="1" x14ac:dyDescent="0.2">
      <c r="A251" s="63" t="s">
        <v>160</v>
      </c>
      <c r="B251" s="54">
        <v>0</v>
      </c>
      <c r="C251" s="54">
        <v>0</v>
      </c>
      <c r="D251" s="54">
        <v>0</v>
      </c>
      <c r="E251" s="54">
        <v>0</v>
      </c>
      <c r="F251" s="54">
        <v>0</v>
      </c>
      <c r="G251" s="54">
        <v>0</v>
      </c>
      <c r="H251" s="54">
        <v>0</v>
      </c>
      <c r="I251" s="54">
        <v>0</v>
      </c>
      <c r="J251" s="54">
        <v>0</v>
      </c>
      <c r="K251" s="54">
        <v>0</v>
      </c>
      <c r="L251" s="54">
        <v>0</v>
      </c>
      <c r="M251" s="54">
        <v>0</v>
      </c>
      <c r="N251" s="54">
        <v>0</v>
      </c>
      <c r="O251" s="54">
        <v>0</v>
      </c>
      <c r="P251" s="54">
        <v>0</v>
      </c>
      <c r="Q251" s="54">
        <v>0</v>
      </c>
      <c r="R251" s="128">
        <v>0</v>
      </c>
      <c r="S251" s="54">
        <v>2313</v>
      </c>
      <c r="T251" s="54">
        <v>2565</v>
      </c>
      <c r="U251" s="54">
        <v>2842</v>
      </c>
      <c r="V251" s="54">
        <v>3119</v>
      </c>
      <c r="W251" s="54">
        <v>3403</v>
      </c>
      <c r="X251" s="54">
        <v>3707</v>
      </c>
      <c r="Y251" s="54">
        <v>4013</v>
      </c>
      <c r="Z251" s="54">
        <v>4316</v>
      </c>
      <c r="AA251" s="54">
        <v>4620</v>
      </c>
      <c r="AC251" s="54">
        <f t="shared" si="352"/>
        <v>0</v>
      </c>
      <c r="AD251" s="54">
        <f t="shared" si="353"/>
        <v>0</v>
      </c>
      <c r="AE251" s="54">
        <f t="shared" si="354"/>
        <v>0</v>
      </c>
      <c r="AF251" s="54">
        <f t="shared" si="355"/>
        <v>0</v>
      </c>
      <c r="AG251" s="54">
        <f t="shared" si="334"/>
        <v>2842</v>
      </c>
      <c r="AH251" s="54">
        <f t="shared" ca="1" si="335"/>
        <v>4013</v>
      </c>
      <c r="AI251" s="54">
        <f t="shared" ca="1" si="336"/>
        <v>4620</v>
      </c>
      <c r="AJ251" s="45" t="s">
        <v>9</v>
      </c>
    </row>
    <row r="252" spans="1:36" ht="15.95" hidden="1" customHeight="1" outlineLevel="1" x14ac:dyDescent="0.2">
      <c r="A252" s="63" t="s">
        <v>157</v>
      </c>
      <c r="B252" s="54">
        <v>0</v>
      </c>
      <c r="C252" s="54">
        <v>0</v>
      </c>
      <c r="D252" s="54">
        <v>0</v>
      </c>
      <c r="E252" s="54">
        <v>0</v>
      </c>
      <c r="F252" s="54">
        <v>0</v>
      </c>
      <c r="G252" s="54">
        <v>0</v>
      </c>
      <c r="H252" s="54">
        <v>0</v>
      </c>
      <c r="I252" s="54">
        <v>0</v>
      </c>
      <c r="J252" s="54">
        <v>0</v>
      </c>
      <c r="K252" s="54">
        <v>0</v>
      </c>
      <c r="L252" s="54">
        <v>0</v>
      </c>
      <c r="M252" s="54">
        <v>0</v>
      </c>
      <c r="N252" s="54">
        <v>0</v>
      </c>
      <c r="O252" s="54">
        <v>8918</v>
      </c>
      <c r="P252" s="54">
        <v>8603</v>
      </c>
      <c r="Q252" s="54">
        <v>8539</v>
      </c>
      <c r="R252" s="128">
        <v>8547</v>
      </c>
      <c r="S252" s="54">
        <v>8538</v>
      </c>
      <c r="T252" s="54">
        <v>8112</v>
      </c>
      <c r="U252" s="54">
        <v>8068</v>
      </c>
      <c r="V252" s="54">
        <v>8068</v>
      </c>
      <c r="W252" s="54">
        <v>7630</v>
      </c>
      <c r="X252" s="54">
        <v>7620</v>
      </c>
      <c r="Y252" s="54">
        <v>7614</v>
      </c>
      <c r="Z252" s="54">
        <v>7584</v>
      </c>
      <c r="AA252" s="54">
        <v>7566</v>
      </c>
      <c r="AC252" s="54">
        <f t="shared" si="352"/>
        <v>0</v>
      </c>
      <c r="AD252" s="54">
        <f t="shared" si="353"/>
        <v>0</v>
      </c>
      <c r="AE252" s="54">
        <f t="shared" si="354"/>
        <v>0</v>
      </c>
      <c r="AF252" s="54">
        <f t="shared" si="355"/>
        <v>8539</v>
      </c>
      <c r="AG252" s="54">
        <f t="shared" si="334"/>
        <v>8068</v>
      </c>
      <c r="AH252" s="54">
        <f t="shared" ca="1" si="335"/>
        <v>7614</v>
      </c>
      <c r="AI252" s="54">
        <f t="shared" ca="1" si="336"/>
        <v>7566</v>
      </c>
      <c r="AJ252" s="45" t="s">
        <v>9</v>
      </c>
    </row>
    <row r="253" spans="1:36" ht="15.95" hidden="1" customHeight="1" outlineLevel="1" x14ac:dyDescent="0.2">
      <c r="A253" s="63" t="s">
        <v>163</v>
      </c>
      <c r="B253" s="54">
        <v>0</v>
      </c>
      <c r="C253" s="54">
        <v>0</v>
      </c>
      <c r="D253" s="54">
        <v>0</v>
      </c>
      <c r="E253" s="54">
        <v>0</v>
      </c>
      <c r="F253" s="54">
        <v>0</v>
      </c>
      <c r="G253" s="54">
        <v>0</v>
      </c>
      <c r="H253" s="54">
        <v>0</v>
      </c>
      <c r="I253" s="54">
        <v>0</v>
      </c>
      <c r="J253" s="54">
        <v>0</v>
      </c>
      <c r="K253" s="54">
        <v>0</v>
      </c>
      <c r="L253" s="54">
        <v>0</v>
      </c>
      <c r="M253" s="54">
        <v>0</v>
      </c>
      <c r="N253" s="54">
        <v>0</v>
      </c>
      <c r="O253" s="54">
        <v>0</v>
      </c>
      <c r="P253" s="54">
        <v>0</v>
      </c>
      <c r="Q253" s="54">
        <v>1874</v>
      </c>
      <c r="R253" s="54">
        <v>2050</v>
      </c>
      <c r="S253" s="54">
        <v>0</v>
      </c>
      <c r="T253" s="54">
        <v>0</v>
      </c>
      <c r="U253" s="54">
        <v>0</v>
      </c>
      <c r="V253" s="54">
        <v>0</v>
      </c>
      <c r="W253" s="54">
        <v>0</v>
      </c>
      <c r="X253" s="54">
        <v>0</v>
      </c>
      <c r="Y253" s="54">
        <v>0</v>
      </c>
      <c r="Z253" s="54">
        <v>0</v>
      </c>
      <c r="AA253" s="54">
        <v>0</v>
      </c>
      <c r="AC253" s="54">
        <f t="shared" si="352"/>
        <v>0</v>
      </c>
      <c r="AD253" s="54">
        <f t="shared" si="353"/>
        <v>0</v>
      </c>
      <c r="AE253" s="54">
        <f t="shared" si="354"/>
        <v>0</v>
      </c>
      <c r="AF253" s="54">
        <f t="shared" si="355"/>
        <v>1874</v>
      </c>
      <c r="AG253" s="54">
        <f t="shared" si="334"/>
        <v>0</v>
      </c>
      <c r="AH253" s="54">
        <f t="shared" ca="1" si="335"/>
        <v>0</v>
      </c>
      <c r="AI253" s="54">
        <f t="shared" ca="1" si="336"/>
        <v>0</v>
      </c>
      <c r="AJ253" s="45" t="s">
        <v>9</v>
      </c>
    </row>
    <row r="254" spans="1:36" ht="15.95" hidden="1" customHeight="1" outlineLevel="1" x14ac:dyDescent="0.2">
      <c r="A254" s="61" t="s">
        <v>165</v>
      </c>
      <c r="B254" s="62">
        <v>10608</v>
      </c>
      <c r="C254" s="62">
        <v>83214</v>
      </c>
      <c r="D254" s="62">
        <v>176539</v>
      </c>
      <c r="E254" s="62">
        <v>223729</v>
      </c>
      <c r="F254" s="62">
        <v>326104</v>
      </c>
      <c r="G254" s="62">
        <v>370056</v>
      </c>
      <c r="H254" s="62">
        <v>499753</v>
      </c>
      <c r="I254" s="62">
        <f t="shared" ref="I254:N254" si="368">SUM(I255:I261)</f>
        <v>728124</v>
      </c>
      <c r="J254" s="62">
        <f t="shared" si="368"/>
        <v>782410</v>
      </c>
      <c r="K254" s="62">
        <f t="shared" si="368"/>
        <v>839676</v>
      </c>
      <c r="L254" s="62">
        <f t="shared" si="368"/>
        <v>869047</v>
      </c>
      <c r="M254" s="62">
        <f t="shared" si="368"/>
        <v>872993</v>
      </c>
      <c r="N254" s="62">
        <f t="shared" si="368"/>
        <v>996869</v>
      </c>
      <c r="O254" s="62">
        <f t="shared" ref="O254:T254" si="369">SUM(O255:O261)</f>
        <v>971362</v>
      </c>
      <c r="P254" s="62">
        <f t="shared" si="369"/>
        <v>955615</v>
      </c>
      <c r="Q254" s="62">
        <f t="shared" si="369"/>
        <v>953634</v>
      </c>
      <c r="R254" s="62">
        <f t="shared" si="369"/>
        <v>995674</v>
      </c>
      <c r="S254" s="62">
        <f t="shared" si="369"/>
        <v>1038470</v>
      </c>
      <c r="T254" s="62">
        <f t="shared" si="369"/>
        <v>1056970</v>
      </c>
      <c r="U254" s="62">
        <f t="shared" ref="U254:V254" si="370">SUM(U255:U261)</f>
        <v>1057050</v>
      </c>
      <c r="V254" s="62">
        <f t="shared" si="370"/>
        <v>1100328</v>
      </c>
      <c r="W254" s="62">
        <f t="shared" ref="W254:X254" si="371">SUM(W255:W261)</f>
        <v>1136481</v>
      </c>
      <c r="X254" s="62">
        <f t="shared" si="371"/>
        <v>1154640</v>
      </c>
      <c r="Y254" s="62">
        <f t="shared" ref="Y254:Z254" si="372">SUM(Y255:Y261)</f>
        <v>1163712</v>
      </c>
      <c r="Z254" s="62">
        <f t="shared" si="372"/>
        <v>1211304</v>
      </c>
      <c r="AA254" s="62">
        <f t="shared" ref="AA254" si="373">SUM(AA255:AA261)</f>
        <v>1253415</v>
      </c>
      <c r="AC254" s="62">
        <f t="shared" ref="AC254:AC261" si="374">E254</f>
        <v>223729</v>
      </c>
      <c r="AD254" s="62">
        <f t="shared" ref="AD254:AD261" si="375">I254</f>
        <v>728124</v>
      </c>
      <c r="AE254" s="62">
        <f t="shared" ref="AE254:AE261" si="376">M254</f>
        <v>872993</v>
      </c>
      <c r="AF254" s="62">
        <f t="shared" ref="AF254:AF261" si="377">Q254</f>
        <v>953634</v>
      </c>
      <c r="AG254" s="62">
        <f t="shared" si="334"/>
        <v>1057050</v>
      </c>
      <c r="AH254" s="62">
        <f t="shared" ca="1" si="335"/>
        <v>1163712</v>
      </c>
      <c r="AI254" s="62">
        <f t="shared" ca="1" si="336"/>
        <v>1253415</v>
      </c>
      <c r="AJ254" s="45" t="s">
        <v>9</v>
      </c>
    </row>
    <row r="255" spans="1:36" ht="15.95" hidden="1" customHeight="1" outlineLevel="1" x14ac:dyDescent="0.2">
      <c r="A255" s="63" t="s">
        <v>166</v>
      </c>
      <c r="B255" s="54">
        <v>31553</v>
      </c>
      <c r="C255" s="54">
        <v>31553</v>
      </c>
      <c r="D255" s="54">
        <v>31553</v>
      </c>
      <c r="E255" s="54">
        <v>31553</v>
      </c>
      <c r="F255" s="54">
        <v>31553</v>
      </c>
      <c r="G255" s="54">
        <v>31553</v>
      </c>
      <c r="H255" s="54">
        <v>157553</v>
      </c>
      <c r="I255" s="54">
        <v>187553</v>
      </c>
      <c r="J255" s="54">
        <v>208553</v>
      </c>
      <c r="K255" s="54">
        <v>208553</v>
      </c>
      <c r="L255" s="54">
        <v>208553</v>
      </c>
      <c r="M255" s="54">
        <v>208553</v>
      </c>
      <c r="N255" s="54">
        <v>208553</v>
      </c>
      <c r="O255" s="54">
        <v>208553</v>
      </c>
      <c r="P255" s="54">
        <v>208553</v>
      </c>
      <c r="Q255" s="54">
        <v>208553</v>
      </c>
      <c r="R255" s="54">
        <v>208553</v>
      </c>
      <c r="S255" s="54">
        <v>208553</v>
      </c>
      <c r="T255" s="54">
        <v>208553</v>
      </c>
      <c r="U255" s="54">
        <v>208553</v>
      </c>
      <c r="V255" s="54">
        <v>208553</v>
      </c>
      <c r="W255" s="54">
        <v>208553</v>
      </c>
      <c r="X255" s="54">
        <v>208553</v>
      </c>
      <c r="Y255" s="54">
        <v>208553</v>
      </c>
      <c r="Z255" s="54">
        <v>208553</v>
      </c>
      <c r="AA255" s="54">
        <v>208553</v>
      </c>
      <c r="AC255" s="54">
        <f t="shared" si="374"/>
        <v>31553</v>
      </c>
      <c r="AD255" s="54">
        <f t="shared" si="375"/>
        <v>187553</v>
      </c>
      <c r="AE255" s="54">
        <f t="shared" si="376"/>
        <v>208553</v>
      </c>
      <c r="AF255" s="54">
        <f t="shared" si="377"/>
        <v>208553</v>
      </c>
      <c r="AG255" s="54">
        <f t="shared" ref="AG255:AG261" si="378">U255</f>
        <v>208553</v>
      </c>
      <c r="AH255" s="54">
        <f t="shared" ref="AH255:AH261" ca="1" si="379">OFFSET(Z255,0,-1)</f>
        <v>208553</v>
      </c>
      <c r="AI255" s="54">
        <f t="shared" ref="AI255:AI260" ca="1" si="380">OFFSET(AB255,0,-1)</f>
        <v>208553</v>
      </c>
      <c r="AJ255" s="45" t="s">
        <v>9</v>
      </c>
    </row>
    <row r="256" spans="1:36" ht="15.95" hidden="1" customHeight="1" outlineLevel="1" x14ac:dyDescent="0.2">
      <c r="A256" s="63" t="s">
        <v>167</v>
      </c>
      <c r="B256" s="54">
        <v>0</v>
      </c>
      <c r="C256" s="54">
        <v>0</v>
      </c>
      <c r="D256" s="54">
        <v>0</v>
      </c>
      <c r="E256" s="54">
        <v>0</v>
      </c>
      <c r="F256" s="54">
        <v>0</v>
      </c>
      <c r="G256" s="54">
        <v>0</v>
      </c>
      <c r="H256" s="54">
        <v>0</v>
      </c>
      <c r="I256" s="54">
        <v>0</v>
      </c>
      <c r="J256" s="54">
        <v>0</v>
      </c>
      <c r="K256" s="54">
        <v>0</v>
      </c>
      <c r="L256" s="54">
        <v>0</v>
      </c>
      <c r="M256" s="54">
        <v>0</v>
      </c>
      <c r="N256" s="54">
        <v>0</v>
      </c>
      <c r="O256" s="54">
        <v>0</v>
      </c>
      <c r="P256" s="54">
        <v>0</v>
      </c>
      <c r="Q256" s="54">
        <v>0</v>
      </c>
      <c r="R256" s="54">
        <v>0</v>
      </c>
      <c r="S256" s="54">
        <v>0</v>
      </c>
      <c r="T256" s="54">
        <v>0</v>
      </c>
      <c r="U256" s="54">
        <v>0</v>
      </c>
      <c r="V256" s="54">
        <v>0</v>
      </c>
      <c r="W256" s="54">
        <v>0</v>
      </c>
      <c r="X256" s="54">
        <v>0</v>
      </c>
      <c r="Y256" s="54">
        <v>0</v>
      </c>
      <c r="Z256" s="54">
        <v>0</v>
      </c>
      <c r="AA256" s="54">
        <v>0</v>
      </c>
      <c r="AC256" s="54">
        <f t="shared" si="374"/>
        <v>0</v>
      </c>
      <c r="AD256" s="54">
        <f t="shared" si="375"/>
        <v>0</v>
      </c>
      <c r="AE256" s="54">
        <f t="shared" si="376"/>
        <v>0</v>
      </c>
      <c r="AF256" s="54">
        <f t="shared" si="377"/>
        <v>0</v>
      </c>
      <c r="AG256" s="54">
        <f t="shared" si="378"/>
        <v>0</v>
      </c>
      <c r="AH256" s="54">
        <f t="shared" ca="1" si="379"/>
        <v>0</v>
      </c>
      <c r="AI256" s="54">
        <f t="shared" ca="1" si="380"/>
        <v>0</v>
      </c>
      <c r="AJ256" s="45" t="s">
        <v>9</v>
      </c>
    </row>
    <row r="257" spans="1:36" ht="15.95" hidden="1" customHeight="1" outlineLevel="1" x14ac:dyDescent="0.2">
      <c r="A257" s="63" t="s">
        <v>145</v>
      </c>
      <c r="B257" s="54">
        <v>0</v>
      </c>
      <c r="C257" s="54">
        <v>0</v>
      </c>
      <c r="D257" s="54">
        <v>0</v>
      </c>
      <c r="E257" s="54">
        <v>0</v>
      </c>
      <c r="F257" s="54">
        <v>0</v>
      </c>
      <c r="G257" s="54">
        <v>0</v>
      </c>
      <c r="H257" s="54">
        <v>0</v>
      </c>
      <c r="I257" s="54">
        <v>0</v>
      </c>
      <c r="J257" s="54">
        <v>0</v>
      </c>
      <c r="K257" s="54">
        <v>0</v>
      </c>
      <c r="L257" s="54">
        <v>0</v>
      </c>
      <c r="M257" s="54">
        <v>0</v>
      </c>
      <c r="N257" s="54">
        <v>0</v>
      </c>
      <c r="O257" s="54">
        <v>0</v>
      </c>
      <c r="P257" s="54">
        <v>0</v>
      </c>
      <c r="Q257" s="54">
        <v>0</v>
      </c>
      <c r="R257" s="54">
        <v>0</v>
      </c>
      <c r="S257" s="54">
        <v>0</v>
      </c>
      <c r="T257" s="54">
        <v>0</v>
      </c>
      <c r="U257" s="54">
        <v>0</v>
      </c>
      <c r="V257" s="54">
        <v>0</v>
      </c>
      <c r="W257" s="54">
        <v>0</v>
      </c>
      <c r="X257" s="54">
        <v>0</v>
      </c>
      <c r="Y257" s="54">
        <v>0</v>
      </c>
      <c r="Z257" s="54">
        <v>0</v>
      </c>
      <c r="AA257" s="54">
        <v>0</v>
      </c>
      <c r="AC257" s="54">
        <f t="shared" si="374"/>
        <v>0</v>
      </c>
      <c r="AD257" s="54">
        <f t="shared" si="375"/>
        <v>0</v>
      </c>
      <c r="AE257" s="54">
        <f t="shared" si="376"/>
        <v>0</v>
      </c>
      <c r="AF257" s="54">
        <f t="shared" si="377"/>
        <v>0</v>
      </c>
      <c r="AG257" s="54">
        <f t="shared" si="378"/>
        <v>0</v>
      </c>
      <c r="AH257" s="54">
        <f t="shared" ca="1" si="379"/>
        <v>0</v>
      </c>
      <c r="AI257" s="54">
        <f t="shared" ca="1" si="380"/>
        <v>0</v>
      </c>
      <c r="AJ257" s="45" t="s">
        <v>9</v>
      </c>
    </row>
    <row r="258" spans="1:36" ht="15.95" hidden="1" customHeight="1" outlineLevel="1" x14ac:dyDescent="0.2">
      <c r="A258" s="63" t="s">
        <v>168</v>
      </c>
      <c r="B258" s="54">
        <v>0</v>
      </c>
      <c r="C258" s="54">
        <v>0</v>
      </c>
      <c r="D258" s="54">
        <v>0</v>
      </c>
      <c r="E258" s="54">
        <v>0</v>
      </c>
      <c r="F258" s="54">
        <v>0</v>
      </c>
      <c r="G258" s="54">
        <v>0</v>
      </c>
      <c r="H258" s="54">
        <v>0</v>
      </c>
      <c r="I258" s="54">
        <v>0</v>
      </c>
      <c r="J258" s="54">
        <v>0</v>
      </c>
      <c r="K258" s="54">
        <v>0</v>
      </c>
      <c r="L258" s="54">
        <v>0</v>
      </c>
      <c r="M258" s="54">
        <v>0</v>
      </c>
      <c r="N258" s="54">
        <v>0</v>
      </c>
      <c r="O258" s="54">
        <v>0</v>
      </c>
      <c r="P258" s="54">
        <v>0</v>
      </c>
      <c r="Q258" s="54">
        <v>0</v>
      </c>
      <c r="R258" s="54">
        <v>0</v>
      </c>
      <c r="S258" s="54">
        <v>0</v>
      </c>
      <c r="T258" s="54">
        <v>0</v>
      </c>
      <c r="U258" s="54">
        <v>0</v>
      </c>
      <c r="V258" s="54">
        <v>0</v>
      </c>
      <c r="W258" s="54">
        <v>0</v>
      </c>
      <c r="X258" s="54">
        <v>0</v>
      </c>
      <c r="Y258" s="54">
        <v>0</v>
      </c>
      <c r="Z258" s="54">
        <v>0</v>
      </c>
      <c r="AA258" s="54">
        <v>0</v>
      </c>
      <c r="AC258" s="54">
        <f t="shared" si="374"/>
        <v>0</v>
      </c>
      <c r="AD258" s="54">
        <f t="shared" si="375"/>
        <v>0</v>
      </c>
      <c r="AE258" s="54">
        <f t="shared" si="376"/>
        <v>0</v>
      </c>
      <c r="AF258" s="54">
        <f t="shared" si="377"/>
        <v>0</v>
      </c>
      <c r="AG258" s="54">
        <f t="shared" si="378"/>
        <v>0</v>
      </c>
      <c r="AH258" s="54">
        <f t="shared" ca="1" si="379"/>
        <v>0</v>
      </c>
      <c r="AI258" s="54">
        <f t="shared" ca="1" si="380"/>
        <v>0</v>
      </c>
      <c r="AJ258" s="45" t="s">
        <v>9</v>
      </c>
    </row>
    <row r="259" spans="1:36" ht="15.95" hidden="1" customHeight="1" outlineLevel="1" x14ac:dyDescent="0.2">
      <c r="A259" s="63" t="s">
        <v>169</v>
      </c>
      <c r="B259" s="54">
        <v>7368</v>
      </c>
      <c r="C259" s="54">
        <v>7368</v>
      </c>
      <c r="D259" s="54">
        <v>7368</v>
      </c>
      <c r="E259" s="54">
        <v>258186</v>
      </c>
      <c r="F259" s="54">
        <v>251775</v>
      </c>
      <c r="G259" s="54">
        <v>251775</v>
      </c>
      <c r="H259" s="54">
        <v>251775</v>
      </c>
      <c r="I259" s="54">
        <v>540571</v>
      </c>
      <c r="J259" s="54">
        <v>540571</v>
      </c>
      <c r="K259" s="54">
        <v>540571</v>
      </c>
      <c r="L259" s="54">
        <v>540571</v>
      </c>
      <c r="M259" s="54">
        <v>664439</v>
      </c>
      <c r="N259" s="54">
        <v>664595</v>
      </c>
      <c r="O259" s="54">
        <v>638020</v>
      </c>
      <c r="P259" s="54">
        <v>587967</v>
      </c>
      <c r="Q259" s="54">
        <v>745741</v>
      </c>
      <c r="R259" s="54">
        <v>745084</v>
      </c>
      <c r="S259" s="54">
        <v>745084</v>
      </c>
      <c r="T259" s="54">
        <v>745084</v>
      </c>
      <c r="U259" s="54">
        <v>848500</v>
      </c>
      <c r="V259" s="54">
        <v>848500</v>
      </c>
      <c r="W259" s="54">
        <v>848500</v>
      </c>
      <c r="X259" s="54">
        <v>848500</v>
      </c>
      <c r="Y259" s="54">
        <v>955160</v>
      </c>
      <c r="Z259" s="54">
        <v>955160</v>
      </c>
      <c r="AA259" s="54">
        <v>955160</v>
      </c>
      <c r="AC259" s="54">
        <f t="shared" si="374"/>
        <v>258186</v>
      </c>
      <c r="AD259" s="54">
        <f t="shared" si="375"/>
        <v>540571</v>
      </c>
      <c r="AE259" s="54">
        <f t="shared" si="376"/>
        <v>664439</v>
      </c>
      <c r="AF259" s="54">
        <f t="shared" si="377"/>
        <v>745741</v>
      </c>
      <c r="AG259" s="54">
        <f t="shared" si="378"/>
        <v>848500</v>
      </c>
      <c r="AH259" s="54">
        <f t="shared" ca="1" si="379"/>
        <v>955160</v>
      </c>
      <c r="AI259" s="54">
        <f t="shared" ca="1" si="380"/>
        <v>955160</v>
      </c>
      <c r="AJ259" s="45" t="s">
        <v>9</v>
      </c>
    </row>
    <row r="260" spans="1:36" ht="15.95" hidden="1" customHeight="1" outlineLevel="1" x14ac:dyDescent="0.2">
      <c r="A260" s="63" t="s">
        <v>170</v>
      </c>
      <c r="B260" s="54">
        <v>-28313</v>
      </c>
      <c r="C260" s="54">
        <v>44293</v>
      </c>
      <c r="D260" s="54">
        <v>137618</v>
      </c>
      <c r="E260" s="54">
        <v>-66010</v>
      </c>
      <c r="F260" s="54">
        <v>42776</v>
      </c>
      <c r="G260" s="54">
        <v>86728</v>
      </c>
      <c r="H260" s="54">
        <v>90425</v>
      </c>
      <c r="I260" s="54">
        <v>0</v>
      </c>
      <c r="J260" s="54">
        <v>33286</v>
      </c>
      <c r="K260" s="54">
        <v>90552</v>
      </c>
      <c r="L260" s="54">
        <v>119923</v>
      </c>
      <c r="M260" s="54">
        <v>1</v>
      </c>
      <c r="N260" s="54">
        <v>123721</v>
      </c>
      <c r="O260" s="54">
        <v>124789</v>
      </c>
      <c r="P260" s="54">
        <v>159095</v>
      </c>
      <c r="Q260" s="54">
        <v>-660</v>
      </c>
      <c r="R260" s="54">
        <v>42037</v>
      </c>
      <c r="S260" s="54">
        <v>84833</v>
      </c>
      <c r="T260" s="54">
        <v>103333</v>
      </c>
      <c r="U260" s="54">
        <v>-3</v>
      </c>
      <c r="V260" s="54">
        <v>43275</v>
      </c>
      <c r="W260" s="54">
        <v>79428</v>
      </c>
      <c r="X260" s="54">
        <v>97587</v>
      </c>
      <c r="Y260" s="54">
        <v>-1</v>
      </c>
      <c r="Z260" s="54">
        <v>47591</v>
      </c>
      <c r="AA260" s="54">
        <v>89702</v>
      </c>
      <c r="AC260" s="54">
        <f t="shared" si="374"/>
        <v>-66010</v>
      </c>
      <c r="AD260" s="54">
        <f t="shared" si="375"/>
        <v>0</v>
      </c>
      <c r="AE260" s="54">
        <f t="shared" si="376"/>
        <v>1</v>
      </c>
      <c r="AF260" s="54">
        <f t="shared" si="377"/>
        <v>-660</v>
      </c>
      <c r="AG260" s="54">
        <f t="shared" si="378"/>
        <v>-3</v>
      </c>
      <c r="AH260" s="54">
        <f t="shared" ca="1" si="379"/>
        <v>-1</v>
      </c>
      <c r="AI260" s="54">
        <f t="shared" ca="1" si="380"/>
        <v>89702</v>
      </c>
      <c r="AJ260" s="45" t="s">
        <v>9</v>
      </c>
    </row>
    <row r="261" spans="1:36" ht="15.95" hidden="1" customHeight="1" outlineLevel="1" x14ac:dyDescent="0.2">
      <c r="A261" s="63" t="s">
        <v>171</v>
      </c>
      <c r="B261" s="54">
        <v>0</v>
      </c>
      <c r="C261" s="54">
        <v>0</v>
      </c>
      <c r="D261" s="54">
        <v>0</v>
      </c>
      <c r="E261" s="54">
        <v>0</v>
      </c>
      <c r="F261" s="54">
        <v>0</v>
      </c>
      <c r="G261" s="54">
        <v>0</v>
      </c>
      <c r="H261" s="54">
        <v>0</v>
      </c>
      <c r="I261" s="54">
        <v>0</v>
      </c>
      <c r="J261" s="54">
        <v>0</v>
      </c>
      <c r="K261" s="54">
        <v>0</v>
      </c>
      <c r="L261" s="54">
        <v>0</v>
      </c>
      <c r="M261" s="54">
        <v>0</v>
      </c>
      <c r="N261" s="54">
        <v>0</v>
      </c>
      <c r="O261" s="54">
        <v>0</v>
      </c>
      <c r="P261" s="54">
        <v>0</v>
      </c>
      <c r="Q261" s="54">
        <v>0</v>
      </c>
      <c r="R261" s="54">
        <v>0</v>
      </c>
      <c r="S261" s="54">
        <v>0</v>
      </c>
      <c r="T261" s="54">
        <v>0</v>
      </c>
      <c r="U261" s="54">
        <v>0</v>
      </c>
      <c r="V261" s="54">
        <v>0</v>
      </c>
      <c r="W261" s="54">
        <v>0</v>
      </c>
      <c r="X261" s="54">
        <v>0</v>
      </c>
      <c r="Y261" s="54">
        <v>0</v>
      </c>
      <c r="Z261" s="54">
        <v>0</v>
      </c>
      <c r="AA261" s="54">
        <v>0</v>
      </c>
      <c r="AC261" s="54">
        <f t="shared" si="374"/>
        <v>0</v>
      </c>
      <c r="AD261" s="54">
        <f t="shared" si="375"/>
        <v>0</v>
      </c>
      <c r="AE261" s="54">
        <f t="shared" si="376"/>
        <v>0</v>
      </c>
      <c r="AF261" s="54">
        <f t="shared" si="377"/>
        <v>0</v>
      </c>
      <c r="AG261" s="54">
        <f t="shared" si="378"/>
        <v>0</v>
      </c>
      <c r="AH261" s="54">
        <f t="shared" ca="1" si="379"/>
        <v>0</v>
      </c>
      <c r="AI261" s="54"/>
      <c r="AJ261" s="45" t="s">
        <v>9</v>
      </c>
    </row>
    <row r="262" spans="1:36" ht="15.95" customHeight="1" collapsed="1" x14ac:dyDescent="0.2">
      <c r="P262" s="219">
        <f t="shared" ref="P262:U262" si="381">P190-P222</f>
        <v>0</v>
      </c>
      <c r="Q262" s="219">
        <f t="shared" si="381"/>
        <v>0</v>
      </c>
      <c r="R262" s="219">
        <f t="shared" si="381"/>
        <v>0</v>
      </c>
      <c r="S262" s="219">
        <f t="shared" si="381"/>
        <v>0</v>
      </c>
      <c r="T262" s="219">
        <f t="shared" si="381"/>
        <v>0</v>
      </c>
      <c r="U262" s="219">
        <f t="shared" si="381"/>
        <v>0</v>
      </c>
      <c r="V262" s="219">
        <f t="shared" ref="V262:W262" si="382">V190-V222</f>
        <v>0</v>
      </c>
      <c r="W262" s="219">
        <f t="shared" si="382"/>
        <v>0</v>
      </c>
      <c r="X262" s="219">
        <f t="shared" ref="X262:Y262" si="383">X190-X222</f>
        <v>0</v>
      </c>
      <c r="Y262" s="219">
        <f t="shared" si="383"/>
        <v>0</v>
      </c>
      <c r="Z262" s="219">
        <f t="shared" ref="Z262:AA262" si="384">Z190-Z222</f>
        <v>0</v>
      </c>
      <c r="AA262" s="219">
        <f t="shared" si="384"/>
        <v>0</v>
      </c>
      <c r="AJ262" s="45" t="s">
        <v>9</v>
      </c>
    </row>
    <row r="263" spans="1:36" ht="15.95" customHeight="1" x14ac:dyDescent="0.2">
      <c r="A263" s="162" t="s">
        <v>187</v>
      </c>
      <c r="AJ263" s="45" t="s">
        <v>9</v>
      </c>
    </row>
    <row r="264" spans="1:36" ht="15.95" customHeight="1" x14ac:dyDescent="0.2">
      <c r="AJ264" s="45"/>
    </row>
    <row r="265" spans="1:36" ht="15.95" customHeight="1" x14ac:dyDescent="0.2">
      <c r="AJ265" s="45"/>
    </row>
    <row r="266" spans="1:36" ht="15.95" customHeight="1" x14ac:dyDescent="0.2">
      <c r="AJ266" s="45"/>
    </row>
    <row r="267" spans="1:36" ht="15.95" customHeight="1" x14ac:dyDescent="0.2">
      <c r="AJ267" s="45"/>
    </row>
    <row r="268" spans="1:36" ht="15.95" customHeight="1" x14ac:dyDescent="0.2">
      <c r="AJ268" s="45"/>
    </row>
  </sheetData>
  <phoneticPr fontId="43"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7DF9C-695F-40A6-942A-6B33505C0B4B}">
  <sheetPr>
    <tabColor theme="4" tint="0.79998168889431442"/>
    <outlinePr summaryBelow="0" summaryRight="0"/>
  </sheetPr>
  <dimension ref="A1:AL268"/>
  <sheetViews>
    <sheetView showGridLines="0" zoomScale="80" zoomScaleNormal="80" workbookViewId="0">
      <pane xSplit="1" ySplit="5" topLeftCell="B6" activePane="bottomRight" state="frozen"/>
      <selection activeCell="AD19" sqref="AD19"/>
      <selection pane="topRight" activeCell="AD19" sqref="AD19"/>
      <selection pane="bottomLeft" activeCell="AD19" sqref="AD19"/>
      <selection pane="bottomRight"/>
    </sheetView>
  </sheetViews>
  <sheetFormatPr defaultRowHeight="15.95" customHeight="1" outlineLevelRow="1" x14ac:dyDescent="0.2"/>
  <cols>
    <col min="1" max="1" width="64.7109375" style="20" customWidth="1"/>
    <col min="2" max="27" width="14.7109375" style="34" customWidth="1"/>
    <col min="28" max="28" width="9.140625" style="20" customWidth="1"/>
    <col min="29" max="35" width="14.7109375" style="34" customWidth="1"/>
    <col min="36" max="36" width="2.7109375" style="20" customWidth="1"/>
    <col min="37" max="37" width="10" style="20" bestFit="1" customWidth="1"/>
    <col min="38" max="16384" width="9.140625" style="20"/>
  </cols>
  <sheetData>
    <row r="1" spans="1:38" s="2" customFormat="1" ht="21.95" customHeight="1" x14ac:dyDescent="0.2">
      <c r="A1" s="36" t="s">
        <v>193</v>
      </c>
      <c r="B1" s="37"/>
      <c r="C1" s="37"/>
      <c r="D1" s="37"/>
      <c r="E1" s="37"/>
      <c r="F1" s="37"/>
      <c r="G1" s="37"/>
      <c r="H1" s="37"/>
      <c r="I1" s="37"/>
      <c r="J1" s="37"/>
      <c r="K1" s="37"/>
      <c r="L1" s="37"/>
      <c r="M1" s="37"/>
      <c r="N1" s="37"/>
      <c r="O1" s="37"/>
      <c r="P1" s="37"/>
      <c r="Q1" s="37"/>
      <c r="R1" s="37"/>
      <c r="S1" s="37"/>
      <c r="T1" s="37"/>
      <c r="U1" s="37"/>
      <c r="V1" s="37"/>
      <c r="W1" s="37"/>
      <c r="X1" s="37"/>
      <c r="Y1" s="37"/>
      <c r="Z1" s="37"/>
      <c r="AA1" s="37"/>
      <c r="AC1" s="37"/>
      <c r="AD1" s="37"/>
      <c r="AE1" s="37"/>
      <c r="AF1" s="37"/>
      <c r="AG1" s="37"/>
      <c r="AH1" s="37"/>
      <c r="AI1" s="37"/>
      <c r="AJ1" s="38" t="s">
        <v>9</v>
      </c>
    </row>
    <row r="2" spans="1:38" s="2" customFormat="1" ht="21.95" customHeight="1" thickBot="1" x14ac:dyDescent="0.25">
      <c r="A2" s="69" t="s">
        <v>56</v>
      </c>
      <c r="B2" s="67"/>
      <c r="C2" s="67"/>
      <c r="D2" s="67"/>
      <c r="E2" s="67"/>
      <c r="F2" s="67"/>
      <c r="G2" s="67"/>
      <c r="H2" s="67"/>
      <c r="I2" s="67"/>
      <c r="J2" s="67"/>
      <c r="K2" s="67"/>
      <c r="L2" s="67"/>
      <c r="M2" s="67"/>
      <c r="N2" s="67"/>
      <c r="O2" s="67"/>
      <c r="P2" s="67"/>
      <c r="Q2" s="67"/>
      <c r="R2" s="67"/>
      <c r="S2" s="67"/>
      <c r="T2" s="67"/>
      <c r="U2" s="67"/>
      <c r="V2" s="67"/>
      <c r="W2" s="67"/>
      <c r="X2" s="67"/>
      <c r="Y2" s="67"/>
      <c r="Z2" s="67"/>
      <c r="AA2" s="67"/>
      <c r="AB2" s="68"/>
      <c r="AC2" s="67"/>
      <c r="AD2" s="67"/>
      <c r="AE2" s="67"/>
      <c r="AF2" s="67"/>
      <c r="AG2" s="67"/>
      <c r="AH2" s="67"/>
      <c r="AI2" s="67"/>
      <c r="AJ2" s="38" t="s">
        <v>9</v>
      </c>
    </row>
    <row r="3" spans="1:38" ht="21.95" customHeight="1" thickTop="1" x14ac:dyDescent="0.2">
      <c r="A3" s="65" t="s">
        <v>57</v>
      </c>
      <c r="B3" s="85" t="s">
        <v>189</v>
      </c>
      <c r="C3" s="85" t="s">
        <v>189</v>
      </c>
      <c r="D3" s="85" t="s">
        <v>189</v>
      </c>
      <c r="E3" s="85" t="s">
        <v>189</v>
      </c>
      <c r="F3" s="85" t="s">
        <v>189</v>
      </c>
      <c r="G3" s="85" t="s">
        <v>189</v>
      </c>
      <c r="H3" s="85" t="s">
        <v>189</v>
      </c>
      <c r="I3" s="85" t="s">
        <v>189</v>
      </c>
      <c r="J3" s="82" t="s">
        <v>39</v>
      </c>
      <c r="K3" s="82" t="s">
        <v>39</v>
      </c>
      <c r="L3" s="82" t="s">
        <v>39</v>
      </c>
      <c r="M3" s="82" t="s">
        <v>39</v>
      </c>
      <c r="N3" s="82" t="s">
        <v>39</v>
      </c>
      <c r="O3" s="82" t="s">
        <v>39</v>
      </c>
      <c r="P3" s="82" t="s">
        <v>39</v>
      </c>
      <c r="Q3" s="82" t="s">
        <v>39</v>
      </c>
      <c r="R3" s="82" t="s">
        <v>39</v>
      </c>
      <c r="S3" s="82" t="s">
        <v>39</v>
      </c>
      <c r="T3" s="82" t="s">
        <v>39</v>
      </c>
      <c r="U3" s="82" t="s">
        <v>39</v>
      </c>
      <c r="V3" s="82" t="s">
        <v>39</v>
      </c>
      <c r="W3" s="82" t="s">
        <v>39</v>
      </c>
      <c r="X3" s="82" t="s">
        <v>39</v>
      </c>
      <c r="Y3" s="82" t="s">
        <v>39</v>
      </c>
      <c r="Z3" s="82" t="s">
        <v>39</v>
      </c>
      <c r="AA3" s="82" t="s">
        <v>39</v>
      </c>
      <c r="AC3" s="85"/>
      <c r="AD3" s="85"/>
      <c r="AE3" s="85"/>
      <c r="AF3" s="82"/>
      <c r="AG3" s="82"/>
      <c r="AH3" s="82"/>
      <c r="AI3" s="82"/>
      <c r="AJ3" s="45" t="s">
        <v>9</v>
      </c>
    </row>
    <row r="4" spans="1:38" ht="21.95" customHeight="1" thickBot="1" x14ac:dyDescent="0.25">
      <c r="A4" s="66" t="s">
        <v>58</v>
      </c>
      <c r="B4" s="83">
        <v>0.49</v>
      </c>
      <c r="C4" s="83">
        <v>0.49</v>
      </c>
      <c r="D4" s="83">
        <v>0.49</v>
      </c>
      <c r="E4" s="83">
        <v>0.49</v>
      </c>
      <c r="F4" s="83">
        <v>0.49</v>
      </c>
      <c r="G4" s="83">
        <v>0.49</v>
      </c>
      <c r="H4" s="83">
        <v>0.49</v>
      </c>
      <c r="I4" s="83">
        <v>0.49</v>
      </c>
      <c r="J4" s="83">
        <v>0.49</v>
      </c>
      <c r="K4" s="83">
        <v>0.49</v>
      </c>
      <c r="L4" s="83">
        <v>0.49</v>
      </c>
      <c r="M4" s="83">
        <v>0.34300000000000003</v>
      </c>
      <c r="N4" s="83">
        <v>0.34300000000000003</v>
      </c>
      <c r="O4" s="83">
        <v>0.34300000000000003</v>
      </c>
      <c r="P4" s="83">
        <v>0.34300000000000003</v>
      </c>
      <c r="Q4" s="83">
        <v>0.34300000000000003</v>
      </c>
      <c r="R4" s="83">
        <v>0.34300000000000003</v>
      </c>
      <c r="S4" s="83">
        <v>0.34300000000000003</v>
      </c>
      <c r="T4" s="83">
        <v>0.34300000000000003</v>
      </c>
      <c r="U4" s="83">
        <v>0.34300000000000003</v>
      </c>
      <c r="V4" s="83">
        <v>0.34300000000000003</v>
      </c>
      <c r="W4" s="83">
        <v>0.34300000000000003</v>
      </c>
      <c r="X4" s="83">
        <v>0.34300000000000003</v>
      </c>
      <c r="Y4" s="83">
        <v>0.34300000000000003</v>
      </c>
      <c r="Z4" s="83">
        <v>0.34300000000000003</v>
      </c>
      <c r="AA4" s="83">
        <v>0.34300000000000003</v>
      </c>
      <c r="AC4" s="83"/>
      <c r="AD4" s="83"/>
      <c r="AE4" s="83"/>
      <c r="AF4" s="84"/>
      <c r="AG4" s="84"/>
      <c r="AH4" s="84"/>
      <c r="AI4" s="84"/>
      <c r="AJ4" s="45" t="s">
        <v>9</v>
      </c>
    </row>
    <row r="5" spans="1:38" s="2" customFormat="1" ht="21.95" customHeight="1" thickTop="1" x14ac:dyDescent="0.2">
      <c r="A5" s="36" t="s">
        <v>59</v>
      </c>
      <c r="B5" s="37" t="s">
        <v>60</v>
      </c>
      <c r="C5" s="37" t="s">
        <v>61</v>
      </c>
      <c r="D5" s="37" t="s">
        <v>62</v>
      </c>
      <c r="E5" s="37" t="s">
        <v>63</v>
      </c>
      <c r="F5" s="37" t="s">
        <v>64</v>
      </c>
      <c r="G5" s="37" t="s">
        <v>65</v>
      </c>
      <c r="H5" s="37" t="s">
        <v>66</v>
      </c>
      <c r="I5" s="37" t="s">
        <v>67</v>
      </c>
      <c r="J5" s="37" t="s">
        <v>68</v>
      </c>
      <c r="K5" s="37" t="s">
        <v>69</v>
      </c>
      <c r="L5" s="37" t="s">
        <v>285</v>
      </c>
      <c r="M5" s="37" t="s">
        <v>287</v>
      </c>
      <c r="N5" s="37" t="s">
        <v>291</v>
      </c>
      <c r="O5" s="37" t="s">
        <v>292</v>
      </c>
      <c r="P5" s="37" t="s">
        <v>303</v>
      </c>
      <c r="Q5" s="37" t="s">
        <v>305</v>
      </c>
      <c r="R5" s="37" t="s">
        <v>306</v>
      </c>
      <c r="S5" s="37" t="s">
        <v>308</v>
      </c>
      <c r="T5" s="37" t="s">
        <v>311</v>
      </c>
      <c r="U5" s="37" t="s">
        <v>312</v>
      </c>
      <c r="V5" s="37" t="s">
        <v>313</v>
      </c>
      <c r="W5" s="37" t="s">
        <v>314</v>
      </c>
      <c r="X5" s="37" t="s">
        <v>316</v>
      </c>
      <c r="Y5" s="37" t="s">
        <v>317</v>
      </c>
      <c r="Z5" s="37" t="s">
        <v>318</v>
      </c>
      <c r="AA5" s="37" t="s">
        <v>320</v>
      </c>
      <c r="AC5" s="121">
        <v>2019</v>
      </c>
      <c r="AD5" s="121">
        <v>2020</v>
      </c>
      <c r="AE5" s="121">
        <v>2021</v>
      </c>
      <c r="AF5" s="121">
        <v>2022</v>
      </c>
      <c r="AG5" s="121">
        <v>2023</v>
      </c>
      <c r="AH5" s="121">
        <v>2024</v>
      </c>
      <c r="AI5" s="121">
        <v>2025</v>
      </c>
      <c r="AJ5" s="38" t="s">
        <v>9</v>
      </c>
    </row>
    <row r="6" spans="1:38" s="42" customFormat="1" ht="18" customHeight="1" x14ac:dyDescent="0.2">
      <c r="A6" s="39" t="s">
        <v>70</v>
      </c>
      <c r="B6" s="40"/>
      <c r="C6" s="40"/>
      <c r="D6" s="40"/>
      <c r="E6" s="40"/>
      <c r="F6" s="40"/>
      <c r="G6" s="40"/>
      <c r="H6" s="40"/>
      <c r="I6" s="40"/>
      <c r="J6" s="40"/>
      <c r="K6" s="40"/>
      <c r="L6" s="40"/>
      <c r="M6" s="40"/>
      <c r="N6" s="40"/>
      <c r="O6" s="40"/>
      <c r="P6" s="40"/>
      <c r="Q6" s="40"/>
      <c r="R6" s="143"/>
      <c r="S6" s="143"/>
      <c r="T6" s="143"/>
      <c r="U6" s="143"/>
      <c r="V6" s="143"/>
      <c r="W6" s="143"/>
      <c r="X6" s="143"/>
      <c r="Y6" s="143"/>
      <c r="Z6" s="143"/>
      <c r="AA6" s="143"/>
      <c r="AC6" s="40"/>
      <c r="AD6" s="40"/>
      <c r="AE6" s="40"/>
      <c r="AF6" s="40"/>
      <c r="AG6" s="40"/>
      <c r="AH6" s="40"/>
      <c r="AI6" s="40"/>
      <c r="AJ6" s="41" t="s">
        <v>9</v>
      </c>
    </row>
    <row r="7" spans="1:38" ht="18" customHeight="1" x14ac:dyDescent="0.2">
      <c r="A7" s="43" t="s">
        <v>71</v>
      </c>
      <c r="B7" s="44"/>
      <c r="C7" s="44"/>
      <c r="D7" s="44"/>
      <c r="E7" s="44"/>
      <c r="F7" s="44"/>
      <c r="G7" s="44"/>
      <c r="H7" s="44"/>
      <c r="I7" s="44"/>
      <c r="J7" s="44"/>
      <c r="K7" s="44"/>
      <c r="L7" s="44"/>
      <c r="M7" s="44"/>
      <c r="N7" s="44"/>
      <c r="O7" s="44"/>
      <c r="P7" s="44"/>
      <c r="Q7" s="44"/>
      <c r="R7" s="142"/>
      <c r="S7" s="142"/>
      <c r="T7" s="142"/>
      <c r="U7" s="142"/>
      <c r="V7" s="142"/>
      <c r="W7" s="142"/>
      <c r="X7" s="142"/>
      <c r="Y7" s="142"/>
      <c r="Z7" s="142"/>
      <c r="AA7" s="142"/>
      <c r="AC7" s="44"/>
      <c r="AD7" s="44"/>
      <c r="AE7" s="44"/>
      <c r="AF7" s="44"/>
      <c r="AG7" s="44"/>
      <c r="AH7" s="44"/>
      <c r="AI7" s="44"/>
      <c r="AJ7" s="45" t="s">
        <v>9</v>
      </c>
    </row>
    <row r="8" spans="1:38" s="48" customFormat="1" ht="18" customHeight="1" x14ac:dyDescent="0.2">
      <c r="A8" s="46" t="s">
        <v>72</v>
      </c>
      <c r="B8" s="47">
        <f t="shared" ref="B8:H8" si="0">B40</f>
        <v>0</v>
      </c>
      <c r="C8" s="47">
        <f t="shared" si="0"/>
        <v>0</v>
      </c>
      <c r="D8" s="47">
        <f t="shared" si="0"/>
        <v>0</v>
      </c>
      <c r="E8" s="47">
        <f t="shared" si="0"/>
        <v>0</v>
      </c>
      <c r="F8" s="47">
        <f t="shared" si="0"/>
        <v>0</v>
      </c>
      <c r="G8" s="47">
        <f t="shared" si="0"/>
        <v>0</v>
      </c>
      <c r="H8" s="47">
        <f t="shared" si="0"/>
        <v>0</v>
      </c>
      <c r="I8" s="47">
        <f t="shared" ref="I8:J8" si="1">I40</f>
        <v>0</v>
      </c>
      <c r="J8" s="47">
        <f t="shared" si="1"/>
        <v>6232</v>
      </c>
      <c r="K8" s="47">
        <f t="shared" ref="K8:L8" si="2">K40</f>
        <v>39872</v>
      </c>
      <c r="L8" s="47">
        <f t="shared" si="2"/>
        <v>44012</v>
      </c>
      <c r="M8" s="47">
        <f t="shared" ref="M8:N8" si="3">M40</f>
        <v>43451</v>
      </c>
      <c r="N8" s="47">
        <f t="shared" si="3"/>
        <v>44000</v>
      </c>
      <c r="O8" s="47">
        <f t="shared" ref="O8:P8" si="4">O40</f>
        <v>44013</v>
      </c>
      <c r="P8" s="47">
        <f t="shared" si="4"/>
        <v>48166</v>
      </c>
      <c r="Q8" s="47">
        <f t="shared" ref="Q8:R8" si="5">Q40</f>
        <v>48168</v>
      </c>
      <c r="R8" s="47">
        <f t="shared" si="5"/>
        <v>47946</v>
      </c>
      <c r="S8" s="47">
        <f t="shared" ref="S8:T8" si="6">S40</f>
        <v>48198</v>
      </c>
      <c r="T8" s="47">
        <f t="shared" si="6"/>
        <v>50056</v>
      </c>
      <c r="U8" s="47">
        <f t="shared" ref="U8" si="7">U40</f>
        <v>49823</v>
      </c>
      <c r="V8" s="47">
        <f t="shared" ref="V8:AA8" si="8">V40</f>
        <v>50002</v>
      </c>
      <c r="W8" s="47">
        <f t="shared" si="8"/>
        <v>49837</v>
      </c>
      <c r="X8" s="47">
        <f t="shared" si="8"/>
        <v>51819</v>
      </c>
      <c r="Y8" s="47">
        <f t="shared" si="8"/>
        <v>51388</v>
      </c>
      <c r="Z8" s="47">
        <f t="shared" si="8"/>
        <v>51946</v>
      </c>
      <c r="AA8" s="47">
        <f t="shared" si="8"/>
        <v>51933</v>
      </c>
      <c r="AC8" s="47">
        <f t="shared" ref="AC8:AH8" si="9">AC40</f>
        <v>0</v>
      </c>
      <c r="AD8" s="47">
        <f t="shared" si="9"/>
        <v>0</v>
      </c>
      <c r="AE8" s="47">
        <f t="shared" si="9"/>
        <v>133567</v>
      </c>
      <c r="AF8" s="47">
        <f t="shared" si="9"/>
        <v>184347</v>
      </c>
      <c r="AG8" s="47">
        <f t="shared" si="9"/>
        <v>196023</v>
      </c>
      <c r="AH8" s="47">
        <f t="shared" si="9"/>
        <v>203046</v>
      </c>
      <c r="AI8" s="47">
        <f t="shared" ref="AI8" si="10">AI40</f>
        <v>103879</v>
      </c>
      <c r="AJ8" s="33" t="s">
        <v>9</v>
      </c>
    </row>
    <row r="9" spans="1:38" s="48" customFormat="1" ht="18" customHeight="1" x14ac:dyDescent="0.2">
      <c r="A9" s="46" t="s">
        <v>73</v>
      </c>
      <c r="B9" s="47">
        <f t="shared" ref="B9:H9" si="11">SUM(B40:B41,B46)-SUM(B45,B48)</f>
        <v>-1</v>
      </c>
      <c r="C9" s="47">
        <f t="shared" si="11"/>
        <v>-15</v>
      </c>
      <c r="D9" s="47">
        <f t="shared" si="11"/>
        <v>-15</v>
      </c>
      <c r="E9" s="47">
        <f t="shared" si="11"/>
        <v>-18</v>
      </c>
      <c r="F9" s="47">
        <f t="shared" si="11"/>
        <v>-5</v>
      </c>
      <c r="G9" s="47">
        <f t="shared" si="11"/>
        <v>-23</v>
      </c>
      <c r="H9" s="47">
        <f t="shared" si="11"/>
        <v>-135</v>
      </c>
      <c r="I9" s="47">
        <f t="shared" ref="I9:J9" si="12">SUM(I40:I41,I46)-SUM(I45,I48)</f>
        <v>-28</v>
      </c>
      <c r="J9" s="47">
        <f t="shared" si="12"/>
        <v>6227</v>
      </c>
      <c r="K9" s="47">
        <f t="shared" ref="K9:L9" si="13">SUM(K40:K41,K46)-SUM(K45,K48)</f>
        <v>36981</v>
      </c>
      <c r="L9" s="47">
        <f t="shared" si="13"/>
        <v>41459</v>
      </c>
      <c r="M9" s="47">
        <f t="shared" ref="M9:N9" si="14">SUM(M40:M41,M46)-SUM(M45,M48)</f>
        <v>39892</v>
      </c>
      <c r="N9" s="47">
        <f t="shared" si="14"/>
        <v>41649</v>
      </c>
      <c r="O9" s="47">
        <f t="shared" ref="O9:P9" si="15">SUM(O40:O41,O46)-SUM(O45,O48)</f>
        <v>42322</v>
      </c>
      <c r="P9" s="47">
        <f t="shared" si="15"/>
        <v>45281</v>
      </c>
      <c r="Q9" s="47">
        <f t="shared" ref="Q9" si="16">SUM(Q40:Q41,Q46)-SUM(Q45,Q48)</f>
        <v>44682</v>
      </c>
      <c r="R9" s="47">
        <f t="shared" ref="R9:W9" si="17">SUM(R40:R41,R46)-SUM(R45,R48)</f>
        <v>45404</v>
      </c>
      <c r="S9" s="47">
        <f t="shared" si="17"/>
        <v>44879</v>
      </c>
      <c r="T9" s="47">
        <f t="shared" si="17"/>
        <v>47095</v>
      </c>
      <c r="U9" s="47">
        <f t="shared" si="17"/>
        <v>46100</v>
      </c>
      <c r="V9" s="47">
        <f>SUM(V40:V41,V46)-SUM(V45,V48)</f>
        <v>47468</v>
      </c>
      <c r="W9" s="47">
        <f t="shared" si="17"/>
        <v>46840</v>
      </c>
      <c r="X9" s="47">
        <f t="shared" ref="X9:Y9" si="18">SUM(X40:X41,X46)-SUM(X45,X48)</f>
        <v>48118</v>
      </c>
      <c r="Y9" s="47">
        <f t="shared" si="18"/>
        <v>47558</v>
      </c>
      <c r="Z9" s="47">
        <f t="shared" ref="Z9:AA9" si="19">SUM(Z40:Z41,Z46)-SUM(Z45,Z48)</f>
        <v>49122</v>
      </c>
      <c r="AA9" s="47">
        <f t="shared" si="19"/>
        <v>48672</v>
      </c>
      <c r="AC9" s="47">
        <f t="shared" ref="AC9:AH9" si="20">SUM(AC40:AC41,AC46)-SUM(AC45,AC48)</f>
        <v>-49</v>
      </c>
      <c r="AD9" s="47">
        <f t="shared" si="20"/>
        <v>-191</v>
      </c>
      <c r="AE9" s="47">
        <f t="shared" si="20"/>
        <v>124559</v>
      </c>
      <c r="AF9" s="47">
        <f t="shared" si="20"/>
        <v>173934</v>
      </c>
      <c r="AG9" s="47">
        <f t="shared" si="20"/>
        <v>183478</v>
      </c>
      <c r="AH9" s="47">
        <f t="shared" si="20"/>
        <v>189984</v>
      </c>
      <c r="AI9" s="47">
        <f t="shared" ref="AI9" si="21">SUM(AI40:AI41,AI46)-SUM(AI45,AI48)</f>
        <v>97794</v>
      </c>
      <c r="AJ9" s="33" t="s">
        <v>9</v>
      </c>
    </row>
    <row r="10" spans="1:38" s="52" customFormat="1" ht="18" customHeight="1" x14ac:dyDescent="0.2">
      <c r="A10" s="49" t="s">
        <v>74</v>
      </c>
      <c r="B10" s="50" t="str">
        <f t="shared" ref="B10:H10" si="22">IFERROR(B9/B$8,"n/a")</f>
        <v>n/a</v>
      </c>
      <c r="C10" s="50" t="str">
        <f t="shared" si="22"/>
        <v>n/a</v>
      </c>
      <c r="D10" s="50" t="str">
        <f t="shared" si="22"/>
        <v>n/a</v>
      </c>
      <c r="E10" s="50" t="str">
        <f t="shared" si="22"/>
        <v>n/a</v>
      </c>
      <c r="F10" s="50" t="str">
        <f t="shared" si="22"/>
        <v>n/a</v>
      </c>
      <c r="G10" s="50" t="str">
        <f t="shared" si="22"/>
        <v>n/a</v>
      </c>
      <c r="H10" s="50" t="str">
        <f t="shared" si="22"/>
        <v>n/a</v>
      </c>
      <c r="I10" s="50" t="str">
        <f t="shared" ref="I10:J10" si="23">IFERROR(I9/I$8,"n/a")</f>
        <v>n/a</v>
      </c>
      <c r="J10" s="50">
        <f t="shared" si="23"/>
        <v>0.9991976893453145</v>
      </c>
      <c r="K10" s="50">
        <f t="shared" ref="K10:L10" si="24">IFERROR(K9/K$8,"n/a")</f>
        <v>0.9274929775280899</v>
      </c>
      <c r="L10" s="50">
        <f t="shared" si="24"/>
        <v>0.94199309279287469</v>
      </c>
      <c r="M10" s="50">
        <f t="shared" ref="M10:N10" si="25">IFERROR(M9/M$8,"n/a")</f>
        <v>0.91809164346044969</v>
      </c>
      <c r="N10" s="50">
        <f t="shared" si="25"/>
        <v>0.94656818181818181</v>
      </c>
      <c r="O10" s="50">
        <f t="shared" ref="O10:P10" si="26">IFERROR(O9/O$8,"n/a")</f>
        <v>0.96157953331970103</v>
      </c>
      <c r="P10" s="50">
        <f t="shared" si="26"/>
        <v>0.94010297720383673</v>
      </c>
      <c r="Q10" s="50">
        <f t="shared" ref="Q10:R10" si="27">IFERROR(Q9/Q$8,"n/a")</f>
        <v>0.92762830094668658</v>
      </c>
      <c r="R10" s="50">
        <f t="shared" si="27"/>
        <v>0.94698202144078758</v>
      </c>
      <c r="S10" s="50">
        <f t="shared" ref="S10:T10" si="28">IFERROR(S9/S$8,"n/a")</f>
        <v>0.93113822150296688</v>
      </c>
      <c r="T10" s="50">
        <f t="shared" si="28"/>
        <v>0.9408462521975387</v>
      </c>
      <c r="U10" s="50">
        <f t="shared" ref="U10" si="29">IFERROR(U9/U$8,"n/a")</f>
        <v>0.92527547518214481</v>
      </c>
      <c r="V10" s="50">
        <f t="shared" ref="V10:AA10" si="30">IFERROR(V9/V$8,"n/a")</f>
        <v>0.94932202711891522</v>
      </c>
      <c r="W10" s="50">
        <f t="shared" si="30"/>
        <v>0.93986395649818411</v>
      </c>
      <c r="X10" s="50">
        <f t="shared" si="30"/>
        <v>0.92857832069318202</v>
      </c>
      <c r="Y10" s="50">
        <f t="shared" si="30"/>
        <v>0.92546898108507825</v>
      </c>
      <c r="Z10" s="50">
        <f t="shared" si="30"/>
        <v>0.94563585261617833</v>
      </c>
      <c r="AA10" s="50">
        <f t="shared" si="30"/>
        <v>0.93720755588931892</v>
      </c>
      <c r="AC10" s="50" t="str">
        <f t="shared" ref="AC10:AH10" si="31">IFERROR(AC9/AC$8,"n/a")</f>
        <v>n/a</v>
      </c>
      <c r="AD10" s="50" t="str">
        <f t="shared" si="31"/>
        <v>n/a</v>
      </c>
      <c r="AE10" s="50">
        <f t="shared" si="31"/>
        <v>0.93255819176892496</v>
      </c>
      <c r="AF10" s="50">
        <f t="shared" si="31"/>
        <v>0.94351413367182546</v>
      </c>
      <c r="AG10" s="50">
        <f t="shared" si="31"/>
        <v>0.93600240788070788</v>
      </c>
      <c r="AH10" s="50">
        <f t="shared" si="31"/>
        <v>0.93566974971188799</v>
      </c>
      <c r="AI10" s="50">
        <f t="shared" ref="AI10" si="32">IFERROR(AI9/AI$8,"n/a")</f>
        <v>0.94142223163488292</v>
      </c>
      <c r="AJ10" s="51" t="s">
        <v>9</v>
      </c>
      <c r="AK10" s="48"/>
      <c r="AL10" s="48"/>
    </row>
    <row r="11" spans="1:38" ht="18" customHeight="1" x14ac:dyDescent="0.2">
      <c r="A11" s="53" t="s">
        <v>75</v>
      </c>
      <c r="B11" s="54">
        <f t="shared" ref="B11:F11" si="33">SUM(B41:B42,B47)-SUM(B46,B49)</f>
        <v>0</v>
      </c>
      <c r="C11" s="54">
        <f t="shared" si="33"/>
        <v>0</v>
      </c>
      <c r="D11" s="54">
        <f t="shared" si="33"/>
        <v>0</v>
      </c>
      <c r="E11" s="54">
        <f t="shared" si="33"/>
        <v>0</v>
      </c>
      <c r="F11" s="54">
        <f t="shared" si="33"/>
        <v>0</v>
      </c>
      <c r="G11" s="54">
        <v>0</v>
      </c>
      <c r="H11" s="54">
        <v>0</v>
      </c>
      <c r="I11" s="54">
        <v>0</v>
      </c>
      <c r="J11" s="54">
        <v>0</v>
      </c>
      <c r="K11" s="54">
        <v>0</v>
      </c>
      <c r="L11" s="54">
        <v>0</v>
      </c>
      <c r="M11" s="54">
        <v>0</v>
      </c>
      <c r="N11" s="54">
        <v>0</v>
      </c>
      <c r="O11" s="54">
        <v>0</v>
      </c>
      <c r="P11" s="54">
        <v>0</v>
      </c>
      <c r="Q11" s="54">
        <v>0</v>
      </c>
      <c r="R11" s="54">
        <v>0</v>
      </c>
      <c r="S11" s="54">
        <v>0</v>
      </c>
      <c r="T11" s="54">
        <v>0</v>
      </c>
      <c r="U11" s="54">
        <v>0</v>
      </c>
      <c r="V11" s="54">
        <v>0</v>
      </c>
      <c r="W11" s="54">
        <v>0</v>
      </c>
      <c r="X11" s="54">
        <v>0</v>
      </c>
      <c r="Y11" s="54">
        <v>0</v>
      </c>
      <c r="Z11" s="54">
        <v>0</v>
      </c>
      <c r="AA11" s="54">
        <v>0</v>
      </c>
      <c r="AC11" s="54">
        <f>SUM(B11:E11)</f>
        <v>0</v>
      </c>
      <c r="AD11" s="54">
        <f>SUM(F11:I11)</f>
        <v>0</v>
      </c>
      <c r="AE11" s="54">
        <f>SUM(J11:M11)</f>
        <v>0</v>
      </c>
      <c r="AF11" s="54">
        <f>SUM(N11:Q11)</f>
        <v>0</v>
      </c>
      <c r="AG11" s="54">
        <f>SUM(R11:U11)</f>
        <v>0</v>
      </c>
      <c r="AH11" s="54">
        <v>0</v>
      </c>
      <c r="AI11" s="54">
        <v>0</v>
      </c>
      <c r="AJ11" s="45" t="s">
        <v>9</v>
      </c>
      <c r="AK11" s="48"/>
      <c r="AL11" s="48"/>
    </row>
    <row r="12" spans="1:38" s="48" customFormat="1" ht="18" customHeight="1" x14ac:dyDescent="0.2">
      <c r="A12" s="46" t="s">
        <v>76</v>
      </c>
      <c r="B12" s="47">
        <f t="shared" ref="B12:H12" si="34">B9-B11</f>
        <v>-1</v>
      </c>
      <c r="C12" s="47">
        <f t="shared" si="34"/>
        <v>-15</v>
      </c>
      <c r="D12" s="47">
        <f t="shared" si="34"/>
        <v>-15</v>
      </c>
      <c r="E12" s="47">
        <f t="shared" si="34"/>
        <v>-18</v>
      </c>
      <c r="F12" s="47">
        <f t="shared" si="34"/>
        <v>-5</v>
      </c>
      <c r="G12" s="47">
        <f t="shared" si="34"/>
        <v>-23</v>
      </c>
      <c r="H12" s="47">
        <f t="shared" si="34"/>
        <v>-135</v>
      </c>
      <c r="I12" s="47">
        <f t="shared" ref="I12:J12" si="35">I9-I11</f>
        <v>-28</v>
      </c>
      <c r="J12" s="47">
        <f t="shared" si="35"/>
        <v>6227</v>
      </c>
      <c r="K12" s="47">
        <f t="shared" ref="K12:L12" si="36">K9-K11</f>
        <v>36981</v>
      </c>
      <c r="L12" s="47">
        <f t="shared" si="36"/>
        <v>41459</v>
      </c>
      <c r="M12" s="47">
        <f t="shared" ref="M12:N12" si="37">M9-M11</f>
        <v>39892</v>
      </c>
      <c r="N12" s="47">
        <f t="shared" si="37"/>
        <v>41649</v>
      </c>
      <c r="O12" s="47">
        <f t="shared" ref="O12:P12" si="38">O9-O11</f>
        <v>42322</v>
      </c>
      <c r="P12" s="47">
        <f t="shared" si="38"/>
        <v>45281</v>
      </c>
      <c r="Q12" s="47">
        <f t="shared" ref="Q12:R12" si="39">Q9-Q11</f>
        <v>44682</v>
      </c>
      <c r="R12" s="47">
        <f t="shared" si="39"/>
        <v>45404</v>
      </c>
      <c r="S12" s="47">
        <f t="shared" ref="S12:T12" si="40">S9-S11</f>
        <v>44879</v>
      </c>
      <c r="T12" s="47">
        <f t="shared" si="40"/>
        <v>47095</v>
      </c>
      <c r="U12" s="47">
        <f t="shared" ref="U12" si="41">U9-U11</f>
        <v>46100</v>
      </c>
      <c r="V12" s="47">
        <f t="shared" ref="V12:AA12" si="42">V9-V11</f>
        <v>47468</v>
      </c>
      <c r="W12" s="47">
        <f t="shared" si="42"/>
        <v>46840</v>
      </c>
      <c r="X12" s="47">
        <f t="shared" si="42"/>
        <v>48118</v>
      </c>
      <c r="Y12" s="47">
        <f t="shared" si="42"/>
        <v>47558</v>
      </c>
      <c r="Z12" s="47">
        <f t="shared" si="42"/>
        <v>49122</v>
      </c>
      <c r="AA12" s="47">
        <f t="shared" si="42"/>
        <v>48672</v>
      </c>
      <c r="AC12" s="47">
        <f t="shared" ref="AC12:AH12" si="43">AC9-AC11</f>
        <v>-49</v>
      </c>
      <c r="AD12" s="47">
        <f t="shared" si="43"/>
        <v>-191</v>
      </c>
      <c r="AE12" s="47">
        <f t="shared" si="43"/>
        <v>124559</v>
      </c>
      <c r="AF12" s="47">
        <f t="shared" si="43"/>
        <v>173934</v>
      </c>
      <c r="AG12" s="47">
        <f t="shared" si="43"/>
        <v>183478</v>
      </c>
      <c r="AH12" s="47">
        <f t="shared" si="43"/>
        <v>189984</v>
      </c>
      <c r="AI12" s="47">
        <f t="shared" ref="AI12" si="44">AI9-AI11</f>
        <v>97794</v>
      </c>
      <c r="AJ12" s="33" t="s">
        <v>9</v>
      </c>
    </row>
    <row r="13" spans="1:38" s="52" customFormat="1" ht="18" customHeight="1" x14ac:dyDescent="0.2">
      <c r="A13" s="49" t="s">
        <v>77</v>
      </c>
      <c r="B13" s="50" t="str">
        <f t="shared" ref="B13:H13" si="45">IFERROR(B12/B$8,"n/a")</f>
        <v>n/a</v>
      </c>
      <c r="C13" s="50" t="str">
        <f t="shared" si="45"/>
        <v>n/a</v>
      </c>
      <c r="D13" s="50" t="str">
        <f t="shared" si="45"/>
        <v>n/a</v>
      </c>
      <c r="E13" s="50" t="str">
        <f t="shared" si="45"/>
        <v>n/a</v>
      </c>
      <c r="F13" s="50" t="str">
        <f t="shared" si="45"/>
        <v>n/a</v>
      </c>
      <c r="G13" s="50" t="str">
        <f t="shared" si="45"/>
        <v>n/a</v>
      </c>
      <c r="H13" s="50" t="str">
        <f t="shared" si="45"/>
        <v>n/a</v>
      </c>
      <c r="I13" s="50" t="str">
        <f t="shared" ref="I13:J13" si="46">IFERROR(I12/I$8,"n/a")</f>
        <v>n/a</v>
      </c>
      <c r="J13" s="50">
        <f t="shared" si="46"/>
        <v>0.9991976893453145</v>
      </c>
      <c r="K13" s="50">
        <f t="shared" ref="K13:L13" si="47">IFERROR(K12/K$8,"n/a")</f>
        <v>0.9274929775280899</v>
      </c>
      <c r="L13" s="50">
        <f t="shared" si="47"/>
        <v>0.94199309279287469</v>
      </c>
      <c r="M13" s="50">
        <f t="shared" ref="M13:N13" si="48">IFERROR(M12/M$8,"n/a")</f>
        <v>0.91809164346044969</v>
      </c>
      <c r="N13" s="50">
        <f t="shared" si="48"/>
        <v>0.94656818181818181</v>
      </c>
      <c r="O13" s="50">
        <f t="shared" ref="O13:P13" si="49">IFERROR(O12/O$8,"n/a")</f>
        <v>0.96157953331970103</v>
      </c>
      <c r="P13" s="50">
        <f t="shared" si="49"/>
        <v>0.94010297720383673</v>
      </c>
      <c r="Q13" s="50">
        <f t="shared" ref="Q13" si="50">IFERROR(Q12/Q$8,"n/a")</f>
        <v>0.92762830094668658</v>
      </c>
      <c r="R13" s="50">
        <f t="shared" ref="R13:W13" si="51">IFERROR(R12/R$8,"n/a")</f>
        <v>0.94698202144078758</v>
      </c>
      <c r="S13" s="50">
        <f t="shared" si="51"/>
        <v>0.93113822150296688</v>
      </c>
      <c r="T13" s="50">
        <f t="shared" si="51"/>
        <v>0.9408462521975387</v>
      </c>
      <c r="U13" s="50">
        <f t="shared" si="51"/>
        <v>0.92527547518214481</v>
      </c>
      <c r="V13" s="50">
        <f t="shared" si="51"/>
        <v>0.94932202711891522</v>
      </c>
      <c r="W13" s="50">
        <f t="shared" si="51"/>
        <v>0.93986395649818411</v>
      </c>
      <c r="X13" s="50">
        <f t="shared" ref="X13:Y13" si="52">IFERROR(X12/X$8,"n/a")</f>
        <v>0.92857832069318202</v>
      </c>
      <c r="Y13" s="50">
        <f t="shared" si="52"/>
        <v>0.92546898108507825</v>
      </c>
      <c r="Z13" s="50">
        <f t="shared" ref="Z13:AA13" si="53">IFERROR(Z12/Z$8,"n/a")</f>
        <v>0.94563585261617833</v>
      </c>
      <c r="AA13" s="50">
        <f t="shared" si="53"/>
        <v>0.93720755588931892</v>
      </c>
      <c r="AC13" s="50" t="str">
        <f t="shared" ref="AC13:AH13" si="54">IFERROR(AC12/AC$8,"n/a")</f>
        <v>n/a</v>
      </c>
      <c r="AD13" s="50" t="str">
        <f t="shared" si="54"/>
        <v>n/a</v>
      </c>
      <c r="AE13" s="50">
        <f t="shared" si="54"/>
        <v>0.93255819176892496</v>
      </c>
      <c r="AF13" s="50">
        <f t="shared" si="54"/>
        <v>0.94351413367182546</v>
      </c>
      <c r="AG13" s="50">
        <f t="shared" si="54"/>
        <v>0.93600240788070788</v>
      </c>
      <c r="AH13" s="50">
        <f t="shared" si="54"/>
        <v>0.93566974971188799</v>
      </c>
      <c r="AI13" s="50">
        <f t="shared" ref="AI13" si="55">IFERROR(AI12/AI$8,"n/a")</f>
        <v>0.94142223163488292</v>
      </c>
      <c r="AJ13" s="51" t="s">
        <v>9</v>
      </c>
      <c r="AK13" s="48"/>
      <c r="AL13" s="48"/>
    </row>
    <row r="14" spans="1:38" s="48" customFormat="1" ht="18" customHeight="1" x14ac:dyDescent="0.2">
      <c r="A14" s="46" t="s">
        <v>78</v>
      </c>
      <c r="B14" s="47">
        <f t="shared" ref="B14:H14" si="56">B67</f>
        <v>-1</v>
      </c>
      <c r="C14" s="47">
        <f t="shared" si="56"/>
        <v>-15</v>
      </c>
      <c r="D14" s="47">
        <f t="shared" si="56"/>
        <v>-15</v>
      </c>
      <c r="E14" s="47">
        <f t="shared" si="56"/>
        <v>-18</v>
      </c>
      <c r="F14" s="47">
        <f t="shared" si="56"/>
        <v>-5</v>
      </c>
      <c r="G14" s="47">
        <f t="shared" si="56"/>
        <v>-23</v>
      </c>
      <c r="H14" s="47">
        <f t="shared" si="56"/>
        <v>-135</v>
      </c>
      <c r="I14" s="47">
        <f t="shared" ref="I14:J14" si="57">I67</f>
        <v>-28</v>
      </c>
      <c r="J14" s="47">
        <f t="shared" si="57"/>
        <v>181</v>
      </c>
      <c r="K14" s="47">
        <f t="shared" ref="K14:L14" si="58">K67</f>
        <v>3527</v>
      </c>
      <c r="L14" s="47">
        <f t="shared" si="58"/>
        <v>-2327</v>
      </c>
      <c r="M14" s="47">
        <f t="shared" ref="M14:N14" si="59">M67</f>
        <v>-6538</v>
      </c>
      <c r="N14" s="47">
        <f t="shared" si="59"/>
        <v>-2264</v>
      </c>
      <c r="O14" s="47">
        <f t="shared" ref="O14:P14" si="60">O67</f>
        <v>-3773</v>
      </c>
      <c r="P14" s="47">
        <f t="shared" si="60"/>
        <v>24695</v>
      </c>
      <c r="Q14" s="47">
        <f t="shared" ref="Q14:R14" si="61">Q67</f>
        <v>16094</v>
      </c>
      <c r="R14" s="47">
        <f t="shared" si="61"/>
        <v>2969</v>
      </c>
      <c r="S14" s="47">
        <f t="shared" ref="S14:T14" si="62">S67</f>
        <v>12094</v>
      </c>
      <c r="T14" s="47">
        <f t="shared" si="62"/>
        <v>18937</v>
      </c>
      <c r="U14" s="47">
        <f t="shared" ref="U14" si="63">U67</f>
        <v>16454</v>
      </c>
      <c r="V14" s="47">
        <f t="shared" ref="V14:AA14" si="64">V67</f>
        <v>10324</v>
      </c>
      <c r="W14" s="47">
        <f t="shared" si="64"/>
        <v>15220</v>
      </c>
      <c r="X14" s="47">
        <f t="shared" si="64"/>
        <v>18364</v>
      </c>
      <c r="Y14" s="47">
        <f t="shared" si="64"/>
        <v>12029</v>
      </c>
      <c r="Z14" s="47">
        <f t="shared" si="64"/>
        <v>11752</v>
      </c>
      <c r="AA14" s="47">
        <f t="shared" si="64"/>
        <v>17088</v>
      </c>
      <c r="AC14" s="47">
        <f t="shared" ref="AC14:AH14" si="65">AC67</f>
        <v>-49</v>
      </c>
      <c r="AD14" s="47">
        <f t="shared" si="65"/>
        <v>-191</v>
      </c>
      <c r="AE14" s="47">
        <f t="shared" si="65"/>
        <v>-5157</v>
      </c>
      <c r="AF14" s="47">
        <f t="shared" si="65"/>
        <v>34752</v>
      </c>
      <c r="AG14" s="47">
        <f t="shared" si="65"/>
        <v>50454</v>
      </c>
      <c r="AH14" s="47">
        <f t="shared" si="65"/>
        <v>55937</v>
      </c>
      <c r="AI14" s="47">
        <f t="shared" ref="AI14" si="66">AI67</f>
        <v>28840</v>
      </c>
      <c r="AJ14" s="33" t="s">
        <v>9</v>
      </c>
    </row>
    <row r="15" spans="1:38" ht="18" customHeight="1" x14ac:dyDescent="0.2">
      <c r="A15" s="43" t="s">
        <v>79</v>
      </c>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C15" s="44"/>
      <c r="AD15" s="44"/>
      <c r="AE15" s="44"/>
      <c r="AF15" s="44"/>
      <c r="AG15" s="44"/>
      <c r="AH15" s="44"/>
      <c r="AI15" s="44"/>
      <c r="AJ15" s="45" t="s">
        <v>9</v>
      </c>
      <c r="AK15" s="48"/>
      <c r="AL15" s="48"/>
    </row>
    <row r="16" spans="1:38" s="48" customFormat="1" ht="18" customHeight="1" x14ac:dyDescent="0.2">
      <c r="A16" s="46" t="s">
        <v>80</v>
      </c>
      <c r="B16" s="47">
        <f t="shared" ref="B16:H16" si="67">SUM(B101:B102,B114:B115)</f>
        <v>667592</v>
      </c>
      <c r="C16" s="47">
        <f t="shared" si="67"/>
        <v>687228</v>
      </c>
      <c r="D16" s="47">
        <f t="shared" si="67"/>
        <v>679238</v>
      </c>
      <c r="E16" s="47">
        <f t="shared" si="67"/>
        <v>698938</v>
      </c>
      <c r="F16" s="47">
        <f t="shared" si="67"/>
        <v>696365</v>
      </c>
      <c r="G16" s="47">
        <f t="shared" si="67"/>
        <v>704107</v>
      </c>
      <c r="H16" s="47">
        <f t="shared" si="67"/>
        <v>700739</v>
      </c>
      <c r="I16" s="47">
        <f t="shared" ref="I16:J16" si="68">SUM(I101:I102,I114:I115)</f>
        <v>733293</v>
      </c>
      <c r="J16" s="47">
        <f t="shared" si="68"/>
        <v>740140</v>
      </c>
      <c r="K16" s="47">
        <f t="shared" ref="K16:L16" si="69">SUM(K101:K102,K114:K115)</f>
        <v>766558</v>
      </c>
      <c r="L16" s="47">
        <f t="shared" si="69"/>
        <v>776007</v>
      </c>
      <c r="M16" s="47">
        <f t="shared" ref="M16:N16" si="70">SUM(M101:M102,M114:M115)</f>
        <v>814018</v>
      </c>
      <c r="N16" s="47">
        <f t="shared" si="70"/>
        <v>823447</v>
      </c>
      <c r="O16" s="47">
        <f t="shared" ref="O16:P16" si="71">SUM(O101:O102,O114:O115)</f>
        <v>861570</v>
      </c>
      <c r="P16" s="47">
        <f t="shared" si="71"/>
        <v>840779</v>
      </c>
      <c r="Q16" s="47">
        <f t="shared" ref="Q16:R16" si="72">SUM(Q101:Q102,Q114:Q115)</f>
        <v>864345</v>
      </c>
      <c r="R16" s="47">
        <f t="shared" si="72"/>
        <v>844160</v>
      </c>
      <c r="S16" s="47">
        <f t="shared" ref="S16:T16" si="73">SUM(S101:S102,S114:S115)</f>
        <v>867544</v>
      </c>
      <c r="T16" s="47">
        <f t="shared" si="73"/>
        <v>831530</v>
      </c>
      <c r="U16" s="47">
        <f t="shared" ref="U16" si="74">SUM(U101:U102,U114:U115)</f>
        <v>852540</v>
      </c>
      <c r="V16" s="47">
        <f t="shared" ref="V16:AA16" si="75">SUM(V101:V102,V114:V115)</f>
        <v>808120</v>
      </c>
      <c r="W16" s="47">
        <f t="shared" si="75"/>
        <v>830380</v>
      </c>
      <c r="X16" s="47">
        <f t="shared" si="75"/>
        <v>776649</v>
      </c>
      <c r="Y16" s="47">
        <f t="shared" si="75"/>
        <v>801380</v>
      </c>
      <c r="Z16" s="47">
        <f t="shared" si="75"/>
        <v>756724</v>
      </c>
      <c r="AA16" s="47">
        <f t="shared" si="75"/>
        <v>777532</v>
      </c>
      <c r="AC16" s="47">
        <f t="shared" ref="AC16:AH16" si="76">SUM(AC101:AC102,AC114:AC115)</f>
        <v>698938</v>
      </c>
      <c r="AD16" s="47">
        <f t="shared" si="76"/>
        <v>700739</v>
      </c>
      <c r="AE16" s="47">
        <f t="shared" si="76"/>
        <v>814018</v>
      </c>
      <c r="AF16" s="47">
        <f t="shared" si="76"/>
        <v>864345</v>
      </c>
      <c r="AG16" s="47">
        <f t="shared" si="76"/>
        <v>852540</v>
      </c>
      <c r="AH16" s="47">
        <f t="shared" ca="1" si="76"/>
        <v>801380</v>
      </c>
      <c r="AI16" s="47">
        <f t="shared" ref="AI16" ca="1" si="77">SUM(AI101:AI102,AI114:AI115)</f>
        <v>777532</v>
      </c>
      <c r="AJ16" s="33" t="s">
        <v>9</v>
      </c>
    </row>
    <row r="17" spans="1:36" s="48" customFormat="1" ht="18" customHeight="1" x14ac:dyDescent="0.2">
      <c r="A17" s="46" t="s">
        <v>81</v>
      </c>
      <c r="B17" s="47">
        <f t="shared" ref="B17:H17" si="78">SUM(B101:B102,B114:B115)-SUM(B72:B74,B88)</f>
        <v>14471</v>
      </c>
      <c r="C17" s="47">
        <f t="shared" si="78"/>
        <v>46811</v>
      </c>
      <c r="D17" s="47">
        <f t="shared" si="78"/>
        <v>142374</v>
      </c>
      <c r="E17" s="47">
        <f t="shared" si="78"/>
        <v>291411</v>
      </c>
      <c r="F17" s="47">
        <f t="shared" si="78"/>
        <v>382879</v>
      </c>
      <c r="G17" s="47">
        <f t="shared" si="78"/>
        <v>473940</v>
      </c>
      <c r="H17" s="47">
        <f t="shared" si="78"/>
        <v>601774</v>
      </c>
      <c r="I17" s="47">
        <f t="shared" ref="I17:J17" si="79">SUM(I101:I102,I114:I115)-SUM(I72:I74,I88)</f>
        <v>723706</v>
      </c>
      <c r="J17" s="47">
        <f t="shared" si="79"/>
        <v>736205</v>
      </c>
      <c r="K17" s="47">
        <f t="shared" ref="K17:L17" si="80">SUM(K101:K102,K114:K115)-SUM(K72:K74,K88)</f>
        <v>725921</v>
      </c>
      <c r="L17" s="47">
        <f t="shared" si="80"/>
        <v>721248</v>
      </c>
      <c r="M17" s="47">
        <f t="shared" ref="M17:N17" si="81">SUM(M101:M102,M114:M115)-SUM(M72:M74,M88)</f>
        <v>762352</v>
      </c>
      <c r="N17" s="47">
        <f t="shared" si="81"/>
        <v>758246</v>
      </c>
      <c r="O17" s="47">
        <f t="shared" ref="O17" si="82">SUM(O101:O102,O114:O115)-SUM(O72:O74,O88)</f>
        <v>817007</v>
      </c>
      <c r="P17" s="47">
        <f>SUM(P101:P102,P114:P115)-SUM(P72:P74,P88)</f>
        <v>786573</v>
      </c>
      <c r="Q17" s="47">
        <f>SUM(Q101:Q102,Q114:Q115)-SUM(Q72:Q74,Q88)</f>
        <v>826669</v>
      </c>
      <c r="R17" s="47">
        <f t="shared" ref="R17:S17" si="83">SUM(R101:R102,R114:R115)-SUM(R72:R74,R88)</f>
        <v>823295</v>
      </c>
      <c r="S17" s="47">
        <f t="shared" si="83"/>
        <v>815659</v>
      </c>
      <c r="T17" s="47">
        <f t="shared" ref="T17:U17" si="84">SUM(T101:T102,T114:T115)-SUM(T72:T74,T88)</f>
        <v>802372</v>
      </c>
      <c r="U17" s="47">
        <f t="shared" si="84"/>
        <v>803364</v>
      </c>
      <c r="V17" s="47">
        <f t="shared" ref="V17:AA17" si="85">SUM(V101:V102,V114:V115)-SUM(V72:V74,V88)</f>
        <v>789342</v>
      </c>
      <c r="W17" s="47">
        <f t="shared" si="85"/>
        <v>768305</v>
      </c>
      <c r="X17" s="47">
        <f t="shared" si="85"/>
        <v>749440</v>
      </c>
      <c r="Y17" s="47">
        <f t="shared" si="85"/>
        <v>742216</v>
      </c>
      <c r="Z17" s="47">
        <f t="shared" si="85"/>
        <v>725944</v>
      </c>
      <c r="AA17" s="47">
        <f t="shared" si="85"/>
        <v>709355</v>
      </c>
      <c r="AC17" s="47">
        <f t="shared" ref="AC17:AH17" si="86">SUM(AC101:AC102,AC114:AC115)-SUM(AC72:AC74,AC88)</f>
        <v>291411</v>
      </c>
      <c r="AD17" s="47">
        <f t="shared" si="86"/>
        <v>601774</v>
      </c>
      <c r="AE17" s="47">
        <f t="shared" si="86"/>
        <v>762352</v>
      </c>
      <c r="AF17" s="47">
        <f t="shared" si="86"/>
        <v>826669</v>
      </c>
      <c r="AG17" s="47">
        <f t="shared" si="86"/>
        <v>803364</v>
      </c>
      <c r="AH17" s="47">
        <f t="shared" ca="1" si="86"/>
        <v>742216</v>
      </c>
      <c r="AI17" s="47">
        <f t="shared" ref="AI17" ca="1" si="87">SUM(AI101:AI102,AI114:AI115)-SUM(AI72:AI74,AI88)</f>
        <v>709355</v>
      </c>
      <c r="AJ17" s="33" t="s">
        <v>9</v>
      </c>
    </row>
    <row r="18" spans="1:36" ht="18" customHeight="1" x14ac:dyDescent="0.2">
      <c r="A18" s="43" t="s">
        <v>82</v>
      </c>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C18" s="44"/>
      <c r="AD18" s="44"/>
      <c r="AE18" s="44"/>
      <c r="AF18" s="44"/>
      <c r="AG18" s="44"/>
      <c r="AH18" s="44"/>
      <c r="AI18" s="44"/>
      <c r="AJ18" s="45" t="s">
        <v>9</v>
      </c>
    </row>
    <row r="19" spans="1:36" s="48" customFormat="1" ht="18" customHeight="1" x14ac:dyDescent="0.2">
      <c r="A19" s="46" t="s">
        <v>83</v>
      </c>
      <c r="B19" s="47">
        <v>0</v>
      </c>
      <c r="C19" s="47">
        <f t="shared" ref="C19:K19" si="88">IF(ABS(-((B107-C107)+SUM(B131:B132)-SUM(C131:C132)+(B127-C127))-C14)&lt;10,0,-((B107-C107)+SUM(B131:B132)-SUM(C131:C132))-C14)</f>
        <v>0</v>
      </c>
      <c r="D19" s="47">
        <f t="shared" si="88"/>
        <v>0</v>
      </c>
      <c r="E19" s="47">
        <f t="shared" si="88"/>
        <v>0</v>
      </c>
      <c r="F19" s="47">
        <f t="shared" si="88"/>
        <v>0</v>
      </c>
      <c r="G19" s="47">
        <f t="shared" si="88"/>
        <v>0</v>
      </c>
      <c r="H19" s="47">
        <f t="shared" si="88"/>
        <v>0</v>
      </c>
      <c r="I19" s="47">
        <f t="shared" si="88"/>
        <v>0</v>
      </c>
      <c r="J19" s="47">
        <f t="shared" si="88"/>
        <v>0</v>
      </c>
      <c r="K19" s="47">
        <f t="shared" si="88"/>
        <v>0</v>
      </c>
      <c r="L19" s="47">
        <v>0</v>
      </c>
      <c r="M19" s="47">
        <v>41400</v>
      </c>
      <c r="N19" s="47">
        <v>0</v>
      </c>
      <c r="O19" s="47">
        <v>60000</v>
      </c>
      <c r="P19" s="47">
        <v>0</v>
      </c>
      <c r="Q19" s="47">
        <v>50669.834839999996</v>
      </c>
      <c r="R19" s="47">
        <v>0</v>
      </c>
      <c r="S19" s="47">
        <v>11572.891539999999</v>
      </c>
      <c r="T19" s="47">
        <v>11922.31408</v>
      </c>
      <c r="U19" s="47">
        <v>20864.049640000001</v>
      </c>
      <c r="V19" s="47">
        <v>0</v>
      </c>
      <c r="W19" s="47">
        <v>0</v>
      </c>
      <c r="X19" s="47">
        <v>4830.4509800000005</v>
      </c>
      <c r="Y19" s="47">
        <v>10432.024820000001</v>
      </c>
      <c r="Z19" s="47">
        <v>0</v>
      </c>
      <c r="AA19" s="47">
        <v>13886.404689999999</v>
      </c>
      <c r="AC19" s="47">
        <f>SUM(B19:E19)</f>
        <v>0</v>
      </c>
      <c r="AD19" s="47">
        <f>SUM(F19:I19)</f>
        <v>0</v>
      </c>
      <c r="AE19" s="47">
        <f>SUM(J19:M19)</f>
        <v>41400</v>
      </c>
      <c r="AF19" s="47">
        <f>SUM(N19:Q19)</f>
        <v>110669.83484</v>
      </c>
      <c r="AG19" s="56">
        <f>SUM(R19:U19)</f>
        <v>44359.255260000005</v>
      </c>
      <c r="AH19" s="56">
        <f>SUM(V19:Y19)</f>
        <v>15262.4758</v>
      </c>
      <c r="AI19" s="56">
        <f>SUM(Z19:AA19)</f>
        <v>13886.404689999999</v>
      </c>
      <c r="AJ19" s="33" t="s">
        <v>9</v>
      </c>
    </row>
    <row r="20" spans="1:36" ht="15.95" customHeight="1" x14ac:dyDescent="0.2">
      <c r="K20" s="198"/>
      <c r="L20" s="198"/>
      <c r="M20" s="198"/>
      <c r="N20" s="198"/>
      <c r="O20" s="198"/>
      <c r="P20" s="198"/>
      <c r="Q20" s="198"/>
      <c r="R20" s="198"/>
      <c r="S20" s="198"/>
      <c r="T20" s="198"/>
      <c r="U20" s="198"/>
      <c r="V20" s="198"/>
      <c r="W20" s="198"/>
      <c r="X20" s="198"/>
      <c r="Y20" s="198"/>
      <c r="Z20" s="198"/>
      <c r="AA20" s="198"/>
      <c r="AF20" s="198"/>
      <c r="AG20" s="198"/>
      <c r="AH20" s="198"/>
      <c r="AI20" s="198"/>
      <c r="AJ20" s="45" t="s">
        <v>9</v>
      </c>
    </row>
    <row r="21" spans="1:36" s="42" customFormat="1" ht="15.95" customHeight="1" collapsed="1" x14ac:dyDescent="0.2">
      <c r="A21" s="39" t="s">
        <v>84</v>
      </c>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C21" s="40"/>
      <c r="AD21" s="40"/>
      <c r="AE21" s="40"/>
      <c r="AF21" s="40"/>
      <c r="AG21" s="40"/>
      <c r="AH21" s="40"/>
      <c r="AI21" s="40"/>
      <c r="AJ21" s="41" t="s">
        <v>9</v>
      </c>
    </row>
    <row r="22" spans="1:36" ht="15.95" hidden="1" customHeight="1" outlineLevel="1" x14ac:dyDescent="0.2">
      <c r="A22" s="55" t="s">
        <v>85</v>
      </c>
      <c r="B22" s="56">
        <v>0</v>
      </c>
      <c r="C22" s="56">
        <v>0</v>
      </c>
      <c r="D22" s="56">
        <v>0</v>
      </c>
      <c r="E22" s="56">
        <v>0</v>
      </c>
      <c r="F22" s="56">
        <v>0</v>
      </c>
      <c r="G22" s="56">
        <v>0</v>
      </c>
      <c r="H22" s="56">
        <v>0</v>
      </c>
      <c r="I22" s="56">
        <f t="shared" ref="I22:N22" si="89">SUM(I23:I28)</f>
        <v>0</v>
      </c>
      <c r="J22" s="56">
        <f t="shared" si="89"/>
        <v>6365</v>
      </c>
      <c r="K22" s="56">
        <f t="shared" si="89"/>
        <v>45174</v>
      </c>
      <c r="L22" s="56">
        <f t="shared" si="89"/>
        <v>49200</v>
      </c>
      <c r="M22" s="56">
        <f t="shared" si="89"/>
        <v>48631</v>
      </c>
      <c r="N22" s="56">
        <f t="shared" si="89"/>
        <v>49187</v>
      </c>
      <c r="O22" s="56">
        <f t="shared" ref="O22:P22" si="90">SUM(O23:O28)</f>
        <v>49200</v>
      </c>
      <c r="P22" s="56">
        <f t="shared" si="90"/>
        <v>53845</v>
      </c>
      <c r="Q22" s="56">
        <f t="shared" ref="Q22" si="91">SUM(Q23:Q28)</f>
        <v>53844</v>
      </c>
      <c r="R22" s="56">
        <f t="shared" ref="R22" si="92">SUM(R23:R28)</f>
        <v>53597</v>
      </c>
      <c r="S22" s="56">
        <f t="shared" ref="S22:T22" si="93">SUM(S23:S28)</f>
        <v>53880</v>
      </c>
      <c r="T22" s="56">
        <f t="shared" si="93"/>
        <v>55957</v>
      </c>
      <c r="U22" s="56">
        <f t="shared" ref="U22:V22" si="94">SUM(U23:U28)</f>
        <v>55696</v>
      </c>
      <c r="V22" s="56">
        <f t="shared" si="94"/>
        <v>55896</v>
      </c>
      <c r="W22" s="56">
        <f t="shared" ref="W22:X22" si="95">SUM(W23:W28)</f>
        <v>55715</v>
      </c>
      <c r="X22" s="56">
        <f t="shared" si="95"/>
        <v>57928</v>
      </c>
      <c r="Y22" s="56">
        <f t="shared" ref="Y22:Z22" si="96">SUM(Y23:Y28)</f>
        <v>57445</v>
      </c>
      <c r="Z22" s="56">
        <f t="shared" si="96"/>
        <v>58069</v>
      </c>
      <c r="AA22" s="56">
        <f t="shared" ref="AA22" si="97">SUM(AA23:AA28)</f>
        <v>58057</v>
      </c>
      <c r="AB22" s="275"/>
      <c r="AC22" s="56">
        <f t="shared" ref="AC22:AC67" si="98">SUM(B22:E22)</f>
        <v>0</v>
      </c>
      <c r="AD22" s="56">
        <f t="shared" ref="AD22:AD67" si="99">SUM(F22:I22)</f>
        <v>0</v>
      </c>
      <c r="AE22" s="56">
        <f t="shared" ref="AE22:AE67" si="100">SUM(J22:M22)</f>
        <v>149370</v>
      </c>
      <c r="AF22" s="56">
        <f>SUM(N22:Q22)</f>
        <v>206076</v>
      </c>
      <c r="AG22" s="56">
        <f t="shared" ref="AG22:AG67" si="101">SUM(R22:U22)</f>
        <v>219130</v>
      </c>
      <c r="AH22" s="56">
        <f>SUM(V22:Y22)</f>
        <v>226984</v>
      </c>
      <c r="AI22" s="56">
        <f>SUM(Z22:AA22)</f>
        <v>116126</v>
      </c>
      <c r="AJ22" s="45" t="s">
        <v>9</v>
      </c>
    </row>
    <row r="23" spans="1:36" ht="15.95" hidden="1" customHeight="1" outlineLevel="1" x14ac:dyDescent="0.2">
      <c r="A23" s="57" t="s">
        <v>86</v>
      </c>
      <c r="B23" s="58">
        <v>0</v>
      </c>
      <c r="C23" s="58">
        <v>0</v>
      </c>
      <c r="D23" s="58">
        <v>0</v>
      </c>
      <c r="E23" s="58">
        <v>0</v>
      </c>
      <c r="F23" s="58">
        <v>0</v>
      </c>
      <c r="G23" s="58">
        <v>0</v>
      </c>
      <c r="H23" s="58">
        <v>0</v>
      </c>
      <c r="I23" s="58">
        <v>0</v>
      </c>
      <c r="J23" s="58">
        <v>6365</v>
      </c>
      <c r="K23" s="58">
        <v>45174</v>
      </c>
      <c r="L23" s="58">
        <v>49200</v>
      </c>
      <c r="M23" s="58">
        <v>48631</v>
      </c>
      <c r="N23" s="58">
        <v>49187</v>
      </c>
      <c r="O23" s="58">
        <v>49200</v>
      </c>
      <c r="P23" s="58">
        <v>53845</v>
      </c>
      <c r="Q23" s="58">
        <v>53844</v>
      </c>
      <c r="R23" s="58">
        <v>53597</v>
      </c>
      <c r="S23" s="58">
        <v>53880</v>
      </c>
      <c r="T23" s="58">
        <v>55957</v>
      </c>
      <c r="U23" s="58">
        <v>55696</v>
      </c>
      <c r="V23" s="58">
        <v>55896</v>
      </c>
      <c r="W23" s="58">
        <v>55715</v>
      </c>
      <c r="X23" s="58">
        <v>57928</v>
      </c>
      <c r="Y23" s="58">
        <v>57445</v>
      </c>
      <c r="Z23" s="58">
        <v>58069</v>
      </c>
      <c r="AA23" s="58">
        <v>58057</v>
      </c>
      <c r="AC23" s="58">
        <f t="shared" si="98"/>
        <v>0</v>
      </c>
      <c r="AD23" s="58">
        <f t="shared" si="99"/>
        <v>0</v>
      </c>
      <c r="AE23" s="58">
        <f t="shared" si="100"/>
        <v>149370</v>
      </c>
      <c r="AF23" s="58">
        <f t="shared" ref="AF23:AF67" si="102">SUM(N23:Q23)</f>
        <v>206076</v>
      </c>
      <c r="AG23" s="58">
        <f t="shared" si="101"/>
        <v>219130</v>
      </c>
      <c r="AH23" s="58">
        <f t="shared" ref="AH23:AH67" si="103">SUM(V23:Y23)</f>
        <v>226984</v>
      </c>
      <c r="AI23" s="58">
        <f t="shared" ref="AI23:AI67" si="104">SUM(Z23:AA23)</f>
        <v>116126</v>
      </c>
      <c r="AJ23" s="45" t="s">
        <v>9</v>
      </c>
    </row>
    <row r="24" spans="1:36" ht="15.95" hidden="1" customHeight="1" outlineLevel="1" x14ac:dyDescent="0.2">
      <c r="A24" s="57" t="s">
        <v>87</v>
      </c>
      <c r="B24" s="58">
        <v>0</v>
      </c>
      <c r="C24" s="58">
        <v>0</v>
      </c>
      <c r="D24" s="58">
        <v>0</v>
      </c>
      <c r="E24" s="58">
        <v>0</v>
      </c>
      <c r="F24" s="58">
        <v>0</v>
      </c>
      <c r="G24" s="58">
        <v>0</v>
      </c>
      <c r="H24" s="58">
        <v>0</v>
      </c>
      <c r="I24" s="58">
        <v>0</v>
      </c>
      <c r="J24" s="58">
        <v>0</v>
      </c>
      <c r="K24" s="58">
        <v>0</v>
      </c>
      <c r="L24" s="58">
        <v>0</v>
      </c>
      <c r="M24" s="58">
        <v>0</v>
      </c>
      <c r="N24" s="58">
        <v>0</v>
      </c>
      <c r="O24" s="58">
        <v>0</v>
      </c>
      <c r="P24" s="58">
        <v>0</v>
      </c>
      <c r="Q24" s="58">
        <v>0</v>
      </c>
      <c r="R24" s="58">
        <v>0</v>
      </c>
      <c r="S24" s="58">
        <v>0</v>
      </c>
      <c r="T24" s="58">
        <v>0</v>
      </c>
      <c r="U24" s="58">
        <v>0</v>
      </c>
      <c r="V24" s="58">
        <v>0</v>
      </c>
      <c r="W24" s="58">
        <v>0</v>
      </c>
      <c r="X24" s="58">
        <v>0</v>
      </c>
      <c r="Y24" s="58">
        <v>0</v>
      </c>
      <c r="Z24" s="58">
        <v>0</v>
      </c>
      <c r="AA24" s="58">
        <v>0</v>
      </c>
      <c r="AC24" s="58">
        <f t="shared" si="98"/>
        <v>0</v>
      </c>
      <c r="AD24" s="58">
        <f t="shared" si="99"/>
        <v>0</v>
      </c>
      <c r="AE24" s="58">
        <f t="shared" si="100"/>
        <v>0</v>
      </c>
      <c r="AF24" s="58">
        <f t="shared" si="102"/>
        <v>0</v>
      </c>
      <c r="AG24" s="58">
        <f t="shared" si="101"/>
        <v>0</v>
      </c>
      <c r="AH24" s="58">
        <f t="shared" si="103"/>
        <v>0</v>
      </c>
      <c r="AI24" s="58">
        <f t="shared" si="104"/>
        <v>0</v>
      </c>
      <c r="AJ24" s="45" t="s">
        <v>9</v>
      </c>
    </row>
    <row r="25" spans="1:36" ht="15.95" hidden="1" customHeight="1" outlineLevel="1" x14ac:dyDescent="0.2">
      <c r="A25" s="57" t="s">
        <v>88</v>
      </c>
      <c r="B25" s="58">
        <v>0</v>
      </c>
      <c r="C25" s="58">
        <v>0</v>
      </c>
      <c r="D25" s="58">
        <v>0</v>
      </c>
      <c r="E25" s="58">
        <v>0</v>
      </c>
      <c r="F25" s="58">
        <v>0</v>
      </c>
      <c r="G25" s="58">
        <v>0</v>
      </c>
      <c r="H25" s="58">
        <v>0</v>
      </c>
      <c r="I25" s="58">
        <v>0</v>
      </c>
      <c r="J25" s="58">
        <v>0</v>
      </c>
      <c r="K25" s="58">
        <v>0</v>
      </c>
      <c r="L25" s="58">
        <v>0</v>
      </c>
      <c r="M25" s="58">
        <v>0</v>
      </c>
      <c r="N25" s="58">
        <v>0</v>
      </c>
      <c r="O25" s="58">
        <v>0</v>
      </c>
      <c r="P25" s="58">
        <v>0</v>
      </c>
      <c r="Q25" s="58">
        <v>0</v>
      </c>
      <c r="R25" s="58">
        <v>0</v>
      </c>
      <c r="S25" s="58">
        <v>0</v>
      </c>
      <c r="T25" s="58">
        <v>0</v>
      </c>
      <c r="U25" s="58">
        <v>0</v>
      </c>
      <c r="V25" s="58">
        <v>0</v>
      </c>
      <c r="W25" s="58">
        <v>0</v>
      </c>
      <c r="X25" s="58">
        <v>0</v>
      </c>
      <c r="Y25" s="58">
        <v>0</v>
      </c>
      <c r="Z25" s="58">
        <v>0</v>
      </c>
      <c r="AA25" s="58">
        <v>0</v>
      </c>
      <c r="AC25" s="58">
        <f t="shared" si="98"/>
        <v>0</v>
      </c>
      <c r="AD25" s="58">
        <f t="shared" si="99"/>
        <v>0</v>
      </c>
      <c r="AE25" s="58">
        <f t="shared" si="100"/>
        <v>0</v>
      </c>
      <c r="AF25" s="58">
        <f t="shared" si="102"/>
        <v>0</v>
      </c>
      <c r="AG25" s="58">
        <f t="shared" si="101"/>
        <v>0</v>
      </c>
      <c r="AH25" s="58">
        <f t="shared" si="103"/>
        <v>0</v>
      </c>
      <c r="AI25" s="58">
        <f t="shared" si="104"/>
        <v>0</v>
      </c>
      <c r="AJ25" s="45" t="s">
        <v>9</v>
      </c>
    </row>
    <row r="26" spans="1:36" ht="15.95" hidden="1" customHeight="1" outlineLevel="1" x14ac:dyDescent="0.2">
      <c r="A26" s="57" t="s">
        <v>89</v>
      </c>
      <c r="B26" s="58">
        <v>0</v>
      </c>
      <c r="C26" s="58">
        <v>0</v>
      </c>
      <c r="D26" s="58">
        <v>0</v>
      </c>
      <c r="E26" s="58">
        <v>0</v>
      </c>
      <c r="F26" s="58">
        <v>0</v>
      </c>
      <c r="G26" s="58">
        <v>0</v>
      </c>
      <c r="H26" s="58">
        <v>0</v>
      </c>
      <c r="I26" s="58">
        <v>0</v>
      </c>
      <c r="J26" s="58">
        <v>0</v>
      </c>
      <c r="K26" s="58">
        <v>0</v>
      </c>
      <c r="L26" s="58">
        <v>0</v>
      </c>
      <c r="M26" s="58">
        <v>0</v>
      </c>
      <c r="N26" s="58">
        <v>0</v>
      </c>
      <c r="O26" s="58">
        <v>0</v>
      </c>
      <c r="P26" s="58">
        <v>0</v>
      </c>
      <c r="Q26" s="58">
        <v>0</v>
      </c>
      <c r="R26" s="58">
        <v>0</v>
      </c>
      <c r="S26" s="58">
        <v>0</v>
      </c>
      <c r="T26" s="58">
        <v>0</v>
      </c>
      <c r="U26" s="58">
        <v>0</v>
      </c>
      <c r="V26" s="58">
        <v>0</v>
      </c>
      <c r="W26" s="58">
        <v>0</v>
      </c>
      <c r="X26" s="58">
        <v>0</v>
      </c>
      <c r="Y26" s="58">
        <v>0</v>
      </c>
      <c r="Z26" s="58">
        <v>0</v>
      </c>
      <c r="AA26" s="58">
        <v>0</v>
      </c>
      <c r="AC26" s="58">
        <f t="shared" si="98"/>
        <v>0</v>
      </c>
      <c r="AD26" s="58">
        <f t="shared" si="99"/>
        <v>0</v>
      </c>
      <c r="AE26" s="58">
        <f t="shared" si="100"/>
        <v>0</v>
      </c>
      <c r="AF26" s="58">
        <f t="shared" si="102"/>
        <v>0</v>
      </c>
      <c r="AG26" s="58">
        <f t="shared" si="101"/>
        <v>0</v>
      </c>
      <c r="AH26" s="58">
        <f t="shared" si="103"/>
        <v>0</v>
      </c>
      <c r="AI26" s="58">
        <f t="shared" si="104"/>
        <v>0</v>
      </c>
      <c r="AJ26" s="45" t="s">
        <v>9</v>
      </c>
    </row>
    <row r="27" spans="1:36" ht="15.95" hidden="1" customHeight="1" outlineLevel="1" x14ac:dyDescent="0.2">
      <c r="A27" s="57" t="s">
        <v>90</v>
      </c>
      <c r="B27" s="58">
        <v>0</v>
      </c>
      <c r="C27" s="58">
        <v>0</v>
      </c>
      <c r="D27" s="58">
        <v>0</v>
      </c>
      <c r="E27" s="58">
        <v>0</v>
      </c>
      <c r="F27" s="58">
        <v>0</v>
      </c>
      <c r="G27" s="58">
        <v>0</v>
      </c>
      <c r="H27" s="58">
        <v>0</v>
      </c>
      <c r="I27" s="58">
        <v>0</v>
      </c>
      <c r="J27" s="58">
        <v>0</v>
      </c>
      <c r="K27" s="58">
        <v>0</v>
      </c>
      <c r="L27" s="58">
        <v>0</v>
      </c>
      <c r="M27" s="58">
        <v>0</v>
      </c>
      <c r="N27" s="58">
        <v>0</v>
      </c>
      <c r="O27" s="58">
        <v>0</v>
      </c>
      <c r="P27" s="58">
        <v>0</v>
      </c>
      <c r="Q27" s="58">
        <v>0</v>
      </c>
      <c r="R27" s="58">
        <v>0</v>
      </c>
      <c r="S27" s="58">
        <v>0</v>
      </c>
      <c r="T27" s="58">
        <v>0</v>
      </c>
      <c r="U27" s="58">
        <v>0</v>
      </c>
      <c r="V27" s="58">
        <v>0</v>
      </c>
      <c r="W27" s="58">
        <v>0</v>
      </c>
      <c r="X27" s="58">
        <v>0</v>
      </c>
      <c r="Y27" s="58">
        <v>0</v>
      </c>
      <c r="Z27" s="58">
        <v>0</v>
      </c>
      <c r="AA27" s="58">
        <v>0</v>
      </c>
      <c r="AC27" s="58">
        <f t="shared" si="98"/>
        <v>0</v>
      </c>
      <c r="AD27" s="58">
        <f t="shared" si="99"/>
        <v>0</v>
      </c>
      <c r="AE27" s="58">
        <f t="shared" si="100"/>
        <v>0</v>
      </c>
      <c r="AF27" s="58">
        <f t="shared" si="102"/>
        <v>0</v>
      </c>
      <c r="AG27" s="58">
        <f t="shared" si="101"/>
        <v>0</v>
      </c>
      <c r="AH27" s="58">
        <f t="shared" si="103"/>
        <v>0</v>
      </c>
      <c r="AI27" s="58">
        <f t="shared" si="104"/>
        <v>0</v>
      </c>
      <c r="AJ27" s="45" t="s">
        <v>9</v>
      </c>
    </row>
    <row r="28" spans="1:36" ht="15.95" hidden="1" customHeight="1" outlineLevel="1" x14ac:dyDescent="0.2">
      <c r="A28" s="57" t="s">
        <v>91</v>
      </c>
      <c r="B28" s="58">
        <v>0</v>
      </c>
      <c r="C28" s="58">
        <v>0</v>
      </c>
      <c r="D28" s="58">
        <v>0</v>
      </c>
      <c r="E28" s="58">
        <v>0</v>
      </c>
      <c r="F28" s="58">
        <v>0</v>
      </c>
      <c r="G28" s="58">
        <v>0</v>
      </c>
      <c r="H28" s="58">
        <v>0</v>
      </c>
      <c r="I28" s="58">
        <v>0</v>
      </c>
      <c r="J28" s="58">
        <v>0</v>
      </c>
      <c r="K28" s="58">
        <v>0</v>
      </c>
      <c r="L28" s="58">
        <v>0</v>
      </c>
      <c r="M28" s="58">
        <v>0</v>
      </c>
      <c r="N28" s="58">
        <v>0</v>
      </c>
      <c r="O28" s="58">
        <v>0</v>
      </c>
      <c r="P28" s="58">
        <v>0</v>
      </c>
      <c r="Q28" s="58">
        <v>0</v>
      </c>
      <c r="R28" s="58">
        <v>0</v>
      </c>
      <c r="S28" s="58">
        <v>0</v>
      </c>
      <c r="T28" s="58">
        <v>0</v>
      </c>
      <c r="U28" s="58">
        <v>0</v>
      </c>
      <c r="V28" s="58">
        <v>0</v>
      </c>
      <c r="W28" s="58">
        <v>0</v>
      </c>
      <c r="X28" s="58">
        <v>0</v>
      </c>
      <c r="Y28" s="58">
        <v>0</v>
      </c>
      <c r="Z28" s="58">
        <v>0</v>
      </c>
      <c r="AA28" s="58">
        <v>0</v>
      </c>
      <c r="AC28" s="58">
        <f t="shared" si="98"/>
        <v>0</v>
      </c>
      <c r="AD28" s="58">
        <f t="shared" si="99"/>
        <v>0</v>
      </c>
      <c r="AE28" s="58">
        <f t="shared" si="100"/>
        <v>0</v>
      </c>
      <c r="AF28" s="58">
        <f t="shared" si="102"/>
        <v>0</v>
      </c>
      <c r="AG28" s="58">
        <f t="shared" si="101"/>
        <v>0</v>
      </c>
      <c r="AH28" s="58">
        <f t="shared" si="103"/>
        <v>0</v>
      </c>
      <c r="AI28" s="58">
        <f t="shared" si="104"/>
        <v>0</v>
      </c>
      <c r="AJ28" s="45" t="s">
        <v>9</v>
      </c>
    </row>
    <row r="29" spans="1:36" ht="15.95" hidden="1" customHeight="1" outlineLevel="1" x14ac:dyDescent="0.2">
      <c r="A29" s="55" t="s">
        <v>92</v>
      </c>
      <c r="B29" s="56">
        <v>0</v>
      </c>
      <c r="C29" s="56">
        <v>0</v>
      </c>
      <c r="D29" s="56">
        <v>0</v>
      </c>
      <c r="E29" s="56">
        <v>0</v>
      </c>
      <c r="F29" s="56">
        <v>0</v>
      </c>
      <c r="G29" s="56">
        <v>0</v>
      </c>
      <c r="H29" s="56">
        <v>0</v>
      </c>
      <c r="I29" s="56">
        <f t="shared" ref="I29:N29" si="105">SUM(I30:I39)</f>
        <v>0</v>
      </c>
      <c r="J29" s="56">
        <f t="shared" si="105"/>
        <v>-133</v>
      </c>
      <c r="K29" s="56">
        <f t="shared" si="105"/>
        <v>-5302</v>
      </c>
      <c r="L29" s="56">
        <f t="shared" si="105"/>
        <v>-5188</v>
      </c>
      <c r="M29" s="56">
        <f t="shared" si="105"/>
        <v>-5180</v>
      </c>
      <c r="N29" s="56">
        <f t="shared" si="105"/>
        <v>-5187</v>
      </c>
      <c r="O29" s="56">
        <f t="shared" ref="O29:S29" si="106">SUM(O30:O39)</f>
        <v>-5187</v>
      </c>
      <c r="P29" s="56">
        <f t="shared" si="106"/>
        <v>-5679</v>
      </c>
      <c r="Q29" s="56">
        <f t="shared" si="106"/>
        <v>-5676</v>
      </c>
      <c r="R29" s="56">
        <f t="shared" si="106"/>
        <v>-5651</v>
      </c>
      <c r="S29" s="56">
        <f t="shared" si="106"/>
        <v>-5682</v>
      </c>
      <c r="T29" s="56">
        <f t="shared" ref="T29:U29" si="107">SUM(T30:T39)</f>
        <v>-5901</v>
      </c>
      <c r="U29" s="56">
        <f t="shared" si="107"/>
        <v>-5873</v>
      </c>
      <c r="V29" s="56">
        <f t="shared" ref="V29:W29" si="108">SUM(V30:V39)</f>
        <v>-5894</v>
      </c>
      <c r="W29" s="56">
        <f t="shared" si="108"/>
        <v>-5878</v>
      </c>
      <c r="X29" s="56">
        <f t="shared" ref="X29:Y29" si="109">SUM(X30:X39)</f>
        <v>-6109</v>
      </c>
      <c r="Y29" s="56">
        <f t="shared" si="109"/>
        <v>-6057</v>
      </c>
      <c r="Z29" s="56">
        <f t="shared" ref="Z29:AA29" si="110">SUM(Z30:Z39)</f>
        <v>-6123</v>
      </c>
      <c r="AA29" s="56">
        <f t="shared" si="110"/>
        <v>-6124</v>
      </c>
      <c r="AC29" s="56">
        <f t="shared" si="98"/>
        <v>0</v>
      </c>
      <c r="AD29" s="56">
        <f t="shared" si="99"/>
        <v>0</v>
      </c>
      <c r="AE29" s="56">
        <f t="shared" si="100"/>
        <v>-15803</v>
      </c>
      <c r="AF29" s="56">
        <f t="shared" si="102"/>
        <v>-21729</v>
      </c>
      <c r="AG29" s="56">
        <f t="shared" si="101"/>
        <v>-23107</v>
      </c>
      <c r="AH29" s="56">
        <f t="shared" si="103"/>
        <v>-23938</v>
      </c>
      <c r="AI29" s="56">
        <f t="shared" si="104"/>
        <v>-12247</v>
      </c>
      <c r="AJ29" s="56"/>
    </row>
    <row r="30" spans="1:36" ht="15.95" hidden="1" customHeight="1" outlineLevel="1" x14ac:dyDescent="0.2">
      <c r="A30" s="57" t="s">
        <v>93</v>
      </c>
      <c r="B30" s="58">
        <v>0</v>
      </c>
      <c r="C30" s="58">
        <v>0</v>
      </c>
      <c r="D30" s="58">
        <v>0</v>
      </c>
      <c r="E30" s="58">
        <v>0</v>
      </c>
      <c r="F30" s="58">
        <v>0</v>
      </c>
      <c r="G30" s="58">
        <v>0</v>
      </c>
      <c r="H30" s="58">
        <v>0</v>
      </c>
      <c r="I30" s="58">
        <v>0</v>
      </c>
      <c r="J30" s="58">
        <v>-9</v>
      </c>
      <c r="K30" s="58">
        <v>-841</v>
      </c>
      <c r="L30" s="58">
        <v>-812</v>
      </c>
      <c r="M30" s="58">
        <v>-812</v>
      </c>
      <c r="N30" s="58">
        <v>-812</v>
      </c>
      <c r="O30" s="58">
        <v>-811</v>
      </c>
      <c r="P30" s="58">
        <v>-889</v>
      </c>
      <c r="Q30" s="58">
        <v>-888</v>
      </c>
      <c r="R30" s="58">
        <v>-884</v>
      </c>
      <c r="S30" s="58">
        <v>-889</v>
      </c>
      <c r="T30" s="58">
        <v>-924</v>
      </c>
      <c r="U30" s="58">
        <v>-919</v>
      </c>
      <c r="V30" s="58">
        <v>-922</v>
      </c>
      <c r="W30" s="58">
        <v>-920</v>
      </c>
      <c r="X30" s="58">
        <v>-956</v>
      </c>
      <c r="Y30" s="58">
        <v>-948</v>
      </c>
      <c r="Z30" s="58">
        <v>-958</v>
      </c>
      <c r="AA30" s="58">
        <v>-958</v>
      </c>
      <c r="AC30" s="58">
        <f t="shared" si="98"/>
        <v>0</v>
      </c>
      <c r="AD30" s="58">
        <f t="shared" si="99"/>
        <v>0</v>
      </c>
      <c r="AE30" s="58">
        <f t="shared" si="100"/>
        <v>-2474</v>
      </c>
      <c r="AF30" s="58">
        <f t="shared" si="102"/>
        <v>-3400</v>
      </c>
      <c r="AG30" s="58">
        <f t="shared" si="101"/>
        <v>-3616</v>
      </c>
      <c r="AH30" s="58">
        <f t="shared" si="103"/>
        <v>-3746</v>
      </c>
      <c r="AI30" s="58">
        <f t="shared" si="104"/>
        <v>-1916</v>
      </c>
      <c r="AJ30" s="45" t="s">
        <v>9</v>
      </c>
    </row>
    <row r="31" spans="1:36" ht="15.95" hidden="1" customHeight="1" outlineLevel="1" x14ac:dyDescent="0.2">
      <c r="A31" s="57" t="s">
        <v>94</v>
      </c>
      <c r="B31" s="58">
        <v>0</v>
      </c>
      <c r="C31" s="58">
        <v>0</v>
      </c>
      <c r="D31" s="58">
        <v>0</v>
      </c>
      <c r="E31" s="58">
        <v>0</v>
      </c>
      <c r="F31" s="58">
        <v>0</v>
      </c>
      <c r="G31" s="58">
        <v>0</v>
      </c>
      <c r="H31" s="58">
        <v>0</v>
      </c>
      <c r="I31" s="58">
        <v>0</v>
      </c>
      <c r="J31" s="58">
        <v>-42</v>
      </c>
      <c r="K31" s="58">
        <v>-3875</v>
      </c>
      <c r="L31" s="58">
        <v>-3739</v>
      </c>
      <c r="M31" s="58">
        <v>-3739</v>
      </c>
      <c r="N31" s="58">
        <v>-3738</v>
      </c>
      <c r="O31" s="58">
        <v>-3739</v>
      </c>
      <c r="P31" s="58">
        <v>-4093</v>
      </c>
      <c r="Q31" s="58">
        <v>-4092</v>
      </c>
      <c r="R31" s="58">
        <v>-4073</v>
      </c>
      <c r="S31" s="58">
        <v>-4095</v>
      </c>
      <c r="T31" s="58">
        <v>-4253</v>
      </c>
      <c r="U31" s="58">
        <v>-4233</v>
      </c>
      <c r="V31" s="58">
        <v>-4248</v>
      </c>
      <c r="W31" s="58">
        <v>-4238</v>
      </c>
      <c r="X31" s="58">
        <v>-4402</v>
      </c>
      <c r="Y31" s="58">
        <v>-4366</v>
      </c>
      <c r="Z31" s="58">
        <v>-4413</v>
      </c>
      <c r="AA31" s="58">
        <v>-4413</v>
      </c>
      <c r="AC31" s="58">
        <f t="shared" si="98"/>
        <v>0</v>
      </c>
      <c r="AD31" s="58">
        <f t="shared" si="99"/>
        <v>0</v>
      </c>
      <c r="AE31" s="58">
        <f t="shared" si="100"/>
        <v>-11395</v>
      </c>
      <c r="AF31" s="58">
        <f t="shared" si="102"/>
        <v>-15662</v>
      </c>
      <c r="AG31" s="58">
        <f t="shared" si="101"/>
        <v>-16654</v>
      </c>
      <c r="AH31" s="58">
        <f t="shared" si="103"/>
        <v>-17254</v>
      </c>
      <c r="AI31" s="58">
        <f t="shared" si="104"/>
        <v>-8826</v>
      </c>
      <c r="AJ31" s="45" t="s">
        <v>9</v>
      </c>
    </row>
    <row r="32" spans="1:36" ht="15.95" hidden="1" customHeight="1" outlineLevel="1" x14ac:dyDescent="0.2">
      <c r="A32" s="57" t="s">
        <v>95</v>
      </c>
      <c r="B32" s="58">
        <v>0</v>
      </c>
      <c r="C32" s="58">
        <v>0</v>
      </c>
      <c r="D32" s="58">
        <v>0</v>
      </c>
      <c r="E32" s="58">
        <v>0</v>
      </c>
      <c r="F32" s="58">
        <v>0</v>
      </c>
      <c r="G32" s="58">
        <v>0</v>
      </c>
      <c r="H32" s="58">
        <v>0</v>
      </c>
      <c r="I32" s="58">
        <v>0</v>
      </c>
      <c r="J32" s="58">
        <v>0</v>
      </c>
      <c r="K32" s="58">
        <v>0</v>
      </c>
      <c r="L32" s="58">
        <v>0</v>
      </c>
      <c r="M32" s="58">
        <v>0</v>
      </c>
      <c r="N32" s="58">
        <v>0</v>
      </c>
      <c r="O32" s="58">
        <v>0</v>
      </c>
      <c r="P32" s="58">
        <v>0</v>
      </c>
      <c r="Q32" s="58">
        <v>0</v>
      </c>
      <c r="R32" s="58">
        <v>0</v>
      </c>
      <c r="S32" s="58">
        <v>0</v>
      </c>
      <c r="T32" s="58">
        <v>0</v>
      </c>
      <c r="U32" s="58">
        <v>0</v>
      </c>
      <c r="V32" s="58">
        <v>0</v>
      </c>
      <c r="W32" s="58">
        <v>0</v>
      </c>
      <c r="X32" s="58">
        <v>0</v>
      </c>
      <c r="Y32" s="58">
        <v>0</v>
      </c>
      <c r="Z32" s="58">
        <v>0</v>
      </c>
      <c r="AA32" s="58">
        <v>0</v>
      </c>
      <c r="AC32" s="58">
        <f t="shared" si="98"/>
        <v>0</v>
      </c>
      <c r="AD32" s="58">
        <f t="shared" si="99"/>
        <v>0</v>
      </c>
      <c r="AE32" s="58">
        <f t="shared" si="100"/>
        <v>0</v>
      </c>
      <c r="AF32" s="58">
        <f t="shared" si="102"/>
        <v>0</v>
      </c>
      <c r="AG32" s="58">
        <f t="shared" si="101"/>
        <v>0</v>
      </c>
      <c r="AH32" s="58">
        <f t="shared" si="103"/>
        <v>0</v>
      </c>
      <c r="AI32" s="58">
        <f t="shared" si="104"/>
        <v>0</v>
      </c>
      <c r="AJ32" s="45" t="s">
        <v>9</v>
      </c>
    </row>
    <row r="33" spans="1:36" ht="15.95" hidden="1" customHeight="1" outlineLevel="1" x14ac:dyDescent="0.2">
      <c r="A33" s="57" t="s">
        <v>96</v>
      </c>
      <c r="B33" s="58">
        <v>0</v>
      </c>
      <c r="C33" s="58">
        <v>0</v>
      </c>
      <c r="D33" s="58">
        <v>0</v>
      </c>
      <c r="E33" s="58">
        <v>0</v>
      </c>
      <c r="F33" s="58">
        <v>0</v>
      </c>
      <c r="G33" s="58">
        <v>0</v>
      </c>
      <c r="H33" s="58">
        <v>0</v>
      </c>
      <c r="I33" s="58">
        <v>0</v>
      </c>
      <c r="J33" s="58">
        <v>0</v>
      </c>
      <c r="K33" s="58">
        <v>0</v>
      </c>
      <c r="L33" s="58">
        <v>0</v>
      </c>
      <c r="M33" s="58">
        <v>0</v>
      </c>
      <c r="N33" s="58">
        <v>0</v>
      </c>
      <c r="O33" s="58">
        <v>0</v>
      </c>
      <c r="P33" s="58">
        <v>0</v>
      </c>
      <c r="Q33" s="58">
        <v>0</v>
      </c>
      <c r="R33" s="58">
        <v>0</v>
      </c>
      <c r="S33" s="58">
        <v>0</v>
      </c>
      <c r="T33" s="58">
        <v>0</v>
      </c>
      <c r="U33" s="58">
        <v>0</v>
      </c>
      <c r="V33" s="58">
        <v>0</v>
      </c>
      <c r="W33" s="58">
        <v>0</v>
      </c>
      <c r="X33" s="58">
        <v>0</v>
      </c>
      <c r="Y33" s="58">
        <v>0</v>
      </c>
      <c r="Z33" s="58">
        <v>0</v>
      </c>
      <c r="AA33" s="58">
        <v>0</v>
      </c>
      <c r="AC33" s="58">
        <f t="shared" si="98"/>
        <v>0</v>
      </c>
      <c r="AD33" s="58">
        <f t="shared" si="99"/>
        <v>0</v>
      </c>
      <c r="AE33" s="58">
        <f t="shared" si="100"/>
        <v>0</v>
      </c>
      <c r="AF33" s="58">
        <f t="shared" si="102"/>
        <v>0</v>
      </c>
      <c r="AG33" s="58">
        <f t="shared" si="101"/>
        <v>0</v>
      </c>
      <c r="AH33" s="58">
        <f t="shared" si="103"/>
        <v>0</v>
      </c>
      <c r="AI33" s="58">
        <f t="shared" si="104"/>
        <v>0</v>
      </c>
      <c r="AJ33" s="45" t="s">
        <v>9</v>
      </c>
    </row>
    <row r="34" spans="1:36" ht="15.95" hidden="1" customHeight="1" outlineLevel="1" x14ac:dyDescent="0.2">
      <c r="A34" s="57" t="s">
        <v>97</v>
      </c>
      <c r="B34" s="58">
        <v>0</v>
      </c>
      <c r="C34" s="58">
        <v>0</v>
      </c>
      <c r="D34" s="58">
        <v>0</v>
      </c>
      <c r="E34" s="58">
        <v>0</v>
      </c>
      <c r="F34" s="58">
        <v>0</v>
      </c>
      <c r="G34" s="58">
        <v>0</v>
      </c>
      <c r="H34" s="58">
        <v>0</v>
      </c>
      <c r="I34" s="58">
        <v>0</v>
      </c>
      <c r="J34" s="58">
        <v>0</v>
      </c>
      <c r="K34" s="58">
        <v>0</v>
      </c>
      <c r="L34" s="58">
        <v>0</v>
      </c>
      <c r="M34" s="58">
        <v>0</v>
      </c>
      <c r="N34" s="58">
        <v>0</v>
      </c>
      <c r="O34" s="58">
        <v>0</v>
      </c>
      <c r="P34" s="58">
        <v>0</v>
      </c>
      <c r="Q34" s="58">
        <v>0</v>
      </c>
      <c r="R34" s="58">
        <v>0</v>
      </c>
      <c r="S34" s="58">
        <v>0</v>
      </c>
      <c r="T34" s="58">
        <v>0</v>
      </c>
      <c r="U34" s="58">
        <v>0</v>
      </c>
      <c r="V34" s="58">
        <v>0</v>
      </c>
      <c r="W34" s="58">
        <v>0</v>
      </c>
      <c r="X34" s="58">
        <v>0</v>
      </c>
      <c r="Y34" s="58">
        <v>0</v>
      </c>
      <c r="Z34" s="58">
        <v>0</v>
      </c>
      <c r="AA34" s="58">
        <v>0</v>
      </c>
      <c r="AC34" s="58">
        <f t="shared" si="98"/>
        <v>0</v>
      </c>
      <c r="AD34" s="58">
        <f t="shared" si="99"/>
        <v>0</v>
      </c>
      <c r="AE34" s="58">
        <f t="shared" si="100"/>
        <v>0</v>
      </c>
      <c r="AF34" s="58">
        <f t="shared" si="102"/>
        <v>0</v>
      </c>
      <c r="AG34" s="58">
        <f t="shared" si="101"/>
        <v>0</v>
      </c>
      <c r="AH34" s="58">
        <f t="shared" si="103"/>
        <v>0</v>
      </c>
      <c r="AI34" s="58">
        <f t="shared" si="104"/>
        <v>0</v>
      </c>
      <c r="AJ34" s="45" t="s">
        <v>9</v>
      </c>
    </row>
    <row r="35" spans="1:36" ht="15.95" hidden="1" customHeight="1" outlineLevel="1" x14ac:dyDescent="0.2">
      <c r="A35" s="57" t="s">
        <v>98</v>
      </c>
      <c r="B35" s="58">
        <v>0</v>
      </c>
      <c r="C35" s="58">
        <v>0</v>
      </c>
      <c r="D35" s="58">
        <v>0</v>
      </c>
      <c r="E35" s="58">
        <v>0</v>
      </c>
      <c r="F35" s="58">
        <v>0</v>
      </c>
      <c r="G35" s="58">
        <v>0</v>
      </c>
      <c r="H35" s="58">
        <v>0</v>
      </c>
      <c r="I35" s="58">
        <v>0</v>
      </c>
      <c r="J35" s="58">
        <v>0</v>
      </c>
      <c r="K35" s="58">
        <v>0</v>
      </c>
      <c r="L35" s="58">
        <v>0</v>
      </c>
      <c r="M35" s="58">
        <v>0</v>
      </c>
      <c r="N35" s="58">
        <v>0</v>
      </c>
      <c r="O35" s="58">
        <v>0</v>
      </c>
      <c r="P35" s="58">
        <v>0</v>
      </c>
      <c r="Q35" s="58">
        <v>0</v>
      </c>
      <c r="R35" s="58">
        <v>0</v>
      </c>
      <c r="S35" s="58">
        <v>0</v>
      </c>
      <c r="T35" s="58">
        <v>0</v>
      </c>
      <c r="U35" s="58">
        <v>0</v>
      </c>
      <c r="V35" s="58">
        <v>0</v>
      </c>
      <c r="W35" s="58">
        <v>0</v>
      </c>
      <c r="X35" s="58">
        <v>0</v>
      </c>
      <c r="Y35" s="58">
        <v>0</v>
      </c>
      <c r="Z35" s="58">
        <v>0</v>
      </c>
      <c r="AA35" s="58">
        <v>0</v>
      </c>
      <c r="AC35" s="58">
        <f t="shared" si="98"/>
        <v>0</v>
      </c>
      <c r="AD35" s="58">
        <f t="shared" si="99"/>
        <v>0</v>
      </c>
      <c r="AE35" s="58">
        <f t="shared" si="100"/>
        <v>0</v>
      </c>
      <c r="AF35" s="58">
        <f t="shared" si="102"/>
        <v>0</v>
      </c>
      <c r="AG35" s="58">
        <f t="shared" si="101"/>
        <v>0</v>
      </c>
      <c r="AH35" s="58">
        <f t="shared" si="103"/>
        <v>0</v>
      </c>
      <c r="AI35" s="58">
        <f t="shared" si="104"/>
        <v>0</v>
      </c>
      <c r="AJ35" s="45" t="s">
        <v>9</v>
      </c>
    </row>
    <row r="36" spans="1:36" ht="15.95" hidden="1" customHeight="1" outlineLevel="1" x14ac:dyDescent="0.2">
      <c r="A36" s="57" t="s">
        <v>99</v>
      </c>
      <c r="B36" s="58">
        <v>0</v>
      </c>
      <c r="C36" s="58">
        <v>0</v>
      </c>
      <c r="D36" s="58">
        <v>0</v>
      </c>
      <c r="E36" s="58">
        <v>0</v>
      </c>
      <c r="F36" s="58">
        <v>0</v>
      </c>
      <c r="G36" s="58">
        <v>0</v>
      </c>
      <c r="H36" s="58">
        <v>0</v>
      </c>
      <c r="I36" s="58">
        <v>0</v>
      </c>
      <c r="J36" s="58">
        <v>-23</v>
      </c>
      <c r="K36" s="58">
        <v>-162</v>
      </c>
      <c r="L36" s="58">
        <v>-176</v>
      </c>
      <c r="M36" s="58">
        <v>-174</v>
      </c>
      <c r="N36" s="58">
        <v>-176</v>
      </c>
      <c r="O36" s="58">
        <v>-176</v>
      </c>
      <c r="P36" s="58">
        <v>-193</v>
      </c>
      <c r="Q36" s="58">
        <v>-192</v>
      </c>
      <c r="R36" s="58">
        <v>-192</v>
      </c>
      <c r="S36" s="58">
        <v>-193</v>
      </c>
      <c r="T36" s="58">
        <v>-200</v>
      </c>
      <c r="U36" s="58">
        <v>-199</v>
      </c>
      <c r="V36" s="58">
        <v>-200</v>
      </c>
      <c r="W36" s="58">
        <v>-199</v>
      </c>
      <c r="X36" s="58">
        <v>-208</v>
      </c>
      <c r="Y36" s="58">
        <v>-205</v>
      </c>
      <c r="Z36" s="58">
        <v>-208</v>
      </c>
      <c r="AA36" s="58">
        <v>-208</v>
      </c>
      <c r="AC36" s="58">
        <f t="shared" si="98"/>
        <v>0</v>
      </c>
      <c r="AD36" s="58">
        <f t="shared" si="99"/>
        <v>0</v>
      </c>
      <c r="AE36" s="58">
        <f t="shared" si="100"/>
        <v>-535</v>
      </c>
      <c r="AF36" s="58">
        <f t="shared" si="102"/>
        <v>-737</v>
      </c>
      <c r="AG36" s="58">
        <f t="shared" si="101"/>
        <v>-784</v>
      </c>
      <c r="AH36" s="58">
        <f t="shared" si="103"/>
        <v>-812</v>
      </c>
      <c r="AI36" s="58">
        <f t="shared" si="104"/>
        <v>-416</v>
      </c>
      <c r="AJ36" s="45" t="s">
        <v>9</v>
      </c>
    </row>
    <row r="37" spans="1:36" ht="15.95" hidden="1" customHeight="1" outlineLevel="1" x14ac:dyDescent="0.2">
      <c r="A37" s="57" t="s">
        <v>100</v>
      </c>
      <c r="B37" s="58">
        <v>0</v>
      </c>
      <c r="C37" s="58">
        <v>0</v>
      </c>
      <c r="D37" s="58">
        <v>0</v>
      </c>
      <c r="E37" s="58">
        <v>0</v>
      </c>
      <c r="F37" s="58">
        <v>0</v>
      </c>
      <c r="G37" s="58">
        <v>0</v>
      </c>
      <c r="H37" s="58">
        <v>0</v>
      </c>
      <c r="I37" s="58">
        <v>0</v>
      </c>
      <c r="J37" s="58">
        <v>-23</v>
      </c>
      <c r="K37" s="58">
        <v>-162</v>
      </c>
      <c r="L37" s="58">
        <v>-176</v>
      </c>
      <c r="M37" s="58">
        <v>-174</v>
      </c>
      <c r="N37" s="58">
        <v>-176</v>
      </c>
      <c r="O37" s="58">
        <v>-176</v>
      </c>
      <c r="P37" s="58">
        <v>-193</v>
      </c>
      <c r="Q37" s="58">
        <v>-192</v>
      </c>
      <c r="R37" s="58">
        <v>-192</v>
      </c>
      <c r="S37" s="58">
        <v>-193</v>
      </c>
      <c r="T37" s="58">
        <v>-200</v>
      </c>
      <c r="U37" s="58">
        <v>-199</v>
      </c>
      <c r="V37" s="58">
        <v>-200</v>
      </c>
      <c r="W37" s="58">
        <v>-199</v>
      </c>
      <c r="X37" s="58">
        <v>-208</v>
      </c>
      <c r="Y37" s="58">
        <v>-205</v>
      </c>
      <c r="Z37" s="58">
        <v>-208</v>
      </c>
      <c r="AA37" s="58">
        <v>-208</v>
      </c>
      <c r="AC37" s="58">
        <f t="shared" si="98"/>
        <v>0</v>
      </c>
      <c r="AD37" s="58">
        <f t="shared" si="99"/>
        <v>0</v>
      </c>
      <c r="AE37" s="58">
        <f t="shared" si="100"/>
        <v>-535</v>
      </c>
      <c r="AF37" s="58">
        <f t="shared" si="102"/>
        <v>-737</v>
      </c>
      <c r="AG37" s="58">
        <f t="shared" si="101"/>
        <v>-784</v>
      </c>
      <c r="AH37" s="58">
        <f t="shared" si="103"/>
        <v>-812</v>
      </c>
      <c r="AI37" s="58">
        <f t="shared" si="104"/>
        <v>-416</v>
      </c>
      <c r="AJ37" s="45" t="s">
        <v>9</v>
      </c>
    </row>
    <row r="38" spans="1:36" ht="15.95" hidden="1" customHeight="1" outlineLevel="1" x14ac:dyDescent="0.2">
      <c r="A38" s="57" t="s">
        <v>101</v>
      </c>
      <c r="B38" s="58">
        <v>0</v>
      </c>
      <c r="C38" s="58">
        <v>0</v>
      </c>
      <c r="D38" s="58">
        <v>0</v>
      </c>
      <c r="E38" s="58">
        <v>0</v>
      </c>
      <c r="F38" s="58">
        <v>0</v>
      </c>
      <c r="G38" s="58">
        <v>0</v>
      </c>
      <c r="H38" s="58">
        <v>0</v>
      </c>
      <c r="I38" s="58">
        <v>0</v>
      </c>
      <c r="J38" s="58">
        <v>-11</v>
      </c>
      <c r="K38" s="58">
        <v>-81</v>
      </c>
      <c r="L38" s="58">
        <v>-88</v>
      </c>
      <c r="M38" s="58">
        <v>-87</v>
      </c>
      <c r="N38" s="58">
        <v>-88</v>
      </c>
      <c r="O38" s="58">
        <v>-88</v>
      </c>
      <c r="P38" s="58">
        <v>-96</v>
      </c>
      <c r="Q38" s="58">
        <v>-97</v>
      </c>
      <c r="R38" s="58">
        <v>-96</v>
      </c>
      <c r="S38" s="58">
        <v>-96</v>
      </c>
      <c r="T38" s="58">
        <v>-100</v>
      </c>
      <c r="U38" s="58">
        <v>-100</v>
      </c>
      <c r="V38" s="58">
        <v>-100</v>
      </c>
      <c r="W38" s="58">
        <v>-100</v>
      </c>
      <c r="X38" s="58">
        <v>-103</v>
      </c>
      <c r="Y38" s="58">
        <v>-103</v>
      </c>
      <c r="Z38" s="58">
        <v>-104</v>
      </c>
      <c r="AA38" s="58">
        <v>-104</v>
      </c>
      <c r="AC38" s="58">
        <f t="shared" si="98"/>
        <v>0</v>
      </c>
      <c r="AD38" s="58">
        <f t="shared" si="99"/>
        <v>0</v>
      </c>
      <c r="AE38" s="58">
        <f t="shared" si="100"/>
        <v>-267</v>
      </c>
      <c r="AF38" s="58">
        <f t="shared" si="102"/>
        <v>-369</v>
      </c>
      <c r="AG38" s="58">
        <f t="shared" si="101"/>
        <v>-392</v>
      </c>
      <c r="AH38" s="58">
        <f t="shared" si="103"/>
        <v>-406</v>
      </c>
      <c r="AI38" s="58">
        <f t="shared" si="104"/>
        <v>-208</v>
      </c>
      <c r="AJ38" s="45" t="s">
        <v>9</v>
      </c>
    </row>
    <row r="39" spans="1:36" ht="15.95" hidden="1" customHeight="1" outlineLevel="1" x14ac:dyDescent="0.2">
      <c r="A39" s="57" t="s">
        <v>102</v>
      </c>
      <c r="B39" s="58">
        <v>0</v>
      </c>
      <c r="C39" s="58">
        <v>0</v>
      </c>
      <c r="D39" s="58">
        <v>0</v>
      </c>
      <c r="E39" s="58">
        <v>0</v>
      </c>
      <c r="F39" s="58">
        <v>0</v>
      </c>
      <c r="G39" s="58">
        <v>0</v>
      </c>
      <c r="H39" s="58">
        <v>0</v>
      </c>
      <c r="I39" s="58">
        <v>0</v>
      </c>
      <c r="J39" s="58">
        <v>-25</v>
      </c>
      <c r="K39" s="58">
        <v>-181</v>
      </c>
      <c r="L39" s="58">
        <v>-197</v>
      </c>
      <c r="M39" s="58">
        <v>-194</v>
      </c>
      <c r="N39" s="58">
        <v>-197</v>
      </c>
      <c r="O39" s="58">
        <v>-197</v>
      </c>
      <c r="P39" s="58">
        <v>-215</v>
      </c>
      <c r="Q39" s="58">
        <v>-215</v>
      </c>
      <c r="R39" s="58">
        <v>-214</v>
      </c>
      <c r="S39" s="58">
        <v>-216</v>
      </c>
      <c r="T39" s="58">
        <v>-224</v>
      </c>
      <c r="U39" s="58">
        <v>-223</v>
      </c>
      <c r="V39" s="58">
        <v>-224</v>
      </c>
      <c r="W39" s="58">
        <v>-222</v>
      </c>
      <c r="X39" s="58">
        <v>-232</v>
      </c>
      <c r="Y39" s="58">
        <v>-230</v>
      </c>
      <c r="Z39" s="58">
        <v>-232</v>
      </c>
      <c r="AA39" s="58">
        <v>-233</v>
      </c>
      <c r="AC39" s="58">
        <f t="shared" si="98"/>
        <v>0</v>
      </c>
      <c r="AD39" s="58">
        <f t="shared" si="99"/>
        <v>0</v>
      </c>
      <c r="AE39" s="58">
        <f t="shared" si="100"/>
        <v>-597</v>
      </c>
      <c r="AF39" s="58">
        <f t="shared" si="102"/>
        <v>-824</v>
      </c>
      <c r="AG39" s="58">
        <f t="shared" si="101"/>
        <v>-877</v>
      </c>
      <c r="AH39" s="58">
        <f t="shared" si="103"/>
        <v>-908</v>
      </c>
      <c r="AI39" s="58">
        <f t="shared" si="104"/>
        <v>-465</v>
      </c>
      <c r="AJ39" s="45" t="s">
        <v>9</v>
      </c>
    </row>
    <row r="40" spans="1:36" ht="15.95" hidden="1" customHeight="1" outlineLevel="1" x14ac:dyDescent="0.2">
      <c r="A40" s="55" t="s">
        <v>103</v>
      </c>
      <c r="B40" s="56">
        <f t="shared" ref="B40:H40" si="111">B22+B29</f>
        <v>0</v>
      </c>
      <c r="C40" s="56">
        <f t="shared" si="111"/>
        <v>0</v>
      </c>
      <c r="D40" s="56">
        <f t="shared" si="111"/>
        <v>0</v>
      </c>
      <c r="E40" s="56">
        <f t="shared" si="111"/>
        <v>0</v>
      </c>
      <c r="F40" s="56">
        <f t="shared" si="111"/>
        <v>0</v>
      </c>
      <c r="G40" s="56">
        <f t="shared" si="111"/>
        <v>0</v>
      </c>
      <c r="H40" s="56">
        <f t="shared" si="111"/>
        <v>0</v>
      </c>
      <c r="I40" s="56">
        <f t="shared" ref="I40:J40" si="112">I22+I29</f>
        <v>0</v>
      </c>
      <c r="J40" s="56">
        <f t="shared" si="112"/>
        <v>6232</v>
      </c>
      <c r="K40" s="56">
        <f t="shared" ref="K40:L40" si="113">K22+K29</f>
        <v>39872</v>
      </c>
      <c r="L40" s="56">
        <f t="shared" si="113"/>
        <v>44012</v>
      </c>
      <c r="M40" s="56">
        <f t="shared" ref="M40:N40" si="114">M22+M29</f>
        <v>43451</v>
      </c>
      <c r="N40" s="56">
        <f t="shared" si="114"/>
        <v>44000</v>
      </c>
      <c r="O40" s="56">
        <f t="shared" ref="O40:S40" si="115">O22+O29</f>
        <v>44013</v>
      </c>
      <c r="P40" s="56">
        <f t="shared" si="115"/>
        <v>48166</v>
      </c>
      <c r="Q40" s="56">
        <f t="shared" si="115"/>
        <v>48168</v>
      </c>
      <c r="R40" s="56">
        <f t="shared" si="115"/>
        <v>47946</v>
      </c>
      <c r="S40" s="56">
        <f t="shared" si="115"/>
        <v>48198</v>
      </c>
      <c r="T40" s="56">
        <f t="shared" ref="T40:U40" si="116">T22+T29</f>
        <v>50056</v>
      </c>
      <c r="U40" s="56">
        <f t="shared" si="116"/>
        <v>49823</v>
      </c>
      <c r="V40" s="56">
        <f t="shared" ref="V40:W40" si="117">V22+V29</f>
        <v>50002</v>
      </c>
      <c r="W40" s="56">
        <f t="shared" si="117"/>
        <v>49837</v>
      </c>
      <c r="X40" s="56">
        <f t="shared" ref="X40:Y40" si="118">X22+X29</f>
        <v>51819</v>
      </c>
      <c r="Y40" s="56">
        <f t="shared" si="118"/>
        <v>51388</v>
      </c>
      <c r="Z40" s="56">
        <f t="shared" ref="Z40:AA40" si="119">Z22+Z29</f>
        <v>51946</v>
      </c>
      <c r="AA40" s="56">
        <f t="shared" si="119"/>
        <v>51933</v>
      </c>
      <c r="AB40" s="275"/>
      <c r="AC40" s="56">
        <f t="shared" si="98"/>
        <v>0</v>
      </c>
      <c r="AD40" s="56">
        <f t="shared" si="99"/>
        <v>0</v>
      </c>
      <c r="AE40" s="56">
        <f t="shared" si="100"/>
        <v>133567</v>
      </c>
      <c r="AF40" s="56">
        <f t="shared" si="102"/>
        <v>184347</v>
      </c>
      <c r="AG40" s="56">
        <f t="shared" si="101"/>
        <v>196023</v>
      </c>
      <c r="AH40" s="56">
        <f t="shared" si="103"/>
        <v>203046</v>
      </c>
      <c r="AI40" s="56">
        <f t="shared" si="104"/>
        <v>103879</v>
      </c>
      <c r="AJ40" s="33" t="s">
        <v>9</v>
      </c>
    </row>
    <row r="41" spans="1:36" ht="15.95" hidden="1" customHeight="1" outlineLevel="1" x14ac:dyDescent="0.2">
      <c r="A41" s="55" t="s">
        <v>104</v>
      </c>
      <c r="B41" s="56">
        <v>0</v>
      </c>
      <c r="C41" s="56">
        <v>0</v>
      </c>
      <c r="D41" s="56">
        <v>0</v>
      </c>
      <c r="E41" s="56">
        <v>0</v>
      </c>
      <c r="F41" s="56">
        <v>0</v>
      </c>
      <c r="G41" s="56">
        <v>-5</v>
      </c>
      <c r="H41" s="56">
        <v>5</v>
      </c>
      <c r="I41" s="56">
        <f t="shared" ref="I41:N41" si="120">SUM(I42:I45)</f>
        <v>0</v>
      </c>
      <c r="J41" s="56">
        <f t="shared" si="120"/>
        <v>-4</v>
      </c>
      <c r="K41" s="56">
        <f t="shared" si="120"/>
        <v>-6083</v>
      </c>
      <c r="L41" s="56">
        <f t="shared" si="120"/>
        <v>-8273</v>
      </c>
      <c r="M41" s="56">
        <f t="shared" si="120"/>
        <v>-9025</v>
      </c>
      <c r="N41" s="56">
        <f t="shared" si="120"/>
        <v>-7977</v>
      </c>
      <c r="O41" s="56">
        <f t="shared" ref="O41:S41" si="121">SUM(O42:O45)</f>
        <v>-7572</v>
      </c>
      <c r="P41" s="56">
        <f t="shared" si="121"/>
        <v>-7987</v>
      </c>
      <c r="Q41" s="56">
        <f t="shared" si="121"/>
        <v>-8432</v>
      </c>
      <c r="R41" s="56">
        <f t="shared" si="121"/>
        <v>-8068</v>
      </c>
      <c r="S41" s="56">
        <f t="shared" si="121"/>
        <v>-8328</v>
      </c>
      <c r="T41" s="56">
        <f t="shared" ref="T41:U41" si="122">SUM(T42:T45)</f>
        <v>-7998</v>
      </c>
      <c r="U41" s="56">
        <f t="shared" si="122"/>
        <v>-8820</v>
      </c>
      <c r="V41" s="56">
        <f t="shared" ref="V41:W41" si="123">SUM(V42:V45)</f>
        <v>-7837</v>
      </c>
      <c r="W41" s="56">
        <f t="shared" si="123"/>
        <v>-8364</v>
      </c>
      <c r="X41" s="56">
        <f t="shared" ref="X41:Y41" si="124">SUM(X42:X45)</f>
        <v>-8857</v>
      </c>
      <c r="Y41" s="56">
        <f t="shared" si="124"/>
        <v>-8855</v>
      </c>
      <c r="Z41" s="56">
        <f t="shared" ref="Z41:AA41" si="125">SUM(Z42:Z45)</f>
        <v>-8301</v>
      </c>
      <c r="AA41" s="56">
        <f t="shared" si="125"/>
        <v>-7620</v>
      </c>
      <c r="AB41" s="275"/>
      <c r="AC41" s="56">
        <f t="shared" si="98"/>
        <v>0</v>
      </c>
      <c r="AD41" s="56">
        <f t="shared" si="99"/>
        <v>0</v>
      </c>
      <c r="AE41" s="56">
        <f t="shared" si="100"/>
        <v>-23385</v>
      </c>
      <c r="AF41" s="56">
        <f t="shared" si="102"/>
        <v>-31968</v>
      </c>
      <c r="AG41" s="56">
        <f t="shared" si="101"/>
        <v>-33214</v>
      </c>
      <c r="AH41" s="56">
        <f t="shared" si="103"/>
        <v>-33913</v>
      </c>
      <c r="AI41" s="56">
        <f t="shared" si="104"/>
        <v>-15921</v>
      </c>
      <c r="AJ41" s="45" t="s">
        <v>9</v>
      </c>
    </row>
    <row r="42" spans="1:36" ht="15.95" hidden="1" customHeight="1" outlineLevel="1" x14ac:dyDescent="0.2">
      <c r="A42" s="57" t="s">
        <v>105</v>
      </c>
      <c r="B42" s="58">
        <v>0</v>
      </c>
      <c r="C42" s="58">
        <v>0</v>
      </c>
      <c r="D42" s="58">
        <v>0</v>
      </c>
      <c r="E42" s="58">
        <v>0</v>
      </c>
      <c r="F42" s="58">
        <v>0</v>
      </c>
      <c r="G42" s="58">
        <v>0</v>
      </c>
      <c r="H42" s="58">
        <v>0</v>
      </c>
      <c r="I42" s="58">
        <v>0</v>
      </c>
      <c r="J42" s="58">
        <v>0</v>
      </c>
      <c r="K42" s="58">
        <v>0</v>
      </c>
      <c r="L42" s="58">
        <v>0</v>
      </c>
      <c r="M42" s="58">
        <v>0</v>
      </c>
      <c r="N42" s="58">
        <v>0</v>
      </c>
      <c r="O42" s="58">
        <v>0</v>
      </c>
      <c r="P42" s="58">
        <v>0</v>
      </c>
      <c r="Q42" s="58">
        <v>0</v>
      </c>
      <c r="R42" s="58">
        <v>0</v>
      </c>
      <c r="S42" s="58">
        <v>0</v>
      </c>
      <c r="T42" s="58">
        <v>0</v>
      </c>
      <c r="U42" s="58">
        <v>0</v>
      </c>
      <c r="V42" s="58">
        <v>0</v>
      </c>
      <c r="W42" s="58">
        <v>0</v>
      </c>
      <c r="X42" s="58">
        <v>0</v>
      </c>
      <c r="Y42" s="58">
        <v>0</v>
      </c>
      <c r="Z42" s="58">
        <v>0</v>
      </c>
      <c r="AA42" s="58">
        <v>0</v>
      </c>
      <c r="AC42" s="58">
        <f t="shared" si="98"/>
        <v>0</v>
      </c>
      <c r="AD42" s="58">
        <f t="shared" si="99"/>
        <v>0</v>
      </c>
      <c r="AE42" s="58">
        <f t="shared" si="100"/>
        <v>0</v>
      </c>
      <c r="AF42" s="58">
        <f t="shared" si="102"/>
        <v>0</v>
      </c>
      <c r="AG42" s="58">
        <f t="shared" si="101"/>
        <v>0</v>
      </c>
      <c r="AH42" s="58">
        <f t="shared" si="103"/>
        <v>0</v>
      </c>
      <c r="AI42" s="58">
        <f t="shared" si="104"/>
        <v>0</v>
      </c>
      <c r="AJ42" s="45" t="s">
        <v>9</v>
      </c>
    </row>
    <row r="43" spans="1:36" ht="15.95" hidden="1" customHeight="1" outlineLevel="1" x14ac:dyDescent="0.2">
      <c r="A43" s="57" t="s">
        <v>106</v>
      </c>
      <c r="B43" s="58">
        <v>0</v>
      </c>
      <c r="C43" s="58">
        <v>0</v>
      </c>
      <c r="D43" s="58">
        <v>0</v>
      </c>
      <c r="E43" s="58">
        <v>0</v>
      </c>
      <c r="F43" s="58">
        <v>0</v>
      </c>
      <c r="G43" s="58">
        <v>-5</v>
      </c>
      <c r="H43" s="58">
        <v>5</v>
      </c>
      <c r="I43" s="58">
        <v>0</v>
      </c>
      <c r="J43" s="58">
        <v>-4</v>
      </c>
      <c r="K43" s="58">
        <v>-1837</v>
      </c>
      <c r="L43" s="58">
        <v>-1904</v>
      </c>
      <c r="M43" s="58">
        <v>-2656</v>
      </c>
      <c r="N43" s="58">
        <v>-1608</v>
      </c>
      <c r="O43" s="58">
        <v>-1203</v>
      </c>
      <c r="P43" s="58">
        <v>-1617</v>
      </c>
      <c r="Q43" s="58">
        <v>-2063</v>
      </c>
      <c r="R43" s="58">
        <v>-1699</v>
      </c>
      <c r="S43" s="58">
        <v>-1959</v>
      </c>
      <c r="T43" s="58">
        <v>-1655</v>
      </c>
      <c r="U43" s="58">
        <v>-2456</v>
      </c>
      <c r="V43" s="58">
        <v>-1471</v>
      </c>
      <c r="W43" s="58">
        <v>-1997</v>
      </c>
      <c r="X43" s="58">
        <v>-2491</v>
      </c>
      <c r="Y43" s="58">
        <v>-2489</v>
      </c>
      <c r="Z43" s="58">
        <v>-1934</v>
      </c>
      <c r="AA43" s="58">
        <v>-1255</v>
      </c>
      <c r="AC43" s="58">
        <f t="shared" si="98"/>
        <v>0</v>
      </c>
      <c r="AD43" s="58">
        <f t="shared" si="99"/>
        <v>0</v>
      </c>
      <c r="AE43" s="58">
        <f t="shared" si="100"/>
        <v>-6401</v>
      </c>
      <c r="AF43" s="58">
        <f t="shared" si="102"/>
        <v>-6491</v>
      </c>
      <c r="AG43" s="58">
        <f t="shared" si="101"/>
        <v>-7769</v>
      </c>
      <c r="AH43" s="58">
        <f t="shared" si="103"/>
        <v>-8448</v>
      </c>
      <c r="AI43" s="58">
        <f t="shared" si="104"/>
        <v>-3189</v>
      </c>
      <c r="AJ43" s="45" t="s">
        <v>9</v>
      </c>
    </row>
    <row r="44" spans="1:36" ht="15.95" hidden="1" customHeight="1" outlineLevel="1" x14ac:dyDescent="0.2">
      <c r="A44" s="57" t="s">
        <v>107</v>
      </c>
      <c r="B44" s="58">
        <v>0</v>
      </c>
      <c r="C44" s="58">
        <v>0</v>
      </c>
      <c r="D44" s="58">
        <v>0</v>
      </c>
      <c r="E44" s="58">
        <v>0</v>
      </c>
      <c r="F44" s="58">
        <v>0</v>
      </c>
      <c r="G44" s="58">
        <v>0</v>
      </c>
      <c r="H44" s="58">
        <v>0</v>
      </c>
      <c r="I44" s="58">
        <v>0</v>
      </c>
      <c r="J44" s="58">
        <v>0</v>
      </c>
      <c r="K44" s="58">
        <v>0</v>
      </c>
      <c r="L44" s="58">
        <v>0</v>
      </c>
      <c r="M44" s="58">
        <v>0</v>
      </c>
      <c r="N44" s="58">
        <v>0</v>
      </c>
      <c r="O44" s="58">
        <v>0</v>
      </c>
      <c r="P44" s="58">
        <v>0</v>
      </c>
      <c r="Q44" s="58">
        <v>0</v>
      </c>
      <c r="R44" s="58">
        <v>0</v>
      </c>
      <c r="S44" s="58">
        <v>0</v>
      </c>
      <c r="T44" s="58">
        <v>0</v>
      </c>
      <c r="U44" s="58">
        <v>0</v>
      </c>
      <c r="V44" s="58">
        <v>0</v>
      </c>
      <c r="W44" s="58">
        <v>0</v>
      </c>
      <c r="X44" s="58">
        <v>0</v>
      </c>
      <c r="Y44" s="58">
        <v>0</v>
      </c>
      <c r="Z44" s="58">
        <v>0</v>
      </c>
      <c r="AA44" s="58">
        <v>0</v>
      </c>
      <c r="AC44" s="58">
        <f t="shared" si="98"/>
        <v>0</v>
      </c>
      <c r="AD44" s="58">
        <f t="shared" si="99"/>
        <v>0</v>
      </c>
      <c r="AE44" s="58">
        <f t="shared" si="100"/>
        <v>0</v>
      </c>
      <c r="AF44" s="58">
        <f t="shared" si="102"/>
        <v>0</v>
      </c>
      <c r="AG44" s="58">
        <f t="shared" si="101"/>
        <v>0</v>
      </c>
      <c r="AH44" s="58">
        <f t="shared" si="103"/>
        <v>0</v>
      </c>
      <c r="AI44" s="58">
        <f t="shared" si="104"/>
        <v>0</v>
      </c>
      <c r="AJ44" s="45" t="s">
        <v>9</v>
      </c>
    </row>
    <row r="45" spans="1:36" ht="15.95" hidden="1" customHeight="1" outlineLevel="1" x14ac:dyDescent="0.2">
      <c r="A45" s="57" t="s">
        <v>108</v>
      </c>
      <c r="B45" s="58">
        <v>0</v>
      </c>
      <c r="C45" s="58">
        <v>0</v>
      </c>
      <c r="D45" s="58">
        <v>0</v>
      </c>
      <c r="E45" s="58">
        <v>0</v>
      </c>
      <c r="F45" s="58">
        <v>0</v>
      </c>
      <c r="G45" s="58">
        <v>0</v>
      </c>
      <c r="H45" s="58">
        <v>0</v>
      </c>
      <c r="I45" s="58">
        <v>0</v>
      </c>
      <c r="J45" s="58">
        <v>0</v>
      </c>
      <c r="K45" s="58">
        <v>-4246</v>
      </c>
      <c r="L45" s="58">
        <v>-6369</v>
      </c>
      <c r="M45" s="58">
        <v>-6369</v>
      </c>
      <c r="N45" s="58">
        <v>-6369</v>
      </c>
      <c r="O45" s="58">
        <v>-6369</v>
      </c>
      <c r="P45" s="58">
        <v>-6370</v>
      </c>
      <c r="Q45" s="58">
        <v>-6369</v>
      </c>
      <c r="R45" s="58">
        <v>-6369</v>
      </c>
      <c r="S45" s="58">
        <v>-6369</v>
      </c>
      <c r="T45" s="58">
        <v>-6343</v>
      </c>
      <c r="U45" s="58">
        <v>-6364</v>
      </c>
      <c r="V45" s="58">
        <v>-6366</v>
      </c>
      <c r="W45" s="58">
        <v>-6367</v>
      </c>
      <c r="X45" s="58">
        <v>-6366</v>
      </c>
      <c r="Y45" s="58">
        <v>-6366</v>
      </c>
      <c r="Z45" s="58">
        <v>-6367</v>
      </c>
      <c r="AA45" s="58">
        <v>-6365</v>
      </c>
      <c r="AC45" s="58">
        <f t="shared" si="98"/>
        <v>0</v>
      </c>
      <c r="AD45" s="58">
        <f t="shared" si="99"/>
        <v>0</v>
      </c>
      <c r="AE45" s="58">
        <f t="shared" si="100"/>
        <v>-16984</v>
      </c>
      <c r="AF45" s="58">
        <f t="shared" si="102"/>
        <v>-25477</v>
      </c>
      <c r="AG45" s="58">
        <f t="shared" si="101"/>
        <v>-25445</v>
      </c>
      <c r="AH45" s="58">
        <f t="shared" si="103"/>
        <v>-25465</v>
      </c>
      <c r="AI45" s="58">
        <f t="shared" si="104"/>
        <v>-12732</v>
      </c>
      <c r="AJ45" s="45" t="s">
        <v>9</v>
      </c>
    </row>
    <row r="46" spans="1:36" ht="15.95" hidden="1" customHeight="1" outlineLevel="1" x14ac:dyDescent="0.2">
      <c r="A46" s="55" t="s">
        <v>109</v>
      </c>
      <c r="B46" s="56">
        <v>-1</v>
      </c>
      <c r="C46" s="56">
        <v>-15</v>
      </c>
      <c r="D46" s="56">
        <v>-15</v>
      </c>
      <c r="E46" s="56">
        <v>-18</v>
      </c>
      <c r="F46" s="56">
        <v>-5</v>
      </c>
      <c r="G46" s="56">
        <v>-18</v>
      </c>
      <c r="H46" s="56">
        <v>-140</v>
      </c>
      <c r="I46" s="56">
        <f t="shared" ref="I46:N46" si="126">SUM(I47:I52)</f>
        <v>-28</v>
      </c>
      <c r="J46" s="56">
        <f t="shared" si="126"/>
        <v>-1</v>
      </c>
      <c r="K46" s="56">
        <f t="shared" si="126"/>
        <v>-1054</v>
      </c>
      <c r="L46" s="56">
        <f t="shared" si="126"/>
        <v>-649</v>
      </c>
      <c r="M46" s="56">
        <f t="shared" si="126"/>
        <v>-903</v>
      </c>
      <c r="N46" s="56">
        <f t="shared" si="126"/>
        <v>-743</v>
      </c>
      <c r="O46" s="56">
        <f t="shared" ref="O46:S46" si="127">SUM(O47:O52)</f>
        <v>-488</v>
      </c>
      <c r="P46" s="56">
        <f t="shared" si="127"/>
        <v>-1268</v>
      </c>
      <c r="Q46" s="56">
        <f t="shared" si="127"/>
        <v>-1423</v>
      </c>
      <c r="R46" s="56">
        <f t="shared" si="127"/>
        <v>-843</v>
      </c>
      <c r="S46" s="56">
        <f t="shared" si="127"/>
        <v>-1360</v>
      </c>
      <c r="T46" s="56">
        <f t="shared" ref="T46:U46" si="128">SUM(T47:T52)</f>
        <v>-1306</v>
      </c>
      <c r="U46" s="56">
        <f t="shared" si="128"/>
        <v>-1267</v>
      </c>
      <c r="V46" s="56">
        <f t="shared" ref="V46:W46" si="129">SUM(V47:V52)</f>
        <v>-1063</v>
      </c>
      <c r="W46" s="56">
        <f t="shared" si="129"/>
        <v>-1000</v>
      </c>
      <c r="X46" s="56">
        <f t="shared" ref="X46:Y46" si="130">SUM(X47:X52)</f>
        <v>-1210</v>
      </c>
      <c r="Y46" s="56">
        <f t="shared" si="130"/>
        <v>-1341</v>
      </c>
      <c r="Z46" s="56">
        <f t="shared" ref="Z46:AA46" si="131">SUM(Z47:Z52)</f>
        <v>-890</v>
      </c>
      <c r="AA46" s="56">
        <f t="shared" si="131"/>
        <v>-2006</v>
      </c>
      <c r="AC46" s="56">
        <f t="shared" si="98"/>
        <v>-49</v>
      </c>
      <c r="AD46" s="56">
        <f t="shared" si="99"/>
        <v>-191</v>
      </c>
      <c r="AE46" s="56">
        <f t="shared" si="100"/>
        <v>-2607</v>
      </c>
      <c r="AF46" s="56">
        <f t="shared" si="102"/>
        <v>-3922</v>
      </c>
      <c r="AG46" s="58">
        <f t="shared" si="101"/>
        <v>-4776</v>
      </c>
      <c r="AH46" s="58">
        <f t="shared" si="103"/>
        <v>-4614</v>
      </c>
      <c r="AI46" s="58">
        <f t="shared" si="104"/>
        <v>-2896</v>
      </c>
      <c r="AJ46" s="45" t="s">
        <v>9</v>
      </c>
    </row>
    <row r="47" spans="1:36" ht="15.95" hidden="1" customHeight="1" outlineLevel="1" x14ac:dyDescent="0.2">
      <c r="A47" s="57" t="s">
        <v>110</v>
      </c>
      <c r="B47" s="58">
        <v>-1</v>
      </c>
      <c r="C47" s="58">
        <v>-15</v>
      </c>
      <c r="D47" s="58">
        <v>-15</v>
      </c>
      <c r="E47" s="58">
        <v>-18</v>
      </c>
      <c r="F47" s="58">
        <v>-5</v>
      </c>
      <c r="G47" s="58">
        <v>-18</v>
      </c>
      <c r="H47" s="58">
        <v>-140</v>
      </c>
      <c r="I47" s="58">
        <v>-28</v>
      </c>
      <c r="J47" s="58">
        <v>-1</v>
      </c>
      <c r="K47" s="58">
        <v>-377</v>
      </c>
      <c r="L47" s="58">
        <v>-293</v>
      </c>
      <c r="M47" s="58">
        <v>-164</v>
      </c>
      <c r="N47" s="58">
        <v>-382</v>
      </c>
      <c r="O47" s="58">
        <v>-312</v>
      </c>
      <c r="P47" s="58">
        <v>-618</v>
      </c>
      <c r="Q47" s="58">
        <v>-753</v>
      </c>
      <c r="R47" s="58">
        <v>-404</v>
      </c>
      <c r="S47" s="58">
        <v>-372</v>
      </c>
      <c r="T47" s="58">
        <v>-520</v>
      </c>
      <c r="U47" s="58">
        <v>-402</v>
      </c>
      <c r="V47" s="58">
        <v>-241</v>
      </c>
      <c r="W47" s="58">
        <v>-300</v>
      </c>
      <c r="X47" s="58">
        <v>-490</v>
      </c>
      <c r="Y47" s="58">
        <v>-467</v>
      </c>
      <c r="Z47" s="58">
        <v>-523</v>
      </c>
      <c r="AA47" s="58">
        <v>-408</v>
      </c>
      <c r="AC47" s="58">
        <f t="shared" si="98"/>
        <v>-49</v>
      </c>
      <c r="AD47" s="58">
        <f t="shared" si="99"/>
        <v>-191</v>
      </c>
      <c r="AE47" s="58">
        <f t="shared" si="100"/>
        <v>-835</v>
      </c>
      <c r="AF47" s="58">
        <f t="shared" si="102"/>
        <v>-2065</v>
      </c>
      <c r="AG47" s="58">
        <f t="shared" si="101"/>
        <v>-1698</v>
      </c>
      <c r="AH47" s="58">
        <f t="shared" si="103"/>
        <v>-1498</v>
      </c>
      <c r="AI47" s="58">
        <f t="shared" si="104"/>
        <v>-931</v>
      </c>
      <c r="AJ47" s="45" t="s">
        <v>9</v>
      </c>
    </row>
    <row r="48" spans="1:36" ht="15.95" hidden="1" customHeight="1" outlineLevel="1" x14ac:dyDescent="0.2">
      <c r="A48" s="57" t="s">
        <v>111</v>
      </c>
      <c r="B48" s="58">
        <v>0</v>
      </c>
      <c r="C48" s="58">
        <v>0</v>
      </c>
      <c r="D48" s="58">
        <v>0</v>
      </c>
      <c r="E48" s="58">
        <v>0</v>
      </c>
      <c r="F48" s="58">
        <v>0</v>
      </c>
      <c r="G48" s="58">
        <v>0</v>
      </c>
      <c r="H48" s="58">
        <v>0</v>
      </c>
      <c r="I48" s="58">
        <v>0</v>
      </c>
      <c r="J48" s="58">
        <v>0</v>
      </c>
      <c r="K48" s="58">
        <v>0</v>
      </c>
      <c r="L48" s="58">
        <v>0</v>
      </c>
      <c r="M48" s="58">
        <v>0</v>
      </c>
      <c r="N48" s="58">
        <v>0</v>
      </c>
      <c r="O48" s="58">
        <v>0</v>
      </c>
      <c r="P48" s="58">
        <v>0</v>
      </c>
      <c r="Q48" s="58">
        <v>0</v>
      </c>
      <c r="R48" s="58">
        <v>0</v>
      </c>
      <c r="S48" s="58">
        <v>0</v>
      </c>
      <c r="T48" s="58">
        <v>0</v>
      </c>
      <c r="U48" s="58">
        <v>0</v>
      </c>
      <c r="V48" s="58">
        <v>0</v>
      </c>
      <c r="W48" s="58">
        <v>0</v>
      </c>
      <c r="X48" s="58">
        <v>0</v>
      </c>
      <c r="Y48" s="58">
        <v>0</v>
      </c>
      <c r="Z48" s="58">
        <v>0</v>
      </c>
      <c r="AA48" s="58">
        <v>0</v>
      </c>
      <c r="AC48" s="58">
        <f t="shared" si="98"/>
        <v>0</v>
      </c>
      <c r="AD48" s="58">
        <f t="shared" si="99"/>
        <v>0</v>
      </c>
      <c r="AE48" s="58">
        <f t="shared" si="100"/>
        <v>0</v>
      </c>
      <c r="AF48" s="58">
        <f t="shared" si="102"/>
        <v>0</v>
      </c>
      <c r="AG48" s="58">
        <f t="shared" si="101"/>
        <v>0</v>
      </c>
      <c r="AH48" s="58">
        <f t="shared" si="103"/>
        <v>0</v>
      </c>
      <c r="AI48" s="58">
        <f t="shared" si="104"/>
        <v>0</v>
      </c>
      <c r="AJ48" s="45" t="s">
        <v>9</v>
      </c>
    </row>
    <row r="49" spans="1:36" ht="15.95" hidden="1" customHeight="1" outlineLevel="1" x14ac:dyDescent="0.2">
      <c r="A49" s="57" t="s">
        <v>112</v>
      </c>
      <c r="B49" s="58">
        <v>0</v>
      </c>
      <c r="C49" s="58">
        <v>0</v>
      </c>
      <c r="D49" s="58">
        <v>0</v>
      </c>
      <c r="E49" s="58">
        <v>0</v>
      </c>
      <c r="F49" s="58">
        <v>0</v>
      </c>
      <c r="G49" s="58">
        <v>0</v>
      </c>
      <c r="H49" s="58">
        <v>0</v>
      </c>
      <c r="I49" s="58">
        <v>0</v>
      </c>
      <c r="J49" s="58">
        <v>0</v>
      </c>
      <c r="K49" s="58">
        <v>-677</v>
      </c>
      <c r="L49" s="58">
        <v>-356</v>
      </c>
      <c r="M49" s="58">
        <v>-739</v>
      </c>
      <c r="N49" s="58">
        <v>-361</v>
      </c>
      <c r="O49" s="58">
        <v>-176</v>
      </c>
      <c r="P49" s="58">
        <v>-650</v>
      </c>
      <c r="Q49" s="58">
        <v>-670</v>
      </c>
      <c r="R49" s="58">
        <v>-439</v>
      </c>
      <c r="S49" s="58">
        <v>-988</v>
      </c>
      <c r="T49" s="58">
        <v>-786</v>
      </c>
      <c r="U49" s="58">
        <v>-865</v>
      </c>
      <c r="V49" s="58">
        <v>-822</v>
      </c>
      <c r="W49" s="58">
        <v>-742</v>
      </c>
      <c r="X49" s="58">
        <v>-720</v>
      </c>
      <c r="Y49" s="58">
        <v>-874</v>
      </c>
      <c r="Z49" s="58">
        <v>-763</v>
      </c>
      <c r="AA49" s="58">
        <v>-1598</v>
      </c>
      <c r="AC49" s="58">
        <f t="shared" si="98"/>
        <v>0</v>
      </c>
      <c r="AD49" s="58">
        <f t="shared" si="99"/>
        <v>0</v>
      </c>
      <c r="AE49" s="58">
        <f t="shared" si="100"/>
        <v>-1772</v>
      </c>
      <c r="AF49" s="58">
        <f t="shared" si="102"/>
        <v>-1857</v>
      </c>
      <c r="AG49" s="58">
        <f t="shared" si="101"/>
        <v>-3078</v>
      </c>
      <c r="AH49" s="58">
        <f t="shared" si="103"/>
        <v>-3158</v>
      </c>
      <c r="AI49" s="58">
        <f t="shared" si="104"/>
        <v>-2361</v>
      </c>
      <c r="AJ49" s="45" t="s">
        <v>9</v>
      </c>
    </row>
    <row r="50" spans="1:36" ht="15.95" hidden="1" customHeight="1" outlineLevel="1" x14ac:dyDescent="0.2">
      <c r="A50" s="57" t="s">
        <v>113</v>
      </c>
      <c r="B50" s="58">
        <v>0</v>
      </c>
      <c r="C50" s="58">
        <v>0</v>
      </c>
      <c r="D50" s="58">
        <v>0</v>
      </c>
      <c r="E50" s="58">
        <v>0</v>
      </c>
      <c r="F50" s="58">
        <v>0</v>
      </c>
      <c r="G50" s="58">
        <v>0</v>
      </c>
      <c r="H50" s="58">
        <v>0</v>
      </c>
      <c r="I50" s="58">
        <v>0</v>
      </c>
      <c r="J50" s="58">
        <v>0</v>
      </c>
      <c r="K50" s="58">
        <v>0</v>
      </c>
      <c r="L50" s="58">
        <v>0</v>
      </c>
      <c r="M50" s="58">
        <v>0</v>
      </c>
      <c r="N50" s="58">
        <v>0</v>
      </c>
      <c r="O50" s="58">
        <v>0</v>
      </c>
      <c r="P50" s="58">
        <v>0</v>
      </c>
      <c r="Q50" s="58">
        <v>0</v>
      </c>
      <c r="R50" s="58">
        <v>0</v>
      </c>
      <c r="S50" s="58">
        <v>0</v>
      </c>
      <c r="T50" s="58">
        <v>0</v>
      </c>
      <c r="U50" s="58">
        <v>0</v>
      </c>
      <c r="V50" s="58">
        <v>0</v>
      </c>
      <c r="W50" s="58">
        <v>0</v>
      </c>
      <c r="X50" s="58">
        <v>0</v>
      </c>
      <c r="Y50" s="58">
        <v>0</v>
      </c>
      <c r="Z50" s="58">
        <v>0</v>
      </c>
      <c r="AA50" s="58">
        <v>0</v>
      </c>
      <c r="AC50" s="58">
        <f t="shared" si="98"/>
        <v>0</v>
      </c>
      <c r="AD50" s="58">
        <f t="shared" si="99"/>
        <v>0</v>
      </c>
      <c r="AE50" s="58">
        <f t="shared" si="100"/>
        <v>0</v>
      </c>
      <c r="AF50" s="58">
        <f t="shared" si="102"/>
        <v>0</v>
      </c>
      <c r="AG50" s="58">
        <f t="shared" si="101"/>
        <v>0</v>
      </c>
      <c r="AH50" s="58">
        <f t="shared" si="103"/>
        <v>0</v>
      </c>
      <c r="AI50" s="58">
        <f t="shared" si="104"/>
        <v>0</v>
      </c>
      <c r="AJ50" s="45" t="s">
        <v>9</v>
      </c>
    </row>
    <row r="51" spans="1:36" ht="15.95" hidden="1" customHeight="1" outlineLevel="1" x14ac:dyDescent="0.2">
      <c r="A51" s="57" t="s">
        <v>114</v>
      </c>
      <c r="B51" s="58">
        <v>0</v>
      </c>
      <c r="C51" s="58">
        <v>0</v>
      </c>
      <c r="D51" s="58">
        <v>0</v>
      </c>
      <c r="E51" s="58">
        <v>0</v>
      </c>
      <c r="F51" s="58">
        <v>0</v>
      </c>
      <c r="G51" s="58">
        <v>0</v>
      </c>
      <c r="H51" s="58">
        <v>0</v>
      </c>
      <c r="I51" s="58">
        <v>0</v>
      </c>
      <c r="J51" s="58">
        <v>0</v>
      </c>
      <c r="K51" s="58">
        <v>0</v>
      </c>
      <c r="L51" s="58">
        <v>0</v>
      </c>
      <c r="M51" s="58">
        <v>0</v>
      </c>
      <c r="N51" s="58">
        <v>0</v>
      </c>
      <c r="O51" s="58">
        <v>0</v>
      </c>
      <c r="P51" s="58">
        <v>0</v>
      </c>
      <c r="Q51" s="58">
        <v>0</v>
      </c>
      <c r="R51" s="58">
        <v>0</v>
      </c>
      <c r="S51" s="58">
        <v>0</v>
      </c>
      <c r="T51" s="58">
        <v>0</v>
      </c>
      <c r="U51" s="58">
        <v>0</v>
      </c>
      <c r="V51" s="58">
        <v>0</v>
      </c>
      <c r="W51" s="58">
        <v>42</v>
      </c>
      <c r="X51" s="58">
        <v>0</v>
      </c>
      <c r="Y51" s="58">
        <v>0</v>
      </c>
      <c r="Z51" s="58">
        <v>396</v>
      </c>
      <c r="AA51" s="58">
        <v>0</v>
      </c>
      <c r="AC51" s="58">
        <f t="shared" si="98"/>
        <v>0</v>
      </c>
      <c r="AD51" s="58">
        <f t="shared" si="99"/>
        <v>0</v>
      </c>
      <c r="AE51" s="58">
        <f t="shared" si="100"/>
        <v>0</v>
      </c>
      <c r="AF51" s="58">
        <f t="shared" si="102"/>
        <v>0</v>
      </c>
      <c r="AG51" s="58">
        <f t="shared" si="101"/>
        <v>0</v>
      </c>
      <c r="AH51" s="58">
        <f t="shared" si="103"/>
        <v>42</v>
      </c>
      <c r="AI51" s="58">
        <f t="shared" si="104"/>
        <v>396</v>
      </c>
      <c r="AJ51" s="45" t="s">
        <v>9</v>
      </c>
    </row>
    <row r="52" spans="1:36" ht="15.95" hidden="1" customHeight="1" outlineLevel="1" x14ac:dyDescent="0.2">
      <c r="A52" s="57" t="s">
        <v>115</v>
      </c>
      <c r="B52" s="58">
        <v>0</v>
      </c>
      <c r="C52" s="58">
        <v>0</v>
      </c>
      <c r="D52" s="58">
        <v>0</v>
      </c>
      <c r="E52" s="58">
        <v>0</v>
      </c>
      <c r="F52" s="58">
        <v>0</v>
      </c>
      <c r="G52" s="58">
        <v>0</v>
      </c>
      <c r="H52" s="58">
        <v>0</v>
      </c>
      <c r="I52" s="58">
        <v>0</v>
      </c>
      <c r="J52" s="58">
        <v>0</v>
      </c>
      <c r="K52" s="58">
        <v>0</v>
      </c>
      <c r="L52" s="58">
        <v>0</v>
      </c>
      <c r="M52" s="58">
        <v>0</v>
      </c>
      <c r="N52" s="58">
        <v>0</v>
      </c>
      <c r="O52" s="58">
        <v>0</v>
      </c>
      <c r="P52" s="58">
        <v>0</v>
      </c>
      <c r="Q52" s="58">
        <v>0</v>
      </c>
      <c r="R52" s="58">
        <v>0</v>
      </c>
      <c r="S52" s="58">
        <v>0</v>
      </c>
      <c r="T52" s="58">
        <v>0</v>
      </c>
      <c r="U52" s="58">
        <v>0</v>
      </c>
      <c r="V52" s="58">
        <v>0</v>
      </c>
      <c r="W52" s="58">
        <v>0</v>
      </c>
      <c r="X52" s="58">
        <v>0</v>
      </c>
      <c r="Y52" s="58">
        <v>0</v>
      </c>
      <c r="Z52" s="58">
        <v>0</v>
      </c>
      <c r="AA52" s="58">
        <v>0</v>
      </c>
      <c r="AC52" s="58">
        <f t="shared" si="98"/>
        <v>0</v>
      </c>
      <c r="AD52" s="58">
        <f t="shared" si="99"/>
        <v>0</v>
      </c>
      <c r="AE52" s="58">
        <f t="shared" si="100"/>
        <v>0</v>
      </c>
      <c r="AF52" s="58">
        <f t="shared" si="102"/>
        <v>0</v>
      </c>
      <c r="AG52" s="58">
        <f t="shared" si="101"/>
        <v>0</v>
      </c>
      <c r="AH52" s="58">
        <f t="shared" si="103"/>
        <v>0</v>
      </c>
      <c r="AI52" s="58">
        <f t="shared" si="104"/>
        <v>0</v>
      </c>
      <c r="AJ52" s="45" t="s">
        <v>9</v>
      </c>
    </row>
    <row r="53" spans="1:36" ht="15.95" hidden="1" customHeight="1" outlineLevel="1" x14ac:dyDescent="0.2">
      <c r="A53" s="59" t="s">
        <v>116</v>
      </c>
      <c r="B53" s="56">
        <f t="shared" ref="B53:H53" si="132">B40+B41+B46</f>
        <v>-1</v>
      </c>
      <c r="C53" s="56">
        <f t="shared" si="132"/>
        <v>-15</v>
      </c>
      <c r="D53" s="56">
        <f t="shared" si="132"/>
        <v>-15</v>
      </c>
      <c r="E53" s="56">
        <f t="shared" si="132"/>
        <v>-18</v>
      </c>
      <c r="F53" s="56">
        <f t="shared" si="132"/>
        <v>-5</v>
      </c>
      <c r="G53" s="56">
        <f t="shared" si="132"/>
        <v>-23</v>
      </c>
      <c r="H53" s="56">
        <f t="shared" si="132"/>
        <v>-135</v>
      </c>
      <c r="I53" s="56">
        <f t="shared" ref="I53:J53" si="133">I40+I41+I46</f>
        <v>-28</v>
      </c>
      <c r="J53" s="56">
        <f t="shared" si="133"/>
        <v>6227</v>
      </c>
      <c r="K53" s="56">
        <f t="shared" ref="K53:L53" si="134">K40+K41+K46</f>
        <v>32735</v>
      </c>
      <c r="L53" s="56">
        <f t="shared" si="134"/>
        <v>35090</v>
      </c>
      <c r="M53" s="56">
        <f t="shared" ref="M53:N53" si="135">M40+M41+M46</f>
        <v>33523</v>
      </c>
      <c r="N53" s="56">
        <f t="shared" si="135"/>
        <v>35280</v>
      </c>
      <c r="O53" s="56">
        <f t="shared" ref="O53:S53" si="136">O40+O41+O46</f>
        <v>35953</v>
      </c>
      <c r="P53" s="56">
        <f t="shared" si="136"/>
        <v>38911</v>
      </c>
      <c r="Q53" s="56">
        <f t="shared" si="136"/>
        <v>38313</v>
      </c>
      <c r="R53" s="56">
        <f t="shared" si="136"/>
        <v>39035</v>
      </c>
      <c r="S53" s="56">
        <f t="shared" si="136"/>
        <v>38510</v>
      </c>
      <c r="T53" s="56">
        <f t="shared" ref="T53:U53" si="137">T40+T41+T46</f>
        <v>40752</v>
      </c>
      <c r="U53" s="56">
        <f t="shared" si="137"/>
        <v>39736</v>
      </c>
      <c r="V53" s="56">
        <f t="shared" ref="V53:W53" si="138">V40+V41+V46</f>
        <v>41102</v>
      </c>
      <c r="W53" s="56">
        <f t="shared" si="138"/>
        <v>40473</v>
      </c>
      <c r="X53" s="56">
        <f t="shared" ref="X53:Y53" si="139">X40+X41+X46</f>
        <v>41752</v>
      </c>
      <c r="Y53" s="56">
        <f t="shared" si="139"/>
        <v>41192</v>
      </c>
      <c r="Z53" s="56">
        <f t="shared" ref="Z53:AA53" si="140">Z40+Z41+Z46</f>
        <v>42755</v>
      </c>
      <c r="AA53" s="56">
        <f t="shared" si="140"/>
        <v>42307</v>
      </c>
      <c r="AB53" s="275"/>
      <c r="AC53" s="56">
        <f t="shared" si="98"/>
        <v>-49</v>
      </c>
      <c r="AD53" s="56">
        <f t="shared" si="99"/>
        <v>-191</v>
      </c>
      <c r="AE53" s="56">
        <f t="shared" si="100"/>
        <v>107575</v>
      </c>
      <c r="AF53" s="56">
        <f t="shared" si="102"/>
        <v>148457</v>
      </c>
      <c r="AG53" s="56">
        <f t="shared" si="101"/>
        <v>158033</v>
      </c>
      <c r="AH53" s="56">
        <f t="shared" si="103"/>
        <v>164519</v>
      </c>
      <c r="AI53" s="56">
        <f t="shared" si="104"/>
        <v>85062</v>
      </c>
      <c r="AJ53" s="45" t="s">
        <v>9</v>
      </c>
    </row>
    <row r="54" spans="1:36" ht="15.95" hidden="1" customHeight="1" outlineLevel="1" x14ac:dyDescent="0.2">
      <c r="A54" s="60" t="s">
        <v>117</v>
      </c>
      <c r="B54" s="56">
        <v>0</v>
      </c>
      <c r="C54" s="56">
        <v>0</v>
      </c>
      <c r="D54" s="56">
        <v>0</v>
      </c>
      <c r="E54" s="56">
        <v>0</v>
      </c>
      <c r="F54" s="56">
        <v>0</v>
      </c>
      <c r="G54" s="56">
        <v>0</v>
      </c>
      <c r="H54" s="56">
        <v>0</v>
      </c>
      <c r="I54" s="56">
        <v>0</v>
      </c>
      <c r="J54" s="56">
        <f t="shared" ref="J54:O54" si="141">SUM(J55:J57)</f>
        <v>-6067</v>
      </c>
      <c r="K54" s="56">
        <f t="shared" si="141"/>
        <v>-29500</v>
      </c>
      <c r="L54" s="56">
        <f t="shared" si="141"/>
        <v>-38345</v>
      </c>
      <c r="M54" s="56">
        <f t="shared" si="141"/>
        <v>-41264</v>
      </c>
      <c r="N54" s="56">
        <f t="shared" si="141"/>
        <v>-39076</v>
      </c>
      <c r="O54" s="56">
        <f t="shared" si="141"/>
        <v>-41601</v>
      </c>
      <c r="P54" s="56">
        <f t="shared" ref="P54:S54" si="142">SUM(P55:P57)</f>
        <v>-10676</v>
      </c>
      <c r="Q54" s="56">
        <f t="shared" si="142"/>
        <v>-27054</v>
      </c>
      <c r="R54" s="56">
        <f t="shared" si="142"/>
        <v>-37410</v>
      </c>
      <c r="S54" s="56">
        <f t="shared" si="142"/>
        <v>-26862</v>
      </c>
      <c r="T54" s="56">
        <f t="shared" ref="T54:U54" si="143">SUM(T55:T57)</f>
        <v>-22468</v>
      </c>
      <c r="U54" s="56">
        <f t="shared" si="143"/>
        <v>-24440</v>
      </c>
      <c r="V54" s="56">
        <f t="shared" ref="V54:W54" si="144">SUM(V55:V57)</f>
        <v>-31956</v>
      </c>
      <c r="W54" s="56">
        <f t="shared" si="144"/>
        <v>-25587</v>
      </c>
      <c r="X54" s="56">
        <f t="shared" ref="X54:Y54" si="145">SUM(X55:X57)</f>
        <v>-23766</v>
      </c>
      <c r="Y54" s="56">
        <f t="shared" si="145"/>
        <v>-27968</v>
      </c>
      <c r="Z54" s="56">
        <f t="shared" ref="Z54:AA54" si="146">SUM(Z55:Z57)</f>
        <v>-32386</v>
      </c>
      <c r="AA54" s="56">
        <f t="shared" si="146"/>
        <v>-25109</v>
      </c>
      <c r="AB54" s="275"/>
      <c r="AC54" s="56">
        <f t="shared" si="98"/>
        <v>0</v>
      </c>
      <c r="AD54" s="56">
        <f t="shared" si="99"/>
        <v>0</v>
      </c>
      <c r="AE54" s="56">
        <f t="shared" si="100"/>
        <v>-115176</v>
      </c>
      <c r="AF54" s="56">
        <f t="shared" si="102"/>
        <v>-118407</v>
      </c>
      <c r="AG54" s="56">
        <f t="shared" si="101"/>
        <v>-111180</v>
      </c>
      <c r="AH54" s="56">
        <f t="shared" si="103"/>
        <v>-109277</v>
      </c>
      <c r="AI54" s="56">
        <f t="shared" si="104"/>
        <v>-57495</v>
      </c>
      <c r="AJ54" s="45" t="s">
        <v>9</v>
      </c>
    </row>
    <row r="55" spans="1:36" ht="15.95" hidden="1" customHeight="1" outlineLevel="1" x14ac:dyDescent="0.2">
      <c r="A55" s="57" t="s">
        <v>118</v>
      </c>
      <c r="B55" s="58">
        <v>0</v>
      </c>
      <c r="C55" s="58">
        <v>0</v>
      </c>
      <c r="D55" s="58">
        <v>0</v>
      </c>
      <c r="E55" s="58">
        <v>0</v>
      </c>
      <c r="F55" s="58">
        <v>0</v>
      </c>
      <c r="G55" s="58">
        <v>0</v>
      </c>
      <c r="H55" s="58">
        <v>0</v>
      </c>
      <c r="I55" s="58">
        <v>0</v>
      </c>
      <c r="J55" s="58">
        <v>-5669</v>
      </c>
      <c r="K55" s="58">
        <v>-26418</v>
      </c>
      <c r="L55" s="58">
        <v>-35130</v>
      </c>
      <c r="M55" s="58">
        <v>-38011</v>
      </c>
      <c r="N55" s="58">
        <v>-35731</v>
      </c>
      <c r="O55" s="58">
        <v>-38122</v>
      </c>
      <c r="P55" s="58">
        <v>-7131</v>
      </c>
      <c r="Q55" s="58">
        <v>-23566</v>
      </c>
      <c r="R55" s="58">
        <v>-33929</v>
      </c>
      <c r="S55" s="58">
        <v>-23384</v>
      </c>
      <c r="T55" s="58">
        <v>-18916</v>
      </c>
      <c r="U55" s="58">
        <v>-21011</v>
      </c>
      <c r="V55" s="58">
        <v>-28512</v>
      </c>
      <c r="W55" s="58">
        <v>-22260</v>
      </c>
      <c r="X55" s="58">
        <v>-19966</v>
      </c>
      <c r="Y55" s="58">
        <v>-24731</v>
      </c>
      <c r="Z55" s="58">
        <v>-29149</v>
      </c>
      <c r="AA55" s="58">
        <v>-20809</v>
      </c>
      <c r="AC55" s="58">
        <f t="shared" si="98"/>
        <v>0</v>
      </c>
      <c r="AD55" s="58">
        <f t="shared" si="99"/>
        <v>0</v>
      </c>
      <c r="AE55" s="58">
        <f t="shared" si="100"/>
        <v>-105228</v>
      </c>
      <c r="AF55" s="58">
        <f t="shared" si="102"/>
        <v>-104550</v>
      </c>
      <c r="AG55" s="58">
        <f t="shared" si="101"/>
        <v>-97240</v>
      </c>
      <c r="AH55" s="58">
        <f t="shared" si="103"/>
        <v>-95469</v>
      </c>
      <c r="AI55" s="58">
        <f t="shared" si="104"/>
        <v>-49958</v>
      </c>
      <c r="AJ55" s="45" t="s">
        <v>9</v>
      </c>
    </row>
    <row r="56" spans="1:36" ht="15.95" hidden="1" customHeight="1" outlineLevel="1" x14ac:dyDescent="0.2">
      <c r="A56" s="57" t="s">
        <v>119</v>
      </c>
      <c r="B56" s="58">
        <v>0</v>
      </c>
      <c r="C56" s="58">
        <v>0</v>
      </c>
      <c r="D56" s="58">
        <v>0</v>
      </c>
      <c r="E56" s="58">
        <v>0</v>
      </c>
      <c r="F56" s="58">
        <v>0</v>
      </c>
      <c r="G56" s="58">
        <v>0</v>
      </c>
      <c r="H56" s="58">
        <v>0</v>
      </c>
      <c r="I56" s="58">
        <v>0</v>
      </c>
      <c r="J56" s="58">
        <v>0</v>
      </c>
      <c r="K56" s="58">
        <v>0</v>
      </c>
      <c r="L56" s="58">
        <v>0</v>
      </c>
      <c r="M56" s="58">
        <v>0</v>
      </c>
      <c r="N56" s="58">
        <v>0</v>
      </c>
      <c r="O56" s="58">
        <v>0</v>
      </c>
      <c r="P56" s="58">
        <v>0</v>
      </c>
      <c r="Q56" s="58">
        <v>0</v>
      </c>
      <c r="R56" s="58">
        <v>0</v>
      </c>
      <c r="S56" s="58">
        <v>0</v>
      </c>
      <c r="T56" s="58">
        <v>0</v>
      </c>
      <c r="U56" s="58">
        <v>0</v>
      </c>
      <c r="V56" s="58">
        <v>0</v>
      </c>
      <c r="W56" s="58">
        <v>0</v>
      </c>
      <c r="X56" s="58">
        <v>0</v>
      </c>
      <c r="Y56" s="58">
        <v>0</v>
      </c>
      <c r="Z56" s="58">
        <v>0</v>
      </c>
      <c r="AA56" s="58">
        <v>0</v>
      </c>
      <c r="AC56" s="58">
        <f t="shared" si="98"/>
        <v>0</v>
      </c>
      <c r="AD56" s="58">
        <f t="shared" si="99"/>
        <v>0</v>
      </c>
      <c r="AE56" s="58">
        <f t="shared" si="100"/>
        <v>0</v>
      </c>
      <c r="AF56" s="58">
        <f t="shared" si="102"/>
        <v>0</v>
      </c>
      <c r="AG56" s="58">
        <f t="shared" si="101"/>
        <v>0</v>
      </c>
      <c r="AH56" s="58">
        <f t="shared" si="103"/>
        <v>0</v>
      </c>
      <c r="AI56" s="58">
        <f t="shared" si="104"/>
        <v>0</v>
      </c>
      <c r="AJ56" s="45" t="s">
        <v>9</v>
      </c>
    </row>
    <row r="57" spans="1:36" ht="15.95" hidden="1" customHeight="1" outlineLevel="1" x14ac:dyDescent="0.2">
      <c r="A57" s="57" t="s">
        <v>120</v>
      </c>
      <c r="B57" s="58">
        <v>0</v>
      </c>
      <c r="C57" s="58">
        <v>0</v>
      </c>
      <c r="D57" s="58">
        <v>0</v>
      </c>
      <c r="E57" s="58">
        <v>0</v>
      </c>
      <c r="F57" s="58">
        <v>0</v>
      </c>
      <c r="G57" s="58">
        <v>0</v>
      </c>
      <c r="H57" s="58">
        <v>0</v>
      </c>
      <c r="I57" s="58">
        <v>0</v>
      </c>
      <c r="J57" s="58">
        <v>-398</v>
      </c>
      <c r="K57" s="58">
        <v>-3082</v>
      </c>
      <c r="L57" s="58">
        <v>-3215</v>
      </c>
      <c r="M57" s="58">
        <v>-3253</v>
      </c>
      <c r="N57" s="58">
        <v>-3345</v>
      </c>
      <c r="O57" s="58">
        <v>-3479</v>
      </c>
      <c r="P57" s="58">
        <v>-3545</v>
      </c>
      <c r="Q57" s="58">
        <v>-3488</v>
      </c>
      <c r="R57" s="58">
        <v>-3481</v>
      </c>
      <c r="S57" s="58">
        <v>-3478</v>
      </c>
      <c r="T57" s="58">
        <v>-3552</v>
      </c>
      <c r="U57" s="58">
        <v>-3429</v>
      </c>
      <c r="V57" s="58">
        <v>-3444</v>
      </c>
      <c r="W57" s="58">
        <v>-3327</v>
      </c>
      <c r="X57" s="58">
        <v>-3800</v>
      </c>
      <c r="Y57" s="58">
        <v>-3237</v>
      </c>
      <c r="Z57" s="58">
        <v>-3237</v>
      </c>
      <c r="AA57" s="58">
        <v>-4300</v>
      </c>
      <c r="AC57" s="58">
        <f t="shared" si="98"/>
        <v>0</v>
      </c>
      <c r="AD57" s="58">
        <f t="shared" si="99"/>
        <v>0</v>
      </c>
      <c r="AE57" s="58">
        <f t="shared" si="100"/>
        <v>-9948</v>
      </c>
      <c r="AF57" s="58">
        <f t="shared" si="102"/>
        <v>-13857</v>
      </c>
      <c r="AG57" s="58">
        <f t="shared" si="101"/>
        <v>-13940</v>
      </c>
      <c r="AH57" s="58">
        <f t="shared" si="103"/>
        <v>-13808</v>
      </c>
      <c r="AI57" s="58">
        <f t="shared" si="104"/>
        <v>-7537</v>
      </c>
      <c r="AJ57" s="45" t="s">
        <v>9</v>
      </c>
    </row>
    <row r="58" spans="1:36" ht="15.95" hidden="1" customHeight="1" outlineLevel="1" x14ac:dyDescent="0.2">
      <c r="A58" s="60" t="s">
        <v>121</v>
      </c>
      <c r="B58" s="56">
        <v>0</v>
      </c>
      <c r="C58" s="56">
        <v>0</v>
      </c>
      <c r="D58" s="56">
        <v>0</v>
      </c>
      <c r="E58" s="56">
        <v>0</v>
      </c>
      <c r="F58" s="56">
        <v>0</v>
      </c>
      <c r="G58" s="56">
        <v>0</v>
      </c>
      <c r="H58" s="56">
        <v>0</v>
      </c>
      <c r="I58" s="56">
        <v>0</v>
      </c>
      <c r="J58" s="56">
        <f t="shared" ref="J58:O58" si="147">SUM(J59:J60)</f>
        <v>21</v>
      </c>
      <c r="K58" s="56">
        <f t="shared" si="147"/>
        <v>292</v>
      </c>
      <c r="L58" s="56">
        <f t="shared" si="147"/>
        <v>928</v>
      </c>
      <c r="M58" s="56">
        <f t="shared" si="147"/>
        <v>1203</v>
      </c>
      <c r="N58" s="56">
        <f t="shared" si="147"/>
        <v>1532</v>
      </c>
      <c r="O58" s="56">
        <f t="shared" si="147"/>
        <v>1875</v>
      </c>
      <c r="P58" s="56">
        <f t="shared" ref="P58:S58" si="148">SUM(P59:P60)</f>
        <v>1872</v>
      </c>
      <c r="Q58" s="56">
        <f t="shared" si="148"/>
        <v>1131</v>
      </c>
      <c r="R58" s="56">
        <f t="shared" si="148"/>
        <v>1362</v>
      </c>
      <c r="S58" s="56">
        <f t="shared" si="148"/>
        <v>1037</v>
      </c>
      <c r="T58" s="56">
        <f t="shared" ref="T58:U58" si="149">SUM(T59:T60)</f>
        <v>1687</v>
      </c>
      <c r="U58" s="56">
        <f t="shared" si="149"/>
        <v>1931</v>
      </c>
      <c r="V58" s="56">
        <f t="shared" ref="V58:W58" si="150">SUM(V59:V60)</f>
        <v>1591</v>
      </c>
      <c r="W58" s="56">
        <f t="shared" si="150"/>
        <v>1085</v>
      </c>
      <c r="X58" s="56">
        <f t="shared" ref="X58:Y58" si="151">SUM(X59:X60)</f>
        <v>1961</v>
      </c>
      <c r="Y58" s="56">
        <f t="shared" si="151"/>
        <v>1350</v>
      </c>
      <c r="Z58" s="56">
        <f t="shared" ref="Z58:AA58" si="152">SUM(Z59:Z60)</f>
        <v>2092</v>
      </c>
      <c r="AA58" s="56">
        <f t="shared" si="152"/>
        <v>1830</v>
      </c>
      <c r="AB58" s="275"/>
      <c r="AC58" s="56">
        <f t="shared" si="98"/>
        <v>0</v>
      </c>
      <c r="AD58" s="56">
        <f t="shared" si="99"/>
        <v>0</v>
      </c>
      <c r="AE58" s="56">
        <f t="shared" si="100"/>
        <v>2444</v>
      </c>
      <c r="AF58" s="56">
        <f t="shared" si="102"/>
        <v>6410</v>
      </c>
      <c r="AG58" s="56">
        <f t="shared" si="101"/>
        <v>6017</v>
      </c>
      <c r="AH58" s="56">
        <f t="shared" si="103"/>
        <v>5987</v>
      </c>
      <c r="AI58" s="56">
        <f t="shared" si="104"/>
        <v>3922</v>
      </c>
      <c r="AJ58" s="45" t="s">
        <v>9</v>
      </c>
    </row>
    <row r="59" spans="1:36" ht="15.95" hidden="1" customHeight="1" outlineLevel="1" x14ac:dyDescent="0.2">
      <c r="A59" s="57" t="s">
        <v>122</v>
      </c>
      <c r="B59" s="58">
        <v>0</v>
      </c>
      <c r="C59" s="58">
        <v>0</v>
      </c>
      <c r="D59" s="58">
        <v>0</v>
      </c>
      <c r="E59" s="58">
        <v>0</v>
      </c>
      <c r="F59" s="58">
        <v>0</v>
      </c>
      <c r="G59" s="58">
        <v>0</v>
      </c>
      <c r="H59" s="58">
        <v>0</v>
      </c>
      <c r="I59" s="58">
        <v>0</v>
      </c>
      <c r="J59" s="58">
        <v>17</v>
      </c>
      <c r="K59" s="58">
        <v>227</v>
      </c>
      <c r="L59" s="58">
        <v>673</v>
      </c>
      <c r="M59" s="58">
        <v>1194</v>
      </c>
      <c r="N59" s="58">
        <v>1531</v>
      </c>
      <c r="O59" s="58">
        <v>1835</v>
      </c>
      <c r="P59" s="58">
        <v>1778</v>
      </c>
      <c r="Q59" s="58">
        <v>1083</v>
      </c>
      <c r="R59" s="58">
        <v>1314</v>
      </c>
      <c r="S59" s="58">
        <v>1028</v>
      </c>
      <c r="T59" s="58">
        <v>1676</v>
      </c>
      <c r="U59" s="58">
        <v>1162</v>
      </c>
      <c r="V59" s="58">
        <v>1415</v>
      </c>
      <c r="W59" s="58">
        <v>921</v>
      </c>
      <c r="X59" s="58">
        <v>1747</v>
      </c>
      <c r="Y59" s="58">
        <v>1028</v>
      </c>
      <c r="Z59" s="58">
        <v>1856</v>
      </c>
      <c r="AA59" s="58">
        <v>1674</v>
      </c>
      <c r="AC59" s="58">
        <f t="shared" si="98"/>
        <v>0</v>
      </c>
      <c r="AD59" s="58">
        <f t="shared" si="99"/>
        <v>0</v>
      </c>
      <c r="AE59" s="58">
        <f t="shared" si="100"/>
        <v>2111</v>
      </c>
      <c r="AF59" s="58">
        <f t="shared" si="102"/>
        <v>6227</v>
      </c>
      <c r="AG59" s="58">
        <f t="shared" si="101"/>
        <v>5180</v>
      </c>
      <c r="AH59" s="58">
        <f t="shared" si="103"/>
        <v>5111</v>
      </c>
      <c r="AI59" s="58">
        <f t="shared" si="104"/>
        <v>3530</v>
      </c>
      <c r="AJ59" s="45" t="s">
        <v>9</v>
      </c>
    </row>
    <row r="60" spans="1:36" ht="15.95" hidden="1" customHeight="1" outlineLevel="1" x14ac:dyDescent="0.2">
      <c r="A60" s="57" t="s">
        <v>120</v>
      </c>
      <c r="B60" s="58">
        <v>0</v>
      </c>
      <c r="C60" s="58">
        <v>0</v>
      </c>
      <c r="D60" s="58">
        <v>0</v>
      </c>
      <c r="E60" s="58">
        <v>0</v>
      </c>
      <c r="F60" s="58">
        <v>0</v>
      </c>
      <c r="G60" s="58">
        <v>0</v>
      </c>
      <c r="H60" s="58">
        <v>0</v>
      </c>
      <c r="I60" s="58">
        <v>0</v>
      </c>
      <c r="J60" s="58">
        <v>4</v>
      </c>
      <c r="K60" s="58">
        <v>65</v>
      </c>
      <c r="L60" s="58">
        <v>255</v>
      </c>
      <c r="M60" s="58">
        <v>9</v>
      </c>
      <c r="N60" s="58">
        <v>1</v>
      </c>
      <c r="O60" s="58">
        <v>40</v>
      </c>
      <c r="P60" s="58">
        <v>94</v>
      </c>
      <c r="Q60" s="58">
        <v>48</v>
      </c>
      <c r="R60" s="58">
        <v>48</v>
      </c>
      <c r="S60" s="58">
        <v>9</v>
      </c>
      <c r="T60" s="58">
        <v>11</v>
      </c>
      <c r="U60" s="58">
        <v>769</v>
      </c>
      <c r="V60" s="58">
        <v>176</v>
      </c>
      <c r="W60" s="58">
        <v>164</v>
      </c>
      <c r="X60" s="58">
        <v>214</v>
      </c>
      <c r="Y60" s="58">
        <v>322</v>
      </c>
      <c r="Z60" s="58">
        <v>236</v>
      </c>
      <c r="AA60" s="58">
        <v>156</v>
      </c>
      <c r="AC60" s="58">
        <f t="shared" si="98"/>
        <v>0</v>
      </c>
      <c r="AD60" s="58">
        <f t="shared" si="99"/>
        <v>0</v>
      </c>
      <c r="AE60" s="58">
        <f t="shared" si="100"/>
        <v>333</v>
      </c>
      <c r="AF60" s="58">
        <f t="shared" si="102"/>
        <v>183</v>
      </c>
      <c r="AG60" s="58">
        <f t="shared" si="101"/>
        <v>837</v>
      </c>
      <c r="AH60" s="58">
        <f t="shared" si="103"/>
        <v>876</v>
      </c>
      <c r="AI60" s="58">
        <f t="shared" si="104"/>
        <v>392</v>
      </c>
      <c r="AJ60" s="45" t="s">
        <v>9</v>
      </c>
    </row>
    <row r="61" spans="1:36" ht="15.95" hidden="1" customHeight="1" outlineLevel="1" x14ac:dyDescent="0.2">
      <c r="A61" s="55" t="s">
        <v>123</v>
      </c>
      <c r="B61" s="56">
        <f t="shared" ref="B61:H61" si="153">B53+B54+B58</f>
        <v>-1</v>
      </c>
      <c r="C61" s="56">
        <f t="shared" si="153"/>
        <v>-15</v>
      </c>
      <c r="D61" s="56">
        <f t="shared" si="153"/>
        <v>-15</v>
      </c>
      <c r="E61" s="56">
        <f t="shared" si="153"/>
        <v>-18</v>
      </c>
      <c r="F61" s="56">
        <f t="shared" si="153"/>
        <v>-5</v>
      </c>
      <c r="G61" s="56">
        <f t="shared" si="153"/>
        <v>-23</v>
      </c>
      <c r="H61" s="56">
        <f t="shared" si="153"/>
        <v>-135</v>
      </c>
      <c r="I61" s="56">
        <f t="shared" ref="I61:J61" si="154">I53+I54+I58</f>
        <v>-28</v>
      </c>
      <c r="J61" s="56">
        <f t="shared" si="154"/>
        <v>181</v>
      </c>
      <c r="K61" s="56">
        <f t="shared" ref="K61:L61" si="155">K53+K54+K58</f>
        <v>3527</v>
      </c>
      <c r="L61" s="56">
        <f t="shared" si="155"/>
        <v>-2327</v>
      </c>
      <c r="M61" s="56">
        <f t="shared" ref="M61:N61" si="156">M53+M54+M58</f>
        <v>-6538</v>
      </c>
      <c r="N61" s="56">
        <f t="shared" si="156"/>
        <v>-2264</v>
      </c>
      <c r="O61" s="56">
        <f t="shared" ref="O61:S61" si="157">O53+O54+O58</f>
        <v>-3773</v>
      </c>
      <c r="P61" s="56">
        <f t="shared" si="157"/>
        <v>30107</v>
      </c>
      <c r="Q61" s="56">
        <f t="shared" si="157"/>
        <v>12390</v>
      </c>
      <c r="R61" s="56">
        <f t="shared" si="157"/>
        <v>2987</v>
      </c>
      <c r="S61" s="56">
        <f t="shared" si="157"/>
        <v>12685</v>
      </c>
      <c r="T61" s="56">
        <f t="shared" ref="T61:U61" si="158">T53+T54+T58</f>
        <v>19971</v>
      </c>
      <c r="U61" s="56">
        <f t="shared" si="158"/>
        <v>17227</v>
      </c>
      <c r="V61" s="56">
        <f t="shared" ref="V61:W61" si="159">V53+V54+V58</f>
        <v>10737</v>
      </c>
      <c r="W61" s="56">
        <f t="shared" si="159"/>
        <v>15971</v>
      </c>
      <c r="X61" s="56">
        <f t="shared" ref="X61:Y61" si="160">X53+X54+X58</f>
        <v>19947</v>
      </c>
      <c r="Y61" s="56">
        <f t="shared" si="160"/>
        <v>14574</v>
      </c>
      <c r="Z61" s="56">
        <f t="shared" ref="Z61:AA61" si="161">Z53+Z54+Z58</f>
        <v>12461</v>
      </c>
      <c r="AA61" s="56">
        <f t="shared" si="161"/>
        <v>19028</v>
      </c>
      <c r="AB61" s="275"/>
      <c r="AC61" s="56">
        <f t="shared" si="98"/>
        <v>-49</v>
      </c>
      <c r="AD61" s="56">
        <f t="shared" si="99"/>
        <v>-191</v>
      </c>
      <c r="AE61" s="56">
        <f t="shared" si="100"/>
        <v>-5157</v>
      </c>
      <c r="AF61" s="56">
        <f t="shared" si="102"/>
        <v>36460</v>
      </c>
      <c r="AG61" s="56">
        <f t="shared" si="101"/>
        <v>52870</v>
      </c>
      <c r="AH61" s="56">
        <f t="shared" si="103"/>
        <v>61229</v>
      </c>
      <c r="AI61" s="56">
        <f t="shared" si="104"/>
        <v>31489</v>
      </c>
      <c r="AJ61" s="45" t="s">
        <v>9</v>
      </c>
    </row>
    <row r="62" spans="1:36" ht="15.95" hidden="1" customHeight="1" outlineLevel="1" x14ac:dyDescent="0.2">
      <c r="A62" s="55" t="s">
        <v>124</v>
      </c>
      <c r="B62" s="56">
        <f t="shared" ref="B62:M62" si="162">SUM(B63:B66)</f>
        <v>0</v>
      </c>
      <c r="C62" s="56">
        <f t="shared" si="162"/>
        <v>0</v>
      </c>
      <c r="D62" s="56">
        <f t="shared" si="162"/>
        <v>0</v>
      </c>
      <c r="E62" s="56">
        <f t="shared" si="162"/>
        <v>0</v>
      </c>
      <c r="F62" s="56">
        <f t="shared" si="162"/>
        <v>0</v>
      </c>
      <c r="G62" s="56">
        <f t="shared" si="162"/>
        <v>0</v>
      </c>
      <c r="H62" s="56">
        <f t="shared" si="162"/>
        <v>0</v>
      </c>
      <c r="I62" s="56">
        <f t="shared" si="162"/>
        <v>0</v>
      </c>
      <c r="J62" s="56">
        <f t="shared" si="162"/>
        <v>0</v>
      </c>
      <c r="K62" s="56">
        <f t="shared" si="162"/>
        <v>0</v>
      </c>
      <c r="L62" s="56">
        <f t="shared" si="162"/>
        <v>0</v>
      </c>
      <c r="M62" s="56">
        <f t="shared" si="162"/>
        <v>0</v>
      </c>
      <c r="N62" s="56">
        <f t="shared" ref="N62" si="163">SUM(N63:N66)</f>
        <v>0</v>
      </c>
      <c r="O62" s="56">
        <f>SUM(O63:O66)</f>
        <v>0</v>
      </c>
      <c r="P62" s="56">
        <f>SUM(P63:P66)</f>
        <v>-5412</v>
      </c>
      <c r="Q62" s="56">
        <f t="shared" ref="Q62:S62" si="164">SUM(Q63:Q66)</f>
        <v>3704</v>
      </c>
      <c r="R62" s="56">
        <f t="shared" si="164"/>
        <v>-18</v>
      </c>
      <c r="S62" s="56">
        <f t="shared" si="164"/>
        <v>-591</v>
      </c>
      <c r="T62" s="56">
        <f t="shared" ref="T62:U62" si="165">SUM(T63:T66)</f>
        <v>-1034</v>
      </c>
      <c r="U62" s="56">
        <f t="shared" si="165"/>
        <v>-773</v>
      </c>
      <c r="V62" s="56">
        <f t="shared" ref="V62:W62" si="166">SUM(V63:V66)</f>
        <v>-413</v>
      </c>
      <c r="W62" s="56">
        <f t="shared" si="166"/>
        <v>-751</v>
      </c>
      <c r="X62" s="56">
        <f t="shared" ref="X62:Y62" si="167">SUM(X63:X66)</f>
        <v>-1583</v>
      </c>
      <c r="Y62" s="56">
        <f t="shared" si="167"/>
        <v>-2545</v>
      </c>
      <c r="Z62" s="56">
        <f t="shared" ref="Z62:AA62" si="168">SUM(Z63:Z66)</f>
        <v>-709</v>
      </c>
      <c r="AA62" s="56">
        <f t="shared" si="168"/>
        <v>-1940</v>
      </c>
      <c r="AB62" s="275"/>
      <c r="AC62" s="56">
        <f t="shared" si="98"/>
        <v>0</v>
      </c>
      <c r="AD62" s="56">
        <f t="shared" si="99"/>
        <v>0</v>
      </c>
      <c r="AE62" s="56">
        <f t="shared" si="100"/>
        <v>0</v>
      </c>
      <c r="AF62" s="56">
        <f t="shared" si="102"/>
        <v>-1708</v>
      </c>
      <c r="AG62" s="56">
        <f t="shared" si="101"/>
        <v>-2416</v>
      </c>
      <c r="AH62" s="56">
        <f t="shared" si="103"/>
        <v>-5292</v>
      </c>
      <c r="AI62" s="56">
        <f t="shared" si="104"/>
        <v>-2649</v>
      </c>
      <c r="AJ62" s="45" t="s">
        <v>9</v>
      </c>
    </row>
    <row r="63" spans="1:36" ht="15.95" hidden="1" customHeight="1" outlineLevel="1" x14ac:dyDescent="0.2">
      <c r="A63" s="57" t="s">
        <v>125</v>
      </c>
      <c r="B63" s="58">
        <v>0</v>
      </c>
      <c r="C63" s="58">
        <v>0</v>
      </c>
      <c r="D63" s="58">
        <v>0</v>
      </c>
      <c r="E63" s="58">
        <v>0</v>
      </c>
      <c r="F63" s="58">
        <v>0</v>
      </c>
      <c r="G63" s="58">
        <v>0</v>
      </c>
      <c r="H63" s="58">
        <v>0</v>
      </c>
      <c r="I63" s="58">
        <v>0</v>
      </c>
      <c r="J63" s="58">
        <v>0</v>
      </c>
      <c r="K63" s="58">
        <v>0</v>
      </c>
      <c r="L63" s="58">
        <v>0</v>
      </c>
      <c r="M63" s="58">
        <v>0</v>
      </c>
      <c r="N63" s="58">
        <v>0</v>
      </c>
      <c r="O63" s="58">
        <v>0</v>
      </c>
      <c r="P63" s="58">
        <v>-3972</v>
      </c>
      <c r="Q63" s="58">
        <v>3972</v>
      </c>
      <c r="R63" s="58">
        <v>0</v>
      </c>
      <c r="S63" s="58">
        <v>0</v>
      </c>
      <c r="T63" s="58">
        <v>0</v>
      </c>
      <c r="U63" s="58">
        <v>0</v>
      </c>
      <c r="V63" s="58">
        <v>0</v>
      </c>
      <c r="W63" s="58">
        <v>0</v>
      </c>
      <c r="X63" s="58">
        <v>-295</v>
      </c>
      <c r="Y63" s="58">
        <v>-1211</v>
      </c>
      <c r="Z63" s="58">
        <v>0</v>
      </c>
      <c r="AA63" s="58">
        <v>-632</v>
      </c>
      <c r="AC63" s="58">
        <f t="shared" si="98"/>
        <v>0</v>
      </c>
      <c r="AD63" s="58">
        <f t="shared" si="99"/>
        <v>0</v>
      </c>
      <c r="AE63" s="58">
        <f t="shared" si="100"/>
        <v>0</v>
      </c>
      <c r="AF63" s="58">
        <f t="shared" si="102"/>
        <v>0</v>
      </c>
      <c r="AG63" s="58">
        <f t="shared" si="101"/>
        <v>0</v>
      </c>
      <c r="AH63" s="58">
        <f t="shared" si="103"/>
        <v>-1506</v>
      </c>
      <c r="AI63" s="58">
        <f t="shared" si="104"/>
        <v>-632</v>
      </c>
      <c r="AJ63" s="45" t="s">
        <v>9</v>
      </c>
    </row>
    <row r="64" spans="1:36" ht="15.95" hidden="1" customHeight="1" outlineLevel="1" x14ac:dyDescent="0.2">
      <c r="A64" s="57" t="s">
        <v>126</v>
      </c>
      <c r="B64" s="58">
        <v>0</v>
      </c>
      <c r="C64" s="58">
        <v>0</v>
      </c>
      <c r="D64" s="58">
        <v>0</v>
      </c>
      <c r="E64" s="58">
        <v>0</v>
      </c>
      <c r="F64" s="58">
        <v>0</v>
      </c>
      <c r="G64" s="58">
        <v>0</v>
      </c>
      <c r="H64" s="58">
        <v>0</v>
      </c>
      <c r="I64" s="58">
        <v>0</v>
      </c>
      <c r="J64" s="58">
        <v>0</v>
      </c>
      <c r="K64" s="58">
        <v>0</v>
      </c>
      <c r="L64" s="58">
        <v>0</v>
      </c>
      <c r="M64" s="58">
        <v>0</v>
      </c>
      <c r="N64" s="58">
        <v>0</v>
      </c>
      <c r="O64" s="58">
        <v>0</v>
      </c>
      <c r="P64" s="58">
        <v>-1440</v>
      </c>
      <c r="Q64" s="58">
        <v>-268</v>
      </c>
      <c r="R64" s="58">
        <v>-18</v>
      </c>
      <c r="S64" s="58">
        <v>-591</v>
      </c>
      <c r="T64" s="58">
        <v>-1034</v>
      </c>
      <c r="U64" s="58">
        <v>-773</v>
      </c>
      <c r="V64" s="58">
        <v>-413</v>
      </c>
      <c r="W64" s="58">
        <v>-751</v>
      </c>
      <c r="X64" s="58">
        <v>-1288</v>
      </c>
      <c r="Y64" s="58">
        <v>-1334</v>
      </c>
      <c r="Z64" s="58">
        <v>-709</v>
      </c>
      <c r="AA64" s="58">
        <v>-1308</v>
      </c>
      <c r="AC64" s="58">
        <f t="shared" si="98"/>
        <v>0</v>
      </c>
      <c r="AD64" s="58">
        <f t="shared" si="99"/>
        <v>0</v>
      </c>
      <c r="AE64" s="58">
        <f t="shared" si="100"/>
        <v>0</v>
      </c>
      <c r="AF64" s="58">
        <f t="shared" si="102"/>
        <v>-1708</v>
      </c>
      <c r="AG64" s="58">
        <f t="shared" si="101"/>
        <v>-2416</v>
      </c>
      <c r="AH64" s="58">
        <f t="shared" si="103"/>
        <v>-3786</v>
      </c>
      <c r="AI64" s="58">
        <f t="shared" si="104"/>
        <v>-2017</v>
      </c>
      <c r="AJ64" s="45" t="s">
        <v>9</v>
      </c>
    </row>
    <row r="65" spans="1:36" ht="15.95" hidden="1" customHeight="1" outlineLevel="1" x14ac:dyDescent="0.2">
      <c r="A65" s="57" t="s">
        <v>127</v>
      </c>
      <c r="B65" s="58">
        <v>0</v>
      </c>
      <c r="C65" s="58">
        <v>0</v>
      </c>
      <c r="D65" s="58">
        <v>0</v>
      </c>
      <c r="E65" s="58">
        <v>0</v>
      </c>
      <c r="F65" s="58">
        <v>0</v>
      </c>
      <c r="G65" s="58">
        <v>0</v>
      </c>
      <c r="H65" s="58">
        <v>0</v>
      </c>
      <c r="I65" s="58">
        <v>0</v>
      </c>
      <c r="J65" s="58">
        <v>0</v>
      </c>
      <c r="K65" s="58">
        <v>0</v>
      </c>
      <c r="L65" s="58">
        <v>0</v>
      </c>
      <c r="M65" s="58">
        <v>0</v>
      </c>
      <c r="N65" s="58">
        <v>0</v>
      </c>
      <c r="O65" s="58">
        <v>0</v>
      </c>
      <c r="P65" s="58">
        <v>0</v>
      </c>
      <c r="Q65" s="58">
        <v>0</v>
      </c>
      <c r="R65" s="58">
        <v>0</v>
      </c>
      <c r="S65" s="58">
        <v>0</v>
      </c>
      <c r="T65" s="58">
        <v>0</v>
      </c>
      <c r="U65" s="58">
        <v>0</v>
      </c>
      <c r="V65" s="58">
        <v>0</v>
      </c>
      <c r="W65" s="58">
        <v>0</v>
      </c>
      <c r="X65" s="58">
        <v>0</v>
      </c>
      <c r="Y65" s="58">
        <v>0</v>
      </c>
      <c r="Z65" s="58">
        <v>0</v>
      </c>
      <c r="AA65" s="58">
        <v>0</v>
      </c>
      <c r="AC65" s="58">
        <f t="shared" si="98"/>
        <v>0</v>
      </c>
      <c r="AD65" s="58">
        <f t="shared" si="99"/>
        <v>0</v>
      </c>
      <c r="AE65" s="58">
        <f t="shared" si="100"/>
        <v>0</v>
      </c>
      <c r="AF65" s="58">
        <f t="shared" si="102"/>
        <v>0</v>
      </c>
      <c r="AG65" s="58">
        <f t="shared" si="101"/>
        <v>0</v>
      </c>
      <c r="AH65" s="58">
        <f t="shared" si="103"/>
        <v>0</v>
      </c>
      <c r="AI65" s="58">
        <f t="shared" si="104"/>
        <v>0</v>
      </c>
      <c r="AJ65" s="45" t="s">
        <v>9</v>
      </c>
    </row>
    <row r="66" spans="1:36" ht="15.95" hidden="1" customHeight="1" outlineLevel="1" x14ac:dyDescent="0.2">
      <c r="A66" s="57" t="s">
        <v>128</v>
      </c>
      <c r="B66" s="58">
        <v>0</v>
      </c>
      <c r="C66" s="58">
        <v>0</v>
      </c>
      <c r="D66" s="58">
        <v>0</v>
      </c>
      <c r="E66" s="58">
        <v>0</v>
      </c>
      <c r="F66" s="58">
        <v>0</v>
      </c>
      <c r="G66" s="58">
        <v>0</v>
      </c>
      <c r="H66" s="58">
        <v>0</v>
      </c>
      <c r="I66" s="58">
        <v>0</v>
      </c>
      <c r="J66" s="58">
        <v>0</v>
      </c>
      <c r="K66" s="58">
        <v>0</v>
      </c>
      <c r="L66" s="58">
        <v>0</v>
      </c>
      <c r="M66" s="58">
        <v>0</v>
      </c>
      <c r="N66" s="58">
        <v>0</v>
      </c>
      <c r="O66" s="58">
        <v>0</v>
      </c>
      <c r="P66" s="58">
        <v>0</v>
      </c>
      <c r="Q66" s="58">
        <v>0</v>
      </c>
      <c r="R66" s="58">
        <v>0</v>
      </c>
      <c r="S66" s="58">
        <v>0</v>
      </c>
      <c r="T66" s="58">
        <v>0</v>
      </c>
      <c r="U66" s="58">
        <v>0</v>
      </c>
      <c r="V66" s="58">
        <v>0</v>
      </c>
      <c r="W66" s="58">
        <v>0</v>
      </c>
      <c r="X66" s="58">
        <v>0</v>
      </c>
      <c r="Y66" s="58">
        <v>0</v>
      </c>
      <c r="Z66" s="58">
        <v>0</v>
      </c>
      <c r="AA66" s="58">
        <v>0</v>
      </c>
      <c r="AC66" s="58">
        <f t="shared" si="98"/>
        <v>0</v>
      </c>
      <c r="AD66" s="58">
        <f t="shared" si="99"/>
        <v>0</v>
      </c>
      <c r="AE66" s="58">
        <f t="shared" si="100"/>
        <v>0</v>
      </c>
      <c r="AF66" s="58">
        <f t="shared" si="102"/>
        <v>0</v>
      </c>
      <c r="AG66" s="58">
        <f t="shared" si="101"/>
        <v>0</v>
      </c>
      <c r="AH66" s="58">
        <f t="shared" si="103"/>
        <v>0</v>
      </c>
      <c r="AI66" s="58">
        <f t="shared" si="104"/>
        <v>0</v>
      </c>
      <c r="AJ66" s="45" t="s">
        <v>9</v>
      </c>
    </row>
    <row r="67" spans="1:36" ht="15.95" hidden="1" customHeight="1" outlineLevel="1" x14ac:dyDescent="0.2">
      <c r="A67" s="55" t="s">
        <v>78</v>
      </c>
      <c r="B67" s="56">
        <f t="shared" ref="B67:H67" si="169">B61+B62</f>
        <v>-1</v>
      </c>
      <c r="C67" s="56">
        <f t="shared" si="169"/>
        <v>-15</v>
      </c>
      <c r="D67" s="56">
        <f t="shared" si="169"/>
        <v>-15</v>
      </c>
      <c r="E67" s="56">
        <f t="shared" si="169"/>
        <v>-18</v>
      </c>
      <c r="F67" s="56">
        <f t="shared" si="169"/>
        <v>-5</v>
      </c>
      <c r="G67" s="56">
        <f t="shared" si="169"/>
        <v>-23</v>
      </c>
      <c r="H67" s="56">
        <f t="shared" si="169"/>
        <v>-135</v>
      </c>
      <c r="I67" s="56">
        <f t="shared" ref="I67:J67" si="170">I61+I62</f>
        <v>-28</v>
      </c>
      <c r="J67" s="56">
        <f t="shared" si="170"/>
        <v>181</v>
      </c>
      <c r="K67" s="56">
        <f t="shared" ref="K67:L67" si="171">K61+K62</f>
        <v>3527</v>
      </c>
      <c r="L67" s="56">
        <f t="shared" si="171"/>
        <v>-2327</v>
      </c>
      <c r="M67" s="56">
        <f t="shared" ref="M67:N67" si="172">M61+M62</f>
        <v>-6538</v>
      </c>
      <c r="N67" s="56">
        <f t="shared" si="172"/>
        <v>-2264</v>
      </c>
      <c r="O67" s="56">
        <f>O61+O62</f>
        <v>-3773</v>
      </c>
      <c r="P67" s="56">
        <f>P61+P62</f>
        <v>24695</v>
      </c>
      <c r="Q67" s="56">
        <f t="shared" ref="Q67:S67" si="173">Q61+Q62</f>
        <v>16094</v>
      </c>
      <c r="R67" s="56">
        <f t="shared" si="173"/>
        <v>2969</v>
      </c>
      <c r="S67" s="56">
        <f t="shared" si="173"/>
        <v>12094</v>
      </c>
      <c r="T67" s="56">
        <f t="shared" ref="T67:U67" si="174">T61+T62</f>
        <v>18937</v>
      </c>
      <c r="U67" s="56">
        <f t="shared" si="174"/>
        <v>16454</v>
      </c>
      <c r="V67" s="56">
        <f t="shared" ref="V67:W67" si="175">V61+V62</f>
        <v>10324</v>
      </c>
      <c r="W67" s="56">
        <f t="shared" si="175"/>
        <v>15220</v>
      </c>
      <c r="X67" s="56">
        <f t="shared" ref="X67:Y67" si="176">X61+X62</f>
        <v>18364</v>
      </c>
      <c r="Y67" s="56">
        <f t="shared" si="176"/>
        <v>12029</v>
      </c>
      <c r="Z67" s="56">
        <f t="shared" ref="Z67:AA67" si="177">Z61+Z62</f>
        <v>11752</v>
      </c>
      <c r="AA67" s="56">
        <f t="shared" si="177"/>
        <v>17088</v>
      </c>
      <c r="AB67" s="275"/>
      <c r="AC67" s="56">
        <f t="shared" si="98"/>
        <v>-49</v>
      </c>
      <c r="AD67" s="56">
        <f t="shared" si="99"/>
        <v>-191</v>
      </c>
      <c r="AE67" s="56">
        <f t="shared" si="100"/>
        <v>-5157</v>
      </c>
      <c r="AF67" s="56">
        <f t="shared" si="102"/>
        <v>34752</v>
      </c>
      <c r="AG67" s="56">
        <f t="shared" si="101"/>
        <v>50454</v>
      </c>
      <c r="AH67" s="56">
        <f t="shared" si="103"/>
        <v>55937</v>
      </c>
      <c r="AI67" s="56">
        <f t="shared" si="104"/>
        <v>28840</v>
      </c>
      <c r="AJ67" s="45" t="s">
        <v>9</v>
      </c>
    </row>
    <row r="68" spans="1:36" ht="15.95" customHeight="1" collapsed="1" x14ac:dyDescent="0.2">
      <c r="AJ68" s="45" t="s">
        <v>9</v>
      </c>
    </row>
    <row r="69" spans="1:36" s="42" customFormat="1" ht="15.95" customHeight="1" x14ac:dyDescent="0.2">
      <c r="A69" s="39" t="s">
        <v>129</v>
      </c>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C69" s="40"/>
      <c r="AD69" s="40"/>
      <c r="AE69" s="40"/>
      <c r="AF69" s="40"/>
      <c r="AG69" s="40"/>
      <c r="AH69" s="40"/>
      <c r="AI69" s="40"/>
      <c r="AJ69" s="41" t="s">
        <v>9</v>
      </c>
    </row>
    <row r="70" spans="1:36" ht="15.95" customHeight="1" collapsed="1" x14ac:dyDescent="0.2">
      <c r="A70" s="43" t="s">
        <v>130</v>
      </c>
      <c r="B70" s="44">
        <f t="shared" ref="B70:H70" si="178">B71+B84</f>
        <v>692268</v>
      </c>
      <c r="C70" s="44">
        <f t="shared" si="178"/>
        <v>712033</v>
      </c>
      <c r="D70" s="44">
        <f t="shared" si="178"/>
        <v>709009</v>
      </c>
      <c r="E70" s="44">
        <f t="shared" si="178"/>
        <v>729415</v>
      </c>
      <c r="F70" s="44">
        <f t="shared" si="178"/>
        <v>730555</v>
      </c>
      <c r="G70" s="44">
        <f t="shared" si="178"/>
        <v>751470</v>
      </c>
      <c r="H70" s="44">
        <f t="shared" si="178"/>
        <v>749642</v>
      </c>
      <c r="I70" s="44">
        <f t="shared" ref="I70:J70" si="179">I71+I84</f>
        <v>776658</v>
      </c>
      <c r="J70" s="44">
        <f t="shared" si="179"/>
        <v>989110</v>
      </c>
      <c r="K70" s="44">
        <f t="shared" ref="K70:L70" si="180">K71+K84</f>
        <v>1001980</v>
      </c>
      <c r="L70" s="44">
        <f t="shared" si="180"/>
        <v>1007971</v>
      </c>
      <c r="M70" s="44">
        <f t="shared" ref="M70:N70" si="181">M71+M84</f>
        <v>984793</v>
      </c>
      <c r="N70" s="44">
        <f t="shared" si="181"/>
        <v>982965</v>
      </c>
      <c r="O70" s="44">
        <f t="shared" ref="O70:S70" si="182">O71+O84</f>
        <v>958237</v>
      </c>
      <c r="P70" s="44">
        <f t="shared" si="182"/>
        <v>969292</v>
      </c>
      <c r="Q70" s="44">
        <f t="shared" si="182"/>
        <v>955858</v>
      </c>
      <c r="R70" s="44">
        <f t="shared" si="182"/>
        <v>933108</v>
      </c>
      <c r="S70" s="44">
        <f t="shared" si="182"/>
        <v>938448</v>
      </c>
      <c r="T70" s="44">
        <f t="shared" ref="T70:U70" si="183">T71+T84</f>
        <v>914012</v>
      </c>
      <c r="U70" s="44">
        <f t="shared" si="183"/>
        <v>925943</v>
      </c>
      <c r="V70" s="44">
        <f t="shared" ref="V70:W70" si="184">V71+V84</f>
        <v>889609</v>
      </c>
      <c r="W70" s="44">
        <f t="shared" si="184"/>
        <v>926135</v>
      </c>
      <c r="X70" s="44">
        <f t="shared" ref="X70:Y70" si="185">X71+X84</f>
        <v>887311</v>
      </c>
      <c r="Y70" s="44">
        <f t="shared" si="185"/>
        <v>912296</v>
      </c>
      <c r="Z70" s="44">
        <f t="shared" ref="Z70:AA70" si="186">Z71+Z84</f>
        <v>878875</v>
      </c>
      <c r="AA70" s="44">
        <f t="shared" si="186"/>
        <v>898311</v>
      </c>
      <c r="AB70" s="34"/>
      <c r="AC70" s="144">
        <f t="shared" ref="AC70:AC101" si="187">E70</f>
        <v>729415</v>
      </c>
      <c r="AD70" s="144">
        <f>I70</f>
        <v>776658</v>
      </c>
      <c r="AE70" s="144">
        <f t="shared" ref="AE70:AE101" si="188">M70</f>
        <v>984793</v>
      </c>
      <c r="AF70" s="44">
        <f t="shared" ref="AF70:AF101" si="189">Q70</f>
        <v>955858</v>
      </c>
      <c r="AG70" s="44">
        <f>U70</f>
        <v>925943</v>
      </c>
      <c r="AH70" s="44">
        <f ca="1">OFFSET(Z70,0,-1)</f>
        <v>912296</v>
      </c>
      <c r="AI70" s="44">
        <f ca="1">OFFSET(AB70,0,-1)</f>
        <v>898311</v>
      </c>
      <c r="AJ70" s="45" t="s">
        <v>9</v>
      </c>
    </row>
    <row r="71" spans="1:36" ht="15.95" hidden="1" customHeight="1" outlineLevel="1" x14ac:dyDescent="0.2">
      <c r="A71" s="61" t="s">
        <v>131</v>
      </c>
      <c r="B71" s="62">
        <v>654045</v>
      </c>
      <c r="C71" s="62">
        <v>644366</v>
      </c>
      <c r="D71" s="62">
        <v>543413</v>
      </c>
      <c r="E71" s="62">
        <v>416725</v>
      </c>
      <c r="F71" s="62">
        <v>322965</v>
      </c>
      <c r="G71" s="62">
        <v>240396</v>
      </c>
      <c r="H71" s="62">
        <v>109246</v>
      </c>
      <c r="I71" s="62">
        <f t="shared" ref="I71:N71" si="190">SUM(I72:I83)</f>
        <v>19884</v>
      </c>
      <c r="J71" s="62">
        <f t="shared" si="190"/>
        <v>21674</v>
      </c>
      <c r="K71" s="62">
        <f t="shared" si="190"/>
        <v>99189</v>
      </c>
      <c r="L71" s="62">
        <f t="shared" si="190"/>
        <v>113961</v>
      </c>
      <c r="M71" s="62">
        <f t="shared" si="190"/>
        <v>95239</v>
      </c>
      <c r="N71" s="62">
        <f t="shared" si="190"/>
        <v>99767</v>
      </c>
      <c r="O71" s="62">
        <f t="shared" ref="O71" si="191">SUM(O72:O83)</f>
        <v>81249</v>
      </c>
      <c r="P71" s="62">
        <f>SUM(P72:P83)</f>
        <v>98670</v>
      </c>
      <c r="Q71" s="62">
        <f t="shared" ref="Q71:S71" si="192">SUM(Q72:Q83)</f>
        <v>91590</v>
      </c>
      <c r="R71" s="62">
        <f t="shared" si="192"/>
        <v>75241</v>
      </c>
      <c r="S71" s="62">
        <f t="shared" si="192"/>
        <v>86779</v>
      </c>
      <c r="T71" s="62">
        <f t="shared" ref="T71:U71" si="193">SUM(T72:T83)</f>
        <v>67537</v>
      </c>
      <c r="U71" s="62">
        <f t="shared" si="193"/>
        <v>85280</v>
      </c>
      <c r="V71" s="62">
        <f t="shared" ref="V71:W71" si="194">SUM(V72:V83)</f>
        <v>54786</v>
      </c>
      <c r="W71" s="62">
        <f t="shared" si="194"/>
        <v>96869</v>
      </c>
      <c r="X71" s="62">
        <f t="shared" ref="X71:Y71" si="195">SUM(X72:X83)</f>
        <v>61656</v>
      </c>
      <c r="Y71" s="62">
        <f t="shared" si="195"/>
        <v>92739</v>
      </c>
      <c r="Z71" s="62">
        <f t="shared" ref="Z71:AA71" si="196">SUM(Z72:Z83)</f>
        <v>60926</v>
      </c>
      <c r="AA71" s="62">
        <f t="shared" si="196"/>
        <v>86145</v>
      </c>
      <c r="AB71" s="34"/>
      <c r="AC71" s="145">
        <f t="shared" si="187"/>
        <v>416725</v>
      </c>
      <c r="AD71" s="145">
        <f t="shared" ref="AD71:AD101" si="197">H71</f>
        <v>109246</v>
      </c>
      <c r="AE71" s="145">
        <f t="shared" si="188"/>
        <v>95239</v>
      </c>
      <c r="AF71" s="62">
        <f t="shared" si="189"/>
        <v>91590</v>
      </c>
      <c r="AG71" s="62">
        <f t="shared" ref="AG71:AG133" si="198">U71</f>
        <v>85280</v>
      </c>
      <c r="AH71" s="62">
        <f t="shared" ref="AH71:AH133" ca="1" si="199">OFFSET(Z71,0,-1)</f>
        <v>92739</v>
      </c>
      <c r="AI71" s="62">
        <f t="shared" ref="AI71:AI133" ca="1" si="200">OFFSET(AB71,0,-1)</f>
        <v>86145</v>
      </c>
      <c r="AJ71" s="45" t="s">
        <v>9</v>
      </c>
    </row>
    <row r="72" spans="1:36" ht="15.95" hidden="1" customHeight="1" outlineLevel="1" x14ac:dyDescent="0.2">
      <c r="A72" s="63" t="s">
        <v>132</v>
      </c>
      <c r="B72" s="54">
        <v>653121</v>
      </c>
      <c r="C72" s="54">
        <v>640417</v>
      </c>
      <c r="D72" s="54">
        <v>536864</v>
      </c>
      <c r="E72" s="54">
        <v>158</v>
      </c>
      <c r="F72" s="54">
        <v>27112</v>
      </c>
      <c r="G72" s="54">
        <v>27051</v>
      </c>
      <c r="H72" s="54">
        <v>299</v>
      </c>
      <c r="I72" s="54">
        <v>314</v>
      </c>
      <c r="J72" s="54">
        <v>194</v>
      </c>
      <c r="K72" s="54">
        <v>283</v>
      </c>
      <c r="L72" s="54">
        <v>36</v>
      </c>
      <c r="M72" s="54">
        <v>531</v>
      </c>
      <c r="N72" s="54">
        <v>36</v>
      </c>
      <c r="O72" s="54">
        <v>30</v>
      </c>
      <c r="P72" s="54">
        <v>33</v>
      </c>
      <c r="Q72" s="54">
        <v>35</v>
      </c>
      <c r="R72" s="54">
        <v>34</v>
      </c>
      <c r="S72" s="54">
        <v>28</v>
      </c>
      <c r="T72" s="54">
        <v>337</v>
      </c>
      <c r="U72" s="54">
        <v>85</v>
      </c>
      <c r="V72" s="54">
        <v>43</v>
      </c>
      <c r="W72" s="54">
        <v>45</v>
      </c>
      <c r="X72" s="54">
        <v>51</v>
      </c>
      <c r="Y72" s="54">
        <v>54</v>
      </c>
      <c r="Z72" s="54">
        <v>66</v>
      </c>
      <c r="AA72" s="54">
        <v>66</v>
      </c>
      <c r="AC72" s="146">
        <f t="shared" si="187"/>
        <v>158</v>
      </c>
      <c r="AD72" s="146">
        <f t="shared" si="197"/>
        <v>299</v>
      </c>
      <c r="AE72" s="146">
        <f t="shared" si="188"/>
        <v>531</v>
      </c>
      <c r="AF72" s="54">
        <f t="shared" si="189"/>
        <v>35</v>
      </c>
      <c r="AG72" s="54">
        <f t="shared" si="198"/>
        <v>85</v>
      </c>
      <c r="AH72" s="54">
        <f t="shared" ca="1" si="199"/>
        <v>54</v>
      </c>
      <c r="AI72" s="54">
        <f t="shared" ca="1" si="200"/>
        <v>66</v>
      </c>
      <c r="AJ72" s="45" t="s">
        <v>9</v>
      </c>
    </row>
    <row r="73" spans="1:36" ht="15.95" hidden="1" customHeight="1" outlineLevel="1" x14ac:dyDescent="0.2">
      <c r="A73" s="63" t="s">
        <v>133</v>
      </c>
      <c r="B73" s="54">
        <v>0</v>
      </c>
      <c r="C73" s="54">
        <v>0</v>
      </c>
      <c r="D73" s="54">
        <v>0</v>
      </c>
      <c r="E73" s="54">
        <v>407369</v>
      </c>
      <c r="F73" s="54">
        <v>286374</v>
      </c>
      <c r="G73" s="54">
        <v>203116</v>
      </c>
      <c r="H73" s="54">
        <v>98666</v>
      </c>
      <c r="I73" s="54">
        <v>9273</v>
      </c>
      <c r="J73" s="54">
        <v>3741</v>
      </c>
      <c r="K73" s="54">
        <v>40354</v>
      </c>
      <c r="L73" s="54">
        <v>54723</v>
      </c>
      <c r="M73" s="54">
        <v>51135</v>
      </c>
      <c r="N73" s="54">
        <v>65165</v>
      </c>
      <c r="O73" s="54">
        <v>44533</v>
      </c>
      <c r="P73" s="54">
        <v>54173</v>
      </c>
      <c r="Q73" s="54">
        <v>37641</v>
      </c>
      <c r="R73" s="54">
        <v>20831</v>
      </c>
      <c r="S73" s="54">
        <v>51857</v>
      </c>
      <c r="T73" s="54">
        <v>28821</v>
      </c>
      <c r="U73" s="54">
        <v>49091</v>
      </c>
      <c r="V73" s="54">
        <v>18735</v>
      </c>
      <c r="W73" s="54">
        <v>62030</v>
      </c>
      <c r="X73" s="54">
        <v>27158</v>
      </c>
      <c r="Y73" s="54">
        <v>59110</v>
      </c>
      <c r="Z73" s="54">
        <v>30714</v>
      </c>
      <c r="AA73" s="54">
        <v>68111</v>
      </c>
      <c r="AC73" s="146">
        <f t="shared" si="187"/>
        <v>407369</v>
      </c>
      <c r="AD73" s="146">
        <f t="shared" si="197"/>
        <v>98666</v>
      </c>
      <c r="AE73" s="146">
        <f t="shared" si="188"/>
        <v>51135</v>
      </c>
      <c r="AF73" s="54">
        <f t="shared" si="189"/>
        <v>37641</v>
      </c>
      <c r="AG73" s="54">
        <f t="shared" si="198"/>
        <v>49091</v>
      </c>
      <c r="AH73" s="54">
        <f t="shared" ca="1" si="199"/>
        <v>59110</v>
      </c>
      <c r="AI73" s="54">
        <f t="shared" ca="1" si="200"/>
        <v>68111</v>
      </c>
      <c r="AJ73" s="45" t="s">
        <v>9</v>
      </c>
    </row>
    <row r="74" spans="1:36" ht="15.95" hidden="1" customHeight="1" outlineLevel="1" x14ac:dyDescent="0.2">
      <c r="A74" s="63" t="s">
        <v>134</v>
      </c>
      <c r="B74" s="54">
        <v>0</v>
      </c>
      <c r="C74" s="54">
        <v>0</v>
      </c>
      <c r="D74" s="54">
        <v>0</v>
      </c>
      <c r="E74" s="54">
        <v>0</v>
      </c>
      <c r="F74" s="54">
        <v>0</v>
      </c>
      <c r="G74" s="54">
        <v>0</v>
      </c>
      <c r="H74" s="54">
        <v>0</v>
      </c>
      <c r="I74" s="54">
        <v>0</v>
      </c>
      <c r="J74" s="54">
        <v>0</v>
      </c>
      <c r="K74" s="54">
        <v>0</v>
      </c>
      <c r="L74" s="54">
        <v>0</v>
      </c>
      <c r="M74" s="54">
        <v>0</v>
      </c>
      <c r="N74" s="54">
        <v>0</v>
      </c>
      <c r="O74" s="54">
        <v>0</v>
      </c>
      <c r="P74" s="54">
        <v>0</v>
      </c>
      <c r="Q74" s="54">
        <v>0</v>
      </c>
      <c r="R74" s="54">
        <v>0</v>
      </c>
      <c r="S74" s="54">
        <v>0</v>
      </c>
      <c r="T74" s="54">
        <v>0</v>
      </c>
      <c r="U74" s="54">
        <v>0</v>
      </c>
      <c r="V74" s="54">
        <v>0</v>
      </c>
      <c r="W74" s="54">
        <v>0</v>
      </c>
      <c r="X74" s="54">
        <v>0</v>
      </c>
      <c r="Y74" s="54">
        <v>0</v>
      </c>
      <c r="Z74" s="54">
        <v>0</v>
      </c>
      <c r="AA74" s="54">
        <v>0</v>
      </c>
      <c r="AC74" s="146">
        <f t="shared" si="187"/>
        <v>0</v>
      </c>
      <c r="AD74" s="146">
        <f t="shared" si="197"/>
        <v>0</v>
      </c>
      <c r="AE74" s="146">
        <f t="shared" si="188"/>
        <v>0</v>
      </c>
      <c r="AF74" s="54">
        <f t="shared" si="189"/>
        <v>0</v>
      </c>
      <c r="AG74" s="54">
        <f t="shared" si="198"/>
        <v>0</v>
      </c>
      <c r="AH74" s="54">
        <f t="shared" ca="1" si="199"/>
        <v>0</v>
      </c>
      <c r="AI74" s="54">
        <f t="shared" ca="1" si="200"/>
        <v>0</v>
      </c>
      <c r="AJ74" s="45" t="s">
        <v>9</v>
      </c>
    </row>
    <row r="75" spans="1:36" ht="15.95" hidden="1" customHeight="1" outlineLevel="1" x14ac:dyDescent="0.2">
      <c r="A75" s="63" t="s">
        <v>135</v>
      </c>
      <c r="B75" s="54">
        <v>0</v>
      </c>
      <c r="C75" s="54">
        <v>0</v>
      </c>
      <c r="D75" s="54">
        <v>0</v>
      </c>
      <c r="E75" s="54">
        <v>0</v>
      </c>
      <c r="F75" s="54">
        <v>0</v>
      </c>
      <c r="G75" s="54">
        <v>0</v>
      </c>
      <c r="H75" s="54">
        <v>0</v>
      </c>
      <c r="I75" s="54">
        <v>0</v>
      </c>
      <c r="J75" s="54">
        <v>6365</v>
      </c>
      <c r="K75" s="54">
        <v>19970</v>
      </c>
      <c r="L75" s="54">
        <v>22365</v>
      </c>
      <c r="M75" s="54">
        <v>22682</v>
      </c>
      <c r="N75" s="54">
        <v>23929</v>
      </c>
      <c r="O75" s="54">
        <v>26245</v>
      </c>
      <c r="P75" s="54">
        <v>30554</v>
      </c>
      <c r="Q75" s="54">
        <v>33744</v>
      </c>
      <c r="R75" s="54">
        <v>36759</v>
      </c>
      <c r="S75" s="54">
        <v>16978</v>
      </c>
      <c r="T75" s="54">
        <v>18659</v>
      </c>
      <c r="U75" s="54">
        <v>18870</v>
      </c>
      <c r="V75" s="54">
        <v>18706</v>
      </c>
      <c r="W75" s="54">
        <v>18779</v>
      </c>
      <c r="X75" s="54">
        <v>18073</v>
      </c>
      <c r="Y75" s="54">
        <v>20001</v>
      </c>
      <c r="Z75" s="54">
        <v>16313</v>
      </c>
      <c r="AA75" s="54">
        <v>8976</v>
      </c>
      <c r="AC75" s="146">
        <f t="shared" si="187"/>
        <v>0</v>
      </c>
      <c r="AD75" s="146">
        <f t="shared" si="197"/>
        <v>0</v>
      </c>
      <c r="AE75" s="146">
        <f t="shared" si="188"/>
        <v>22682</v>
      </c>
      <c r="AF75" s="54">
        <f t="shared" si="189"/>
        <v>33744</v>
      </c>
      <c r="AG75" s="54">
        <f t="shared" si="198"/>
        <v>18870</v>
      </c>
      <c r="AH75" s="54">
        <f t="shared" ca="1" si="199"/>
        <v>20001</v>
      </c>
      <c r="AI75" s="54">
        <f t="shared" ca="1" si="200"/>
        <v>8976</v>
      </c>
      <c r="AJ75" s="45" t="s">
        <v>9</v>
      </c>
    </row>
    <row r="76" spans="1:36" ht="15.95" hidden="1" customHeight="1" outlineLevel="1" x14ac:dyDescent="0.2">
      <c r="A76" s="63" t="s">
        <v>136</v>
      </c>
      <c r="B76" s="54">
        <v>0</v>
      </c>
      <c r="C76" s="54">
        <v>0</v>
      </c>
      <c r="D76" s="54">
        <v>0</v>
      </c>
      <c r="E76" s="54">
        <v>0</v>
      </c>
      <c r="F76" s="54">
        <v>0</v>
      </c>
      <c r="G76" s="54">
        <v>0</v>
      </c>
      <c r="H76" s="54">
        <v>0</v>
      </c>
      <c r="I76" s="54">
        <v>0</v>
      </c>
      <c r="J76" s="54">
        <v>0</v>
      </c>
      <c r="K76" s="54">
        <v>0</v>
      </c>
      <c r="L76" s="54">
        <v>0</v>
      </c>
      <c r="M76" s="54">
        <v>0</v>
      </c>
      <c r="N76" s="54">
        <v>0</v>
      </c>
      <c r="O76" s="54">
        <v>0</v>
      </c>
      <c r="P76" s="54">
        <v>0</v>
      </c>
      <c r="Q76" s="54">
        <v>0</v>
      </c>
      <c r="R76" s="54">
        <v>0</v>
      </c>
      <c r="S76" s="54">
        <v>0</v>
      </c>
      <c r="T76" s="54">
        <v>0</v>
      </c>
      <c r="U76" s="54">
        <v>0</v>
      </c>
      <c r="V76" s="54">
        <v>0</v>
      </c>
      <c r="W76" s="54">
        <v>0</v>
      </c>
      <c r="X76" s="54">
        <v>0</v>
      </c>
      <c r="Y76" s="54">
        <v>0</v>
      </c>
      <c r="Z76" s="54">
        <v>0</v>
      </c>
      <c r="AA76" s="54">
        <v>0</v>
      </c>
      <c r="AC76" s="146">
        <f t="shared" si="187"/>
        <v>0</v>
      </c>
      <c r="AD76" s="146">
        <f t="shared" si="197"/>
        <v>0</v>
      </c>
      <c r="AE76" s="146">
        <f t="shared" si="188"/>
        <v>0</v>
      </c>
      <c r="AF76" s="54">
        <f t="shared" si="189"/>
        <v>0</v>
      </c>
      <c r="AG76" s="54">
        <f t="shared" si="198"/>
        <v>0</v>
      </c>
      <c r="AH76" s="54">
        <f t="shared" ca="1" si="199"/>
        <v>0</v>
      </c>
      <c r="AI76" s="54">
        <f t="shared" ca="1" si="200"/>
        <v>0</v>
      </c>
      <c r="AJ76" s="45" t="s">
        <v>9</v>
      </c>
    </row>
    <row r="77" spans="1:36" ht="15.95" hidden="1" customHeight="1" outlineLevel="1" x14ac:dyDescent="0.2">
      <c r="A77" s="63" t="s">
        <v>137</v>
      </c>
      <c r="B77" s="54">
        <v>923</v>
      </c>
      <c r="C77" s="54">
        <v>3915</v>
      </c>
      <c r="D77" s="54">
        <v>4438</v>
      </c>
      <c r="E77" s="54">
        <v>6895</v>
      </c>
      <c r="F77" s="54">
        <v>7300</v>
      </c>
      <c r="G77" s="54">
        <v>8039</v>
      </c>
      <c r="H77" s="54">
        <v>8089</v>
      </c>
      <c r="I77" s="54">
        <v>8070</v>
      </c>
      <c r="J77" s="54">
        <v>8118</v>
      </c>
      <c r="K77" s="54">
        <v>6932</v>
      </c>
      <c r="L77" s="54">
        <v>3345</v>
      </c>
      <c r="M77" s="54">
        <v>1108</v>
      </c>
      <c r="N77" s="54">
        <v>2973</v>
      </c>
      <c r="O77" s="54">
        <v>2523</v>
      </c>
      <c r="P77" s="54">
        <v>3462</v>
      </c>
      <c r="Q77" s="54">
        <v>9091</v>
      </c>
      <c r="R77" s="54">
        <v>6752</v>
      </c>
      <c r="S77" s="54">
        <v>7002</v>
      </c>
      <c r="T77" s="54">
        <v>8609</v>
      </c>
      <c r="U77" s="54">
        <v>8304</v>
      </c>
      <c r="V77" s="54">
        <v>9159</v>
      </c>
      <c r="W77" s="54">
        <v>10105</v>
      </c>
      <c r="X77" s="54">
        <v>11775</v>
      </c>
      <c r="Y77" s="54">
        <v>8994</v>
      </c>
      <c r="Z77" s="54">
        <v>8883</v>
      </c>
      <c r="AA77" s="54">
        <v>4625</v>
      </c>
      <c r="AC77" s="146">
        <f t="shared" si="187"/>
        <v>6895</v>
      </c>
      <c r="AD77" s="146">
        <f t="shared" si="197"/>
        <v>8089</v>
      </c>
      <c r="AE77" s="146">
        <f t="shared" si="188"/>
        <v>1108</v>
      </c>
      <c r="AF77" s="54">
        <f t="shared" si="189"/>
        <v>9091</v>
      </c>
      <c r="AG77" s="54">
        <f t="shared" si="198"/>
        <v>8304</v>
      </c>
      <c r="AH77" s="54">
        <f t="shared" ca="1" si="199"/>
        <v>8994</v>
      </c>
      <c r="AI77" s="54">
        <f t="shared" ca="1" si="200"/>
        <v>4625</v>
      </c>
      <c r="AJ77" s="45" t="s">
        <v>9</v>
      </c>
    </row>
    <row r="78" spans="1:36" ht="15.95" hidden="1" customHeight="1" outlineLevel="1" x14ac:dyDescent="0.2">
      <c r="A78" s="63" t="s">
        <v>138</v>
      </c>
      <c r="B78" s="54">
        <v>0</v>
      </c>
      <c r="C78" s="54">
        <v>0</v>
      </c>
      <c r="D78" s="54">
        <v>0</v>
      </c>
      <c r="E78" s="54">
        <v>0</v>
      </c>
      <c r="F78" s="54">
        <v>0</v>
      </c>
      <c r="G78" s="54">
        <v>0</v>
      </c>
      <c r="H78" s="54">
        <v>0</v>
      </c>
      <c r="I78" s="54">
        <v>0</v>
      </c>
      <c r="J78" s="54">
        <v>0</v>
      </c>
      <c r="K78" s="54">
        <v>29137</v>
      </c>
      <c r="L78" s="54">
        <v>31014</v>
      </c>
      <c r="M78" s="54">
        <v>17493</v>
      </c>
      <c r="N78" s="54">
        <v>7497</v>
      </c>
      <c r="O78" s="54">
        <v>7739</v>
      </c>
      <c r="P78" s="54">
        <v>10169</v>
      </c>
      <c r="Q78" s="54">
        <v>10861</v>
      </c>
      <c r="R78" s="54">
        <v>10673</v>
      </c>
      <c r="S78" s="54">
        <v>10673</v>
      </c>
      <c r="T78" s="54">
        <v>10664</v>
      </c>
      <c r="U78" s="54">
        <v>8568</v>
      </c>
      <c r="V78" s="54">
        <v>7140</v>
      </c>
      <c r="W78" s="54">
        <v>4910</v>
      </c>
      <c r="X78" s="54">
        <v>3988</v>
      </c>
      <c r="Y78" s="54">
        <v>3988</v>
      </c>
      <c r="Z78" s="54">
        <v>3988</v>
      </c>
      <c r="AA78" s="54">
        <v>3816</v>
      </c>
      <c r="AC78" s="146">
        <f t="shared" si="187"/>
        <v>0</v>
      </c>
      <c r="AD78" s="146">
        <f t="shared" si="197"/>
        <v>0</v>
      </c>
      <c r="AE78" s="146">
        <f t="shared" si="188"/>
        <v>17493</v>
      </c>
      <c r="AF78" s="54">
        <f t="shared" si="189"/>
        <v>10861</v>
      </c>
      <c r="AG78" s="54">
        <f t="shared" si="198"/>
        <v>8568</v>
      </c>
      <c r="AH78" s="54">
        <f t="shared" ca="1" si="199"/>
        <v>3988</v>
      </c>
      <c r="AI78" s="54">
        <f t="shared" ca="1" si="200"/>
        <v>3816</v>
      </c>
      <c r="AJ78" s="45" t="s">
        <v>9</v>
      </c>
    </row>
    <row r="79" spans="1:36" ht="15.95" hidden="1" customHeight="1" outlineLevel="1" x14ac:dyDescent="0.2">
      <c r="A79" s="63" t="s">
        <v>139</v>
      </c>
      <c r="B79" s="54">
        <v>0</v>
      </c>
      <c r="C79" s="54">
        <v>0</v>
      </c>
      <c r="D79" s="54">
        <v>0</v>
      </c>
      <c r="E79" s="54">
        <v>0</v>
      </c>
      <c r="F79" s="54">
        <v>0</v>
      </c>
      <c r="G79" s="54">
        <v>0</v>
      </c>
      <c r="H79" s="54">
        <v>0</v>
      </c>
      <c r="I79" s="54">
        <v>0</v>
      </c>
      <c r="J79" s="54">
        <v>0</v>
      </c>
      <c r="K79" s="54">
        <v>0</v>
      </c>
      <c r="L79" s="54">
        <v>0</v>
      </c>
      <c r="M79" s="54">
        <v>0</v>
      </c>
      <c r="N79" s="54">
        <v>0</v>
      </c>
      <c r="O79" s="54">
        <v>0</v>
      </c>
      <c r="P79" s="54">
        <v>0</v>
      </c>
      <c r="Q79" s="54">
        <v>0</v>
      </c>
      <c r="R79" s="54">
        <v>0</v>
      </c>
      <c r="S79" s="54">
        <v>66</v>
      </c>
      <c r="T79" s="54">
        <v>66</v>
      </c>
      <c r="U79" s="54">
        <v>72</v>
      </c>
      <c r="V79" s="54">
        <v>72</v>
      </c>
      <c r="W79" s="54">
        <v>81</v>
      </c>
      <c r="X79" s="54">
        <v>102</v>
      </c>
      <c r="Y79" s="54">
        <v>118</v>
      </c>
      <c r="Z79" s="54">
        <v>135</v>
      </c>
      <c r="AA79" s="54">
        <v>169</v>
      </c>
      <c r="AC79" s="146">
        <f t="shared" si="187"/>
        <v>0</v>
      </c>
      <c r="AD79" s="146">
        <f t="shared" si="197"/>
        <v>0</v>
      </c>
      <c r="AE79" s="146">
        <f t="shared" si="188"/>
        <v>0</v>
      </c>
      <c r="AF79" s="54">
        <f t="shared" si="189"/>
        <v>0</v>
      </c>
      <c r="AG79" s="54">
        <f t="shared" si="198"/>
        <v>72</v>
      </c>
      <c r="AH79" s="54">
        <f t="shared" ca="1" si="199"/>
        <v>118</v>
      </c>
      <c r="AI79" s="54">
        <f t="shared" ca="1" si="200"/>
        <v>169</v>
      </c>
      <c r="AJ79" s="45" t="s">
        <v>9</v>
      </c>
    </row>
    <row r="80" spans="1:36" ht="15.95" hidden="1" customHeight="1" outlineLevel="1" x14ac:dyDescent="0.25">
      <c r="A80" s="63" t="s">
        <v>140</v>
      </c>
      <c r="B80" s="54">
        <v>0</v>
      </c>
      <c r="C80" s="54">
        <v>0</v>
      </c>
      <c r="D80" s="54">
        <v>0</v>
      </c>
      <c r="E80" s="54">
        <v>0</v>
      </c>
      <c r="F80" s="54">
        <v>0</v>
      </c>
      <c r="G80" s="54">
        <v>0</v>
      </c>
      <c r="H80" s="54">
        <v>0</v>
      </c>
      <c r="I80" s="54">
        <v>0</v>
      </c>
      <c r="J80" s="54">
        <v>0</v>
      </c>
      <c r="K80" s="54">
        <v>0</v>
      </c>
      <c r="L80" s="54">
        <v>0</v>
      </c>
      <c r="M80" s="54">
        <v>0</v>
      </c>
      <c r="N80" s="54">
        <v>0</v>
      </c>
      <c r="O80" s="54">
        <v>0</v>
      </c>
      <c r="P80" s="54">
        <v>0</v>
      </c>
      <c r="Q80" s="127">
        <v>0</v>
      </c>
      <c r="R80" s="127">
        <v>0</v>
      </c>
      <c r="S80" s="127">
        <v>0</v>
      </c>
      <c r="T80" s="54">
        <v>0</v>
      </c>
      <c r="U80" s="54">
        <v>0</v>
      </c>
      <c r="V80" s="54">
        <v>0</v>
      </c>
      <c r="W80" s="54">
        <v>0</v>
      </c>
      <c r="X80" s="54">
        <v>0</v>
      </c>
      <c r="Y80" s="54">
        <v>0</v>
      </c>
      <c r="Z80" s="54">
        <v>0</v>
      </c>
      <c r="AA80" s="54">
        <v>0</v>
      </c>
      <c r="AC80" s="146">
        <f t="shared" si="187"/>
        <v>0</v>
      </c>
      <c r="AD80" s="146">
        <f t="shared" si="197"/>
        <v>0</v>
      </c>
      <c r="AE80" s="146">
        <f t="shared" si="188"/>
        <v>0</v>
      </c>
      <c r="AF80" s="54">
        <f t="shared" si="189"/>
        <v>0</v>
      </c>
      <c r="AG80" s="54">
        <f t="shared" si="198"/>
        <v>0</v>
      </c>
      <c r="AH80" s="54">
        <f t="shared" ca="1" si="199"/>
        <v>0</v>
      </c>
      <c r="AI80" s="54">
        <f t="shared" ca="1" si="200"/>
        <v>0</v>
      </c>
      <c r="AJ80" s="45" t="s">
        <v>9</v>
      </c>
    </row>
    <row r="81" spans="1:36" ht="15.95" hidden="1" customHeight="1" outlineLevel="1" x14ac:dyDescent="0.2">
      <c r="A81" s="63" t="s">
        <v>141</v>
      </c>
      <c r="B81" s="54">
        <v>0</v>
      </c>
      <c r="C81" s="54">
        <v>0</v>
      </c>
      <c r="D81" s="54">
        <v>0</v>
      </c>
      <c r="E81" s="54">
        <v>126</v>
      </c>
      <c r="F81" s="54">
        <v>1</v>
      </c>
      <c r="G81" s="54">
        <v>9</v>
      </c>
      <c r="H81" s="54">
        <v>6</v>
      </c>
      <c r="I81" s="54">
        <v>5</v>
      </c>
      <c r="J81" s="54">
        <v>21</v>
      </c>
      <c r="K81" s="54">
        <v>159</v>
      </c>
      <c r="L81" s="54">
        <v>125</v>
      </c>
      <c r="M81" s="54">
        <v>87</v>
      </c>
      <c r="N81" s="54">
        <v>36</v>
      </c>
      <c r="O81" s="54">
        <v>42</v>
      </c>
      <c r="P81" s="54">
        <v>149</v>
      </c>
      <c r="Q81" s="54">
        <v>95</v>
      </c>
      <c r="R81" s="54">
        <v>43</v>
      </c>
      <c r="S81" s="54">
        <v>14</v>
      </c>
      <c r="T81" s="54">
        <v>213</v>
      </c>
      <c r="U81" s="54">
        <v>158</v>
      </c>
      <c r="V81" s="54">
        <v>86</v>
      </c>
      <c r="W81" s="54">
        <v>23</v>
      </c>
      <c r="X81" s="54">
        <v>167</v>
      </c>
      <c r="Y81" s="54">
        <v>132</v>
      </c>
      <c r="Z81" s="54">
        <v>76</v>
      </c>
      <c r="AA81" s="54">
        <v>17</v>
      </c>
      <c r="AC81" s="146">
        <f t="shared" si="187"/>
        <v>126</v>
      </c>
      <c r="AD81" s="146">
        <f t="shared" si="197"/>
        <v>6</v>
      </c>
      <c r="AE81" s="146">
        <f t="shared" si="188"/>
        <v>87</v>
      </c>
      <c r="AF81" s="54">
        <f t="shared" si="189"/>
        <v>95</v>
      </c>
      <c r="AG81" s="54">
        <f t="shared" si="198"/>
        <v>158</v>
      </c>
      <c r="AH81" s="54">
        <f t="shared" ca="1" si="199"/>
        <v>132</v>
      </c>
      <c r="AI81" s="54">
        <f t="shared" ca="1" si="200"/>
        <v>17</v>
      </c>
      <c r="AJ81" s="45" t="s">
        <v>9</v>
      </c>
    </row>
    <row r="82" spans="1:36" ht="15.95" hidden="1" customHeight="1" outlineLevel="1" x14ac:dyDescent="0.25">
      <c r="A82" s="63" t="s">
        <v>142</v>
      </c>
      <c r="B82" s="54">
        <v>0</v>
      </c>
      <c r="C82" s="54">
        <v>0</v>
      </c>
      <c r="D82" s="54">
        <v>0</v>
      </c>
      <c r="E82" s="54">
        <v>0</v>
      </c>
      <c r="F82" s="54">
        <v>0</v>
      </c>
      <c r="G82" s="54">
        <v>0</v>
      </c>
      <c r="H82" s="54">
        <v>0</v>
      </c>
      <c r="I82" s="54">
        <v>0</v>
      </c>
      <c r="J82" s="54">
        <v>0</v>
      </c>
      <c r="K82" s="54">
        <v>0</v>
      </c>
      <c r="L82" s="54">
        <v>0</v>
      </c>
      <c r="M82" s="54">
        <v>0</v>
      </c>
      <c r="N82" s="54">
        <v>0</v>
      </c>
      <c r="O82" s="54">
        <v>0</v>
      </c>
      <c r="P82" s="54">
        <v>0</v>
      </c>
      <c r="Q82" s="127">
        <v>0</v>
      </c>
      <c r="R82" s="127">
        <v>0</v>
      </c>
      <c r="S82" s="127">
        <v>0</v>
      </c>
      <c r="T82" s="54">
        <v>0</v>
      </c>
      <c r="U82" s="54">
        <v>0</v>
      </c>
      <c r="V82" s="54">
        <v>0</v>
      </c>
      <c r="W82" s="54">
        <v>0</v>
      </c>
      <c r="X82" s="54">
        <v>0</v>
      </c>
      <c r="Y82" s="54">
        <v>0</v>
      </c>
      <c r="Z82" s="54">
        <v>0</v>
      </c>
      <c r="AA82" s="54">
        <v>0</v>
      </c>
      <c r="AC82" s="146">
        <f t="shared" si="187"/>
        <v>0</v>
      </c>
      <c r="AD82" s="146">
        <f t="shared" si="197"/>
        <v>0</v>
      </c>
      <c r="AE82" s="146">
        <f t="shared" si="188"/>
        <v>0</v>
      </c>
      <c r="AF82" s="54">
        <f t="shared" si="189"/>
        <v>0</v>
      </c>
      <c r="AG82" s="54">
        <f t="shared" si="198"/>
        <v>0</v>
      </c>
      <c r="AH82" s="54">
        <f t="shared" ca="1" si="199"/>
        <v>0</v>
      </c>
      <c r="AI82" s="54">
        <f t="shared" ca="1" si="200"/>
        <v>0</v>
      </c>
      <c r="AJ82" s="45" t="s">
        <v>9</v>
      </c>
    </row>
    <row r="83" spans="1:36" ht="15.95" hidden="1" customHeight="1" outlineLevel="1" x14ac:dyDescent="0.2">
      <c r="A83" s="63" t="s">
        <v>143</v>
      </c>
      <c r="B83" s="54">
        <v>1</v>
      </c>
      <c r="C83" s="54">
        <v>34</v>
      </c>
      <c r="D83" s="54">
        <v>2111</v>
      </c>
      <c r="E83" s="54">
        <v>2177</v>
      </c>
      <c r="F83" s="54">
        <v>2178</v>
      </c>
      <c r="G83" s="54">
        <v>2181</v>
      </c>
      <c r="H83" s="54">
        <v>2186</v>
      </c>
      <c r="I83" s="54">
        <v>2222</v>
      </c>
      <c r="J83" s="54">
        <v>3235</v>
      </c>
      <c r="K83" s="54">
        <v>2354</v>
      </c>
      <c r="L83" s="54">
        <v>2353</v>
      </c>
      <c r="M83" s="54">
        <v>2203</v>
      </c>
      <c r="N83" s="54">
        <v>131</v>
      </c>
      <c r="O83" s="54">
        <v>137</v>
      </c>
      <c r="P83" s="54">
        <v>130</v>
      </c>
      <c r="Q83" s="54">
        <v>123</v>
      </c>
      <c r="R83" s="54">
        <v>149</v>
      </c>
      <c r="S83" s="54">
        <v>161</v>
      </c>
      <c r="T83" s="54">
        <v>168</v>
      </c>
      <c r="U83" s="54">
        <v>132</v>
      </c>
      <c r="V83" s="54">
        <v>845</v>
      </c>
      <c r="W83" s="54">
        <v>896</v>
      </c>
      <c r="X83" s="54">
        <v>342</v>
      </c>
      <c r="Y83" s="54">
        <v>342</v>
      </c>
      <c r="Z83" s="54">
        <v>751</v>
      </c>
      <c r="AA83" s="54">
        <v>365</v>
      </c>
      <c r="AC83" s="146">
        <f t="shared" si="187"/>
        <v>2177</v>
      </c>
      <c r="AD83" s="146">
        <f t="shared" si="197"/>
        <v>2186</v>
      </c>
      <c r="AE83" s="146">
        <f t="shared" si="188"/>
        <v>2203</v>
      </c>
      <c r="AF83" s="54">
        <f t="shared" si="189"/>
        <v>123</v>
      </c>
      <c r="AG83" s="54">
        <f t="shared" si="198"/>
        <v>132</v>
      </c>
      <c r="AH83" s="54">
        <f t="shared" ca="1" si="199"/>
        <v>342</v>
      </c>
      <c r="AI83" s="54">
        <f t="shared" ca="1" si="200"/>
        <v>365</v>
      </c>
      <c r="AJ83" s="45" t="s">
        <v>9</v>
      </c>
    </row>
    <row r="84" spans="1:36" ht="15.95" hidden="1" customHeight="1" outlineLevel="1" x14ac:dyDescent="0.2">
      <c r="A84" s="61" t="s">
        <v>144</v>
      </c>
      <c r="B84" s="62">
        <v>38223</v>
      </c>
      <c r="C84" s="62">
        <v>67667</v>
      </c>
      <c r="D84" s="62">
        <v>165596</v>
      </c>
      <c r="E84" s="62">
        <v>312690</v>
      </c>
      <c r="F84" s="62">
        <v>407590</v>
      </c>
      <c r="G84" s="62">
        <v>511074</v>
      </c>
      <c r="H84" s="62">
        <v>640396</v>
      </c>
      <c r="I84" s="62">
        <f t="shared" ref="I84:N84" si="201">SUM(I85:I98)</f>
        <v>756774</v>
      </c>
      <c r="J84" s="62">
        <f t="shared" si="201"/>
        <v>967436</v>
      </c>
      <c r="K84" s="62">
        <f t="shared" si="201"/>
        <v>902791</v>
      </c>
      <c r="L84" s="62">
        <f t="shared" si="201"/>
        <v>894010</v>
      </c>
      <c r="M84" s="62">
        <f t="shared" si="201"/>
        <v>889554</v>
      </c>
      <c r="N84" s="62">
        <f t="shared" si="201"/>
        <v>883198</v>
      </c>
      <c r="O84" s="62">
        <f t="shared" ref="O84:S84" si="202">SUM(O85:O98)</f>
        <v>876988</v>
      </c>
      <c r="P84" s="62">
        <f t="shared" si="202"/>
        <v>870622</v>
      </c>
      <c r="Q84" s="62">
        <f t="shared" si="202"/>
        <v>864268</v>
      </c>
      <c r="R84" s="62">
        <f t="shared" si="202"/>
        <v>857867</v>
      </c>
      <c r="S84" s="62">
        <f t="shared" si="202"/>
        <v>851669</v>
      </c>
      <c r="T84" s="62">
        <f t="shared" ref="T84:U84" si="203">SUM(T85:T98)</f>
        <v>846475</v>
      </c>
      <c r="U84" s="62">
        <f t="shared" si="203"/>
        <v>840663</v>
      </c>
      <c r="V84" s="62">
        <f t="shared" ref="V84:W84" si="204">SUM(V85:V98)</f>
        <v>834823</v>
      </c>
      <c r="W84" s="62">
        <f t="shared" si="204"/>
        <v>829266</v>
      </c>
      <c r="X84" s="62">
        <f t="shared" ref="X84:Y84" si="205">SUM(X85:X98)</f>
        <v>825655</v>
      </c>
      <c r="Y84" s="62">
        <f t="shared" si="205"/>
        <v>819557</v>
      </c>
      <c r="Z84" s="62">
        <f t="shared" ref="Z84:AA84" si="206">SUM(Z85:Z98)</f>
        <v>817949</v>
      </c>
      <c r="AA84" s="62">
        <f t="shared" si="206"/>
        <v>812166</v>
      </c>
      <c r="AB84" s="34"/>
      <c r="AC84" s="62">
        <f t="shared" si="187"/>
        <v>312690</v>
      </c>
      <c r="AD84" s="62">
        <f t="shared" si="197"/>
        <v>640396</v>
      </c>
      <c r="AE84" s="62">
        <f t="shared" si="188"/>
        <v>889554</v>
      </c>
      <c r="AF84" s="62">
        <f t="shared" si="189"/>
        <v>864268</v>
      </c>
      <c r="AG84" s="62">
        <f t="shared" si="198"/>
        <v>840663</v>
      </c>
      <c r="AH84" s="62">
        <f t="shared" ca="1" si="199"/>
        <v>819557</v>
      </c>
      <c r="AI84" s="62">
        <f t="shared" ca="1" si="200"/>
        <v>812166</v>
      </c>
      <c r="AJ84" s="45" t="s">
        <v>9</v>
      </c>
    </row>
    <row r="85" spans="1:36" ht="15.95" hidden="1" customHeight="1" outlineLevel="1" x14ac:dyDescent="0.2">
      <c r="A85" s="63" t="s">
        <v>135</v>
      </c>
      <c r="B85" s="58">
        <v>0</v>
      </c>
      <c r="C85" s="58">
        <v>0</v>
      </c>
      <c r="D85" s="58">
        <v>0</v>
      </c>
      <c r="E85" s="58">
        <v>0</v>
      </c>
      <c r="F85" s="58">
        <v>0</v>
      </c>
      <c r="G85" s="58">
        <v>0</v>
      </c>
      <c r="H85" s="58">
        <v>0</v>
      </c>
      <c r="I85" s="58">
        <v>0</v>
      </c>
      <c r="J85" s="58">
        <v>0</v>
      </c>
      <c r="K85" s="58">
        <v>0</v>
      </c>
      <c r="L85" s="58">
        <v>0</v>
      </c>
      <c r="M85" s="58">
        <v>0</v>
      </c>
      <c r="N85" s="58">
        <v>0</v>
      </c>
      <c r="O85" s="58">
        <v>128</v>
      </c>
      <c r="P85" s="58">
        <v>131</v>
      </c>
      <c r="Q85" s="58">
        <v>146</v>
      </c>
      <c r="R85" s="58">
        <v>146</v>
      </c>
      <c r="S85" s="58">
        <v>317</v>
      </c>
      <c r="T85" s="58">
        <v>1465</v>
      </c>
      <c r="U85" s="58">
        <v>1508</v>
      </c>
      <c r="V85" s="58">
        <v>2034</v>
      </c>
      <c r="W85" s="58">
        <v>2844</v>
      </c>
      <c r="X85" s="58">
        <v>5400</v>
      </c>
      <c r="Y85" s="58">
        <v>5669</v>
      </c>
      <c r="Z85" s="58">
        <v>10428</v>
      </c>
      <c r="AA85" s="58">
        <v>11023</v>
      </c>
      <c r="AC85" s="58">
        <f t="shared" si="187"/>
        <v>0</v>
      </c>
      <c r="AD85" s="58">
        <f t="shared" si="197"/>
        <v>0</v>
      </c>
      <c r="AE85" s="58">
        <f t="shared" si="188"/>
        <v>0</v>
      </c>
      <c r="AF85" s="58">
        <f t="shared" si="189"/>
        <v>146</v>
      </c>
      <c r="AG85" s="58">
        <f t="shared" si="198"/>
        <v>1508</v>
      </c>
      <c r="AH85" s="58">
        <f t="shared" ca="1" si="199"/>
        <v>5669</v>
      </c>
      <c r="AI85" s="58">
        <f t="shared" ca="1" si="200"/>
        <v>11023</v>
      </c>
      <c r="AJ85" s="45" t="s">
        <v>9</v>
      </c>
    </row>
    <row r="86" spans="1:36" ht="15.95" hidden="1" customHeight="1" outlineLevel="1" x14ac:dyDescent="0.2">
      <c r="A86" s="63" t="s">
        <v>136</v>
      </c>
      <c r="B86" s="54">
        <v>0</v>
      </c>
      <c r="C86" s="54">
        <v>0</v>
      </c>
      <c r="D86" s="54">
        <v>0</v>
      </c>
      <c r="E86" s="54">
        <v>0</v>
      </c>
      <c r="F86" s="54">
        <v>0</v>
      </c>
      <c r="G86" s="54">
        <v>0</v>
      </c>
      <c r="H86" s="54">
        <v>0</v>
      </c>
      <c r="I86" s="54">
        <v>0</v>
      </c>
      <c r="J86" s="54">
        <v>0</v>
      </c>
      <c r="K86" s="54">
        <v>0</v>
      </c>
      <c r="L86" s="54">
        <v>0</v>
      </c>
      <c r="M86" s="54">
        <v>0</v>
      </c>
      <c r="N86" s="54">
        <v>0</v>
      </c>
      <c r="O86" s="54">
        <v>0</v>
      </c>
      <c r="P86" s="54">
        <v>0</v>
      </c>
      <c r="Q86" s="128">
        <v>0</v>
      </c>
      <c r="R86" s="128">
        <v>0</v>
      </c>
      <c r="S86" s="128">
        <v>0</v>
      </c>
      <c r="T86" s="58">
        <v>0</v>
      </c>
      <c r="U86" s="58">
        <v>0</v>
      </c>
      <c r="V86" s="58">
        <v>0</v>
      </c>
      <c r="W86" s="58">
        <v>0</v>
      </c>
      <c r="X86" s="58">
        <v>0</v>
      </c>
      <c r="Y86" s="58">
        <v>0</v>
      </c>
      <c r="Z86" s="58">
        <v>0</v>
      </c>
      <c r="AA86" s="58">
        <v>0</v>
      </c>
      <c r="AC86" s="54">
        <f t="shared" si="187"/>
        <v>0</v>
      </c>
      <c r="AD86" s="54">
        <f t="shared" si="197"/>
        <v>0</v>
      </c>
      <c r="AE86" s="54">
        <f t="shared" si="188"/>
        <v>0</v>
      </c>
      <c r="AF86" s="54">
        <f t="shared" si="189"/>
        <v>0</v>
      </c>
      <c r="AG86" s="54">
        <f t="shared" si="198"/>
        <v>0</v>
      </c>
      <c r="AH86" s="54">
        <f t="shared" ca="1" si="199"/>
        <v>0</v>
      </c>
      <c r="AI86" s="54">
        <f t="shared" ca="1" si="200"/>
        <v>0</v>
      </c>
      <c r="AJ86" s="45" t="s">
        <v>9</v>
      </c>
    </row>
    <row r="87" spans="1:36" ht="15.95" hidden="1" customHeight="1" outlineLevel="1" x14ac:dyDescent="0.2">
      <c r="A87" s="63" t="s">
        <v>145</v>
      </c>
      <c r="B87" s="54">
        <v>0</v>
      </c>
      <c r="C87" s="54">
        <v>0</v>
      </c>
      <c r="D87" s="54">
        <v>0</v>
      </c>
      <c r="E87" s="54">
        <v>0</v>
      </c>
      <c r="F87" s="54">
        <v>0</v>
      </c>
      <c r="G87" s="54">
        <v>0</v>
      </c>
      <c r="H87" s="54">
        <v>0</v>
      </c>
      <c r="I87" s="54">
        <v>0</v>
      </c>
      <c r="J87" s="54">
        <v>0</v>
      </c>
      <c r="K87" s="54">
        <v>0</v>
      </c>
      <c r="L87" s="54">
        <v>0</v>
      </c>
      <c r="M87" s="54">
        <v>0</v>
      </c>
      <c r="N87" s="54">
        <v>0</v>
      </c>
      <c r="O87" s="54">
        <v>0</v>
      </c>
      <c r="P87" s="54">
        <v>0</v>
      </c>
      <c r="Q87" s="128">
        <v>0</v>
      </c>
      <c r="R87" s="128">
        <v>0</v>
      </c>
      <c r="S87" s="128">
        <v>0</v>
      </c>
      <c r="T87" s="58">
        <v>0</v>
      </c>
      <c r="U87" s="58">
        <v>0</v>
      </c>
      <c r="V87" s="58">
        <v>0</v>
      </c>
      <c r="W87" s="58">
        <v>0</v>
      </c>
      <c r="X87" s="58">
        <v>0</v>
      </c>
      <c r="Y87" s="58">
        <v>0</v>
      </c>
      <c r="Z87" s="58">
        <v>0</v>
      </c>
      <c r="AA87" s="58">
        <v>0</v>
      </c>
      <c r="AC87" s="54">
        <f t="shared" si="187"/>
        <v>0</v>
      </c>
      <c r="AD87" s="54">
        <f t="shared" si="197"/>
        <v>0</v>
      </c>
      <c r="AE87" s="54">
        <f t="shared" si="188"/>
        <v>0</v>
      </c>
      <c r="AF87" s="54">
        <f t="shared" si="189"/>
        <v>0</v>
      </c>
      <c r="AG87" s="54">
        <f t="shared" si="198"/>
        <v>0</v>
      </c>
      <c r="AH87" s="54">
        <f t="shared" ca="1" si="199"/>
        <v>0</v>
      </c>
      <c r="AI87" s="54">
        <f t="shared" ca="1" si="200"/>
        <v>0</v>
      </c>
      <c r="AJ87" s="45" t="s">
        <v>9</v>
      </c>
    </row>
    <row r="88" spans="1:36" ht="15.95" hidden="1" customHeight="1" outlineLevel="1" x14ac:dyDescent="0.2">
      <c r="A88" s="63" t="s">
        <v>134</v>
      </c>
      <c r="B88" s="54">
        <v>0</v>
      </c>
      <c r="C88" s="54">
        <v>0</v>
      </c>
      <c r="D88" s="54">
        <v>0</v>
      </c>
      <c r="E88" s="54">
        <v>0</v>
      </c>
      <c r="F88" s="54">
        <v>0</v>
      </c>
      <c r="G88" s="54">
        <v>0</v>
      </c>
      <c r="H88" s="54">
        <v>0</v>
      </c>
      <c r="I88" s="54">
        <v>0</v>
      </c>
      <c r="J88" s="54">
        <v>0</v>
      </c>
      <c r="K88" s="54">
        <v>0</v>
      </c>
      <c r="L88" s="54">
        <v>0</v>
      </c>
      <c r="M88" s="54">
        <v>0</v>
      </c>
      <c r="N88" s="54">
        <v>0</v>
      </c>
      <c r="O88" s="54">
        <v>0</v>
      </c>
      <c r="P88" s="54">
        <v>0</v>
      </c>
      <c r="Q88" s="128">
        <v>0</v>
      </c>
      <c r="R88" s="54">
        <v>0</v>
      </c>
      <c r="S88" s="54">
        <v>0</v>
      </c>
      <c r="T88" s="58">
        <v>0</v>
      </c>
      <c r="U88" s="58">
        <v>0</v>
      </c>
      <c r="V88" s="58">
        <v>0</v>
      </c>
      <c r="W88" s="58">
        <v>0</v>
      </c>
      <c r="X88" s="58">
        <v>0</v>
      </c>
      <c r="Y88" s="58">
        <v>0</v>
      </c>
      <c r="Z88" s="58">
        <v>0</v>
      </c>
      <c r="AA88" s="58">
        <v>0</v>
      </c>
      <c r="AC88" s="54">
        <f t="shared" si="187"/>
        <v>0</v>
      </c>
      <c r="AD88" s="54">
        <f t="shared" si="197"/>
        <v>0</v>
      </c>
      <c r="AE88" s="54">
        <f t="shared" si="188"/>
        <v>0</v>
      </c>
      <c r="AF88" s="54">
        <f t="shared" si="189"/>
        <v>0</v>
      </c>
      <c r="AG88" s="54">
        <f t="shared" si="198"/>
        <v>0</v>
      </c>
      <c r="AH88" s="54">
        <f t="shared" ca="1" si="199"/>
        <v>0</v>
      </c>
      <c r="AI88" s="54">
        <f t="shared" ca="1" si="200"/>
        <v>0</v>
      </c>
      <c r="AJ88" s="45" t="s">
        <v>9</v>
      </c>
    </row>
    <row r="89" spans="1:36" ht="15.95" hidden="1" customHeight="1" outlineLevel="1" x14ac:dyDescent="0.2">
      <c r="A89" s="63" t="s">
        <v>137</v>
      </c>
      <c r="B89" s="54">
        <v>0</v>
      </c>
      <c r="C89" s="54">
        <v>0</v>
      </c>
      <c r="D89" s="54">
        <v>0</v>
      </c>
      <c r="E89" s="54">
        <v>0</v>
      </c>
      <c r="F89" s="54">
        <v>0</v>
      </c>
      <c r="G89" s="54">
        <v>0</v>
      </c>
      <c r="H89" s="54">
        <v>0</v>
      </c>
      <c r="I89" s="54">
        <v>0</v>
      </c>
      <c r="J89" s="54">
        <v>0</v>
      </c>
      <c r="K89" s="54">
        <v>0</v>
      </c>
      <c r="L89" s="54">
        <v>0</v>
      </c>
      <c r="M89" s="54">
        <v>0</v>
      </c>
      <c r="N89" s="54">
        <v>0</v>
      </c>
      <c r="O89" s="54">
        <v>0</v>
      </c>
      <c r="P89" s="54">
        <v>0</v>
      </c>
      <c r="Q89" s="128">
        <v>0</v>
      </c>
      <c r="R89" s="128">
        <v>0</v>
      </c>
      <c r="S89" s="128">
        <v>0</v>
      </c>
      <c r="T89" s="58">
        <v>0</v>
      </c>
      <c r="U89" s="58">
        <v>0</v>
      </c>
      <c r="V89" s="58">
        <v>0</v>
      </c>
      <c r="W89" s="58">
        <v>0</v>
      </c>
      <c r="X89" s="58">
        <v>0</v>
      </c>
      <c r="Y89" s="58">
        <v>0</v>
      </c>
      <c r="Z89" s="58">
        <v>0</v>
      </c>
      <c r="AA89" s="58">
        <v>0</v>
      </c>
      <c r="AC89" s="54">
        <f t="shared" si="187"/>
        <v>0</v>
      </c>
      <c r="AD89" s="54">
        <f t="shared" si="197"/>
        <v>0</v>
      </c>
      <c r="AE89" s="54">
        <f t="shared" si="188"/>
        <v>0</v>
      </c>
      <c r="AF89" s="54">
        <f t="shared" si="189"/>
        <v>0</v>
      </c>
      <c r="AG89" s="54">
        <f t="shared" si="198"/>
        <v>0</v>
      </c>
      <c r="AH89" s="54">
        <f t="shared" ca="1" si="199"/>
        <v>0</v>
      </c>
      <c r="AI89" s="54">
        <f t="shared" ca="1" si="200"/>
        <v>0</v>
      </c>
      <c r="AJ89" s="45" t="s">
        <v>9</v>
      </c>
    </row>
    <row r="90" spans="1:36" ht="15.95" hidden="1" customHeight="1" outlineLevel="1" x14ac:dyDescent="0.2">
      <c r="A90" s="63" t="s">
        <v>146</v>
      </c>
      <c r="B90" s="54">
        <v>0</v>
      </c>
      <c r="C90" s="54">
        <v>0</v>
      </c>
      <c r="D90" s="54">
        <v>0</v>
      </c>
      <c r="E90" s="54">
        <v>0</v>
      </c>
      <c r="F90" s="54">
        <v>0</v>
      </c>
      <c r="G90" s="54">
        <v>0</v>
      </c>
      <c r="H90" s="54">
        <v>0</v>
      </c>
      <c r="I90" s="54">
        <v>0</v>
      </c>
      <c r="J90" s="54">
        <v>0</v>
      </c>
      <c r="K90" s="54">
        <v>0</v>
      </c>
      <c r="L90" s="54">
        <v>0</v>
      </c>
      <c r="M90" s="54">
        <v>0</v>
      </c>
      <c r="N90" s="54">
        <v>0</v>
      </c>
      <c r="O90" s="54">
        <v>0</v>
      </c>
      <c r="P90" s="54">
        <v>0</v>
      </c>
      <c r="Q90" s="128">
        <v>0</v>
      </c>
      <c r="R90" s="128">
        <v>0</v>
      </c>
      <c r="S90" s="128">
        <v>0</v>
      </c>
      <c r="T90" s="58">
        <v>0</v>
      </c>
      <c r="U90" s="58">
        <v>0</v>
      </c>
      <c r="V90" s="58">
        <v>0</v>
      </c>
      <c r="W90" s="58">
        <v>0</v>
      </c>
      <c r="X90" s="58">
        <v>0</v>
      </c>
      <c r="Y90" s="58">
        <v>0</v>
      </c>
      <c r="Z90" s="58">
        <v>0</v>
      </c>
      <c r="AA90" s="58">
        <v>0</v>
      </c>
      <c r="AC90" s="54">
        <f t="shared" si="187"/>
        <v>0</v>
      </c>
      <c r="AD90" s="54">
        <f t="shared" si="197"/>
        <v>0</v>
      </c>
      <c r="AE90" s="54">
        <f t="shared" si="188"/>
        <v>0</v>
      </c>
      <c r="AF90" s="54">
        <f t="shared" si="189"/>
        <v>0</v>
      </c>
      <c r="AG90" s="54">
        <f t="shared" si="198"/>
        <v>0</v>
      </c>
      <c r="AH90" s="54">
        <f t="shared" ca="1" si="199"/>
        <v>0</v>
      </c>
      <c r="AI90" s="54">
        <f t="shared" ca="1" si="200"/>
        <v>0</v>
      </c>
      <c r="AJ90" s="45" t="s">
        <v>9</v>
      </c>
    </row>
    <row r="91" spans="1:36" ht="15.95" hidden="1" customHeight="1" outlineLevel="1" x14ac:dyDescent="0.2">
      <c r="A91" s="63" t="s">
        <v>138</v>
      </c>
      <c r="B91" s="54">
        <v>0</v>
      </c>
      <c r="C91" s="54">
        <v>0</v>
      </c>
      <c r="D91" s="54">
        <v>0</v>
      </c>
      <c r="E91" s="54">
        <v>0</v>
      </c>
      <c r="F91" s="54">
        <v>0</v>
      </c>
      <c r="G91" s="54">
        <v>0</v>
      </c>
      <c r="H91" s="54">
        <v>0</v>
      </c>
      <c r="I91" s="54">
        <v>0</v>
      </c>
      <c r="J91" s="54">
        <v>0</v>
      </c>
      <c r="K91" s="54">
        <v>0</v>
      </c>
      <c r="L91" s="54">
        <v>0</v>
      </c>
      <c r="M91" s="54">
        <v>0</v>
      </c>
      <c r="N91" s="54">
        <v>0</v>
      </c>
      <c r="O91" s="54">
        <v>0</v>
      </c>
      <c r="P91" s="54">
        <v>0</v>
      </c>
      <c r="Q91" s="128">
        <v>0</v>
      </c>
      <c r="R91" s="128">
        <v>0</v>
      </c>
      <c r="S91" s="128">
        <v>0</v>
      </c>
      <c r="T91" s="58">
        <v>0</v>
      </c>
      <c r="U91" s="58">
        <v>0</v>
      </c>
      <c r="V91" s="58">
        <v>0</v>
      </c>
      <c r="W91" s="58">
        <v>0</v>
      </c>
      <c r="X91" s="58">
        <v>0</v>
      </c>
      <c r="Y91" s="58">
        <v>0</v>
      </c>
      <c r="Z91" s="58">
        <v>0</v>
      </c>
      <c r="AA91" s="58">
        <v>0</v>
      </c>
      <c r="AC91" s="54">
        <f t="shared" si="187"/>
        <v>0</v>
      </c>
      <c r="AD91" s="54">
        <f t="shared" si="197"/>
        <v>0</v>
      </c>
      <c r="AE91" s="54">
        <f t="shared" si="188"/>
        <v>0</v>
      </c>
      <c r="AF91" s="54">
        <f t="shared" si="189"/>
        <v>0</v>
      </c>
      <c r="AG91" s="54">
        <f t="shared" si="198"/>
        <v>0</v>
      </c>
      <c r="AH91" s="54">
        <f t="shared" ca="1" si="199"/>
        <v>0</v>
      </c>
      <c r="AI91" s="54">
        <f t="shared" ca="1" si="200"/>
        <v>0</v>
      </c>
      <c r="AJ91" s="45" t="s">
        <v>9</v>
      </c>
    </row>
    <row r="92" spans="1:36" ht="15.95" hidden="1" customHeight="1" outlineLevel="1" x14ac:dyDescent="0.2">
      <c r="A92" s="63" t="s">
        <v>139</v>
      </c>
      <c r="B92" s="54">
        <v>0</v>
      </c>
      <c r="C92" s="54">
        <v>0</v>
      </c>
      <c r="D92" s="54">
        <v>0</v>
      </c>
      <c r="E92" s="54">
        <v>0</v>
      </c>
      <c r="F92" s="54">
        <v>0</v>
      </c>
      <c r="G92" s="54">
        <v>0</v>
      </c>
      <c r="H92" s="54">
        <v>0</v>
      </c>
      <c r="I92" s="54">
        <v>0</v>
      </c>
      <c r="J92" s="54">
        <v>0</v>
      </c>
      <c r="K92" s="54">
        <v>0</v>
      </c>
      <c r="L92" s="54">
        <v>0</v>
      </c>
      <c r="M92" s="54">
        <v>0</v>
      </c>
      <c r="N92" s="54">
        <v>0</v>
      </c>
      <c r="O92" s="54">
        <v>0</v>
      </c>
      <c r="P92" s="54">
        <v>0</v>
      </c>
      <c r="Q92" s="128">
        <v>0</v>
      </c>
      <c r="R92" s="128">
        <v>0</v>
      </c>
      <c r="S92" s="128">
        <v>0</v>
      </c>
      <c r="T92" s="58">
        <v>0</v>
      </c>
      <c r="U92" s="58">
        <v>0</v>
      </c>
      <c r="V92" s="58">
        <v>0</v>
      </c>
      <c r="W92" s="58">
        <v>0</v>
      </c>
      <c r="X92" s="58">
        <v>0</v>
      </c>
      <c r="Y92" s="58">
        <v>0</v>
      </c>
      <c r="Z92" s="58">
        <v>0</v>
      </c>
      <c r="AA92" s="58">
        <v>0</v>
      </c>
      <c r="AC92" s="54">
        <f t="shared" si="187"/>
        <v>0</v>
      </c>
      <c r="AD92" s="54">
        <f t="shared" si="197"/>
        <v>0</v>
      </c>
      <c r="AE92" s="54">
        <f t="shared" si="188"/>
        <v>0</v>
      </c>
      <c r="AF92" s="54">
        <f t="shared" si="189"/>
        <v>0</v>
      </c>
      <c r="AG92" s="54">
        <f t="shared" si="198"/>
        <v>0</v>
      </c>
      <c r="AH92" s="54">
        <f t="shared" ca="1" si="199"/>
        <v>0</v>
      </c>
      <c r="AI92" s="54">
        <f t="shared" ca="1" si="200"/>
        <v>0</v>
      </c>
      <c r="AJ92" s="45" t="s">
        <v>9</v>
      </c>
    </row>
    <row r="93" spans="1:36" ht="15.95" hidden="1" customHeight="1" outlineLevel="1" x14ac:dyDescent="0.2">
      <c r="A93" s="63" t="s">
        <v>140</v>
      </c>
      <c r="B93" s="54">
        <v>0</v>
      </c>
      <c r="C93" s="54">
        <v>0</v>
      </c>
      <c r="D93" s="54">
        <v>0</v>
      </c>
      <c r="E93" s="54">
        <v>0</v>
      </c>
      <c r="F93" s="54">
        <v>0</v>
      </c>
      <c r="G93" s="54">
        <v>0</v>
      </c>
      <c r="H93" s="54">
        <v>0</v>
      </c>
      <c r="I93" s="54">
        <v>0</v>
      </c>
      <c r="J93" s="54">
        <v>0</v>
      </c>
      <c r="K93" s="54">
        <v>0</v>
      </c>
      <c r="L93" s="54">
        <v>0</v>
      </c>
      <c r="M93" s="54">
        <v>11</v>
      </c>
      <c r="N93" s="54">
        <v>11</v>
      </c>
      <c r="O93" s="54">
        <v>42</v>
      </c>
      <c r="P93" s="54">
        <v>42</v>
      </c>
      <c r="Q93" s="54">
        <v>42</v>
      </c>
      <c r="R93" s="54">
        <v>11</v>
      </c>
      <c r="S93" s="54">
        <v>11</v>
      </c>
      <c r="T93" s="58">
        <v>11</v>
      </c>
      <c r="U93" s="58">
        <v>11</v>
      </c>
      <c r="V93" s="58">
        <v>11</v>
      </c>
      <c r="W93" s="58">
        <v>11</v>
      </c>
      <c r="X93" s="58">
        <v>11</v>
      </c>
      <c r="Y93" s="58">
        <v>11</v>
      </c>
      <c r="Z93" s="58">
        <v>11</v>
      </c>
      <c r="AA93" s="58">
        <v>0</v>
      </c>
      <c r="AC93" s="54">
        <f t="shared" si="187"/>
        <v>0</v>
      </c>
      <c r="AD93" s="54">
        <f t="shared" si="197"/>
        <v>0</v>
      </c>
      <c r="AE93" s="54">
        <f t="shared" si="188"/>
        <v>11</v>
      </c>
      <c r="AF93" s="54">
        <f t="shared" si="189"/>
        <v>42</v>
      </c>
      <c r="AG93" s="54">
        <f t="shared" si="198"/>
        <v>11</v>
      </c>
      <c r="AH93" s="54">
        <f t="shared" ca="1" si="199"/>
        <v>11</v>
      </c>
      <c r="AI93" s="54">
        <f t="shared" ca="1" si="200"/>
        <v>0</v>
      </c>
      <c r="AJ93" s="45" t="s">
        <v>9</v>
      </c>
    </row>
    <row r="94" spans="1:36" ht="15.95" hidden="1" customHeight="1" outlineLevel="1" x14ac:dyDescent="0.2">
      <c r="A94" s="63" t="s">
        <v>142</v>
      </c>
      <c r="B94" s="54">
        <v>0</v>
      </c>
      <c r="C94" s="54">
        <v>0</v>
      </c>
      <c r="D94" s="54">
        <v>0</v>
      </c>
      <c r="E94" s="54">
        <v>0</v>
      </c>
      <c r="F94" s="54">
        <v>0</v>
      </c>
      <c r="G94" s="54">
        <v>0</v>
      </c>
      <c r="H94" s="54">
        <v>0</v>
      </c>
      <c r="I94" s="54">
        <v>0</v>
      </c>
      <c r="J94" s="54">
        <v>0</v>
      </c>
      <c r="K94" s="54">
        <v>0</v>
      </c>
      <c r="L94" s="54">
        <v>0</v>
      </c>
      <c r="M94" s="54">
        <v>0</v>
      </c>
      <c r="N94" s="54">
        <v>0</v>
      </c>
      <c r="O94" s="54">
        <v>0</v>
      </c>
      <c r="P94" s="54">
        <v>0</v>
      </c>
      <c r="Q94" s="128">
        <v>0</v>
      </c>
      <c r="R94" s="128">
        <v>0</v>
      </c>
      <c r="S94" s="128">
        <v>0</v>
      </c>
      <c r="T94" s="58">
        <v>0</v>
      </c>
      <c r="U94" s="58">
        <v>0</v>
      </c>
      <c r="V94" s="58">
        <v>0</v>
      </c>
      <c r="W94" s="58">
        <v>0</v>
      </c>
      <c r="X94" s="58">
        <v>0</v>
      </c>
      <c r="Y94" s="58">
        <v>0</v>
      </c>
      <c r="Z94" s="58">
        <v>0</v>
      </c>
      <c r="AA94" s="58">
        <v>0</v>
      </c>
      <c r="AC94" s="54">
        <f t="shared" si="187"/>
        <v>0</v>
      </c>
      <c r="AD94" s="54">
        <f t="shared" si="197"/>
        <v>0</v>
      </c>
      <c r="AE94" s="54">
        <f t="shared" si="188"/>
        <v>0</v>
      </c>
      <c r="AF94" s="54">
        <f t="shared" si="189"/>
        <v>0</v>
      </c>
      <c r="AG94" s="54">
        <f t="shared" si="198"/>
        <v>0</v>
      </c>
      <c r="AH94" s="54">
        <f t="shared" ca="1" si="199"/>
        <v>0</v>
      </c>
      <c r="AI94" s="54">
        <f t="shared" ca="1" si="200"/>
        <v>0</v>
      </c>
      <c r="AJ94" s="45" t="s">
        <v>9</v>
      </c>
    </row>
    <row r="95" spans="1:36" ht="15.95" hidden="1" customHeight="1" outlineLevel="1" x14ac:dyDescent="0.2">
      <c r="A95" s="63" t="s">
        <v>143</v>
      </c>
      <c r="B95" s="54">
        <v>0</v>
      </c>
      <c r="C95" s="54">
        <v>0</v>
      </c>
      <c r="D95" s="54">
        <v>0</v>
      </c>
      <c r="E95" s="54">
        <v>0</v>
      </c>
      <c r="F95" s="54">
        <v>0</v>
      </c>
      <c r="G95" s="54">
        <v>0</v>
      </c>
      <c r="H95" s="54">
        <v>0</v>
      </c>
      <c r="I95" s="54">
        <v>0</v>
      </c>
      <c r="J95" s="54">
        <v>0</v>
      </c>
      <c r="K95" s="54">
        <v>0</v>
      </c>
      <c r="L95" s="54">
        <v>0</v>
      </c>
      <c r="M95" s="54">
        <v>0</v>
      </c>
      <c r="N95" s="54">
        <v>0</v>
      </c>
      <c r="O95" s="54">
        <v>0</v>
      </c>
      <c r="P95" s="54">
        <v>0</v>
      </c>
      <c r="Q95" s="128">
        <v>0</v>
      </c>
      <c r="R95" s="128">
        <v>0</v>
      </c>
      <c r="S95" s="128">
        <v>0</v>
      </c>
      <c r="T95" s="58">
        <v>0</v>
      </c>
      <c r="U95" s="58">
        <v>0</v>
      </c>
      <c r="V95" s="58">
        <v>0</v>
      </c>
      <c r="W95" s="58">
        <v>0</v>
      </c>
      <c r="X95" s="58">
        <v>0</v>
      </c>
      <c r="Y95" s="58">
        <v>0</v>
      </c>
      <c r="Z95" s="58">
        <v>0</v>
      </c>
      <c r="AA95" s="58">
        <v>0</v>
      </c>
      <c r="AC95" s="54">
        <f t="shared" si="187"/>
        <v>0</v>
      </c>
      <c r="AD95" s="54">
        <f t="shared" si="197"/>
        <v>0</v>
      </c>
      <c r="AE95" s="54">
        <f t="shared" si="188"/>
        <v>0</v>
      </c>
      <c r="AF95" s="54">
        <f t="shared" si="189"/>
        <v>0</v>
      </c>
      <c r="AG95" s="54">
        <f t="shared" si="198"/>
        <v>0</v>
      </c>
      <c r="AH95" s="54">
        <f t="shared" ca="1" si="199"/>
        <v>0</v>
      </c>
      <c r="AI95" s="54">
        <f t="shared" ca="1" si="200"/>
        <v>0</v>
      </c>
      <c r="AJ95" s="45" t="s">
        <v>9</v>
      </c>
    </row>
    <row r="96" spans="1:36" ht="15.95" hidden="1" customHeight="1" outlineLevel="1" x14ac:dyDescent="0.2">
      <c r="A96" s="63" t="s">
        <v>147</v>
      </c>
      <c r="B96" s="54">
        <v>0</v>
      </c>
      <c r="C96" s="54">
        <v>0</v>
      </c>
      <c r="D96" s="54">
        <v>0</v>
      </c>
      <c r="E96" s="54">
        <v>0</v>
      </c>
      <c r="F96" s="54">
        <v>0</v>
      </c>
      <c r="G96" s="54">
        <v>0</v>
      </c>
      <c r="H96" s="54">
        <v>0</v>
      </c>
      <c r="I96" s="54">
        <v>0</v>
      </c>
      <c r="J96" s="54">
        <v>0</v>
      </c>
      <c r="K96" s="54">
        <v>0</v>
      </c>
      <c r="L96" s="54">
        <v>0</v>
      </c>
      <c r="M96" s="54">
        <v>0</v>
      </c>
      <c r="N96" s="54">
        <v>0</v>
      </c>
      <c r="O96" s="54">
        <v>0</v>
      </c>
      <c r="P96" s="54">
        <v>0</v>
      </c>
      <c r="Q96" s="128">
        <v>0</v>
      </c>
      <c r="R96" s="128">
        <v>0</v>
      </c>
      <c r="S96" s="128">
        <v>0</v>
      </c>
      <c r="T96" s="58">
        <v>0</v>
      </c>
      <c r="U96" s="58">
        <v>0</v>
      </c>
      <c r="V96" s="58">
        <v>0</v>
      </c>
      <c r="W96" s="58">
        <v>0</v>
      </c>
      <c r="X96" s="58">
        <v>0</v>
      </c>
      <c r="Y96" s="58">
        <v>0</v>
      </c>
      <c r="Z96" s="58">
        <v>0</v>
      </c>
      <c r="AA96" s="58">
        <v>0</v>
      </c>
      <c r="AC96" s="54">
        <f t="shared" si="187"/>
        <v>0</v>
      </c>
      <c r="AD96" s="54">
        <f t="shared" si="197"/>
        <v>0</v>
      </c>
      <c r="AE96" s="54">
        <f t="shared" si="188"/>
        <v>0</v>
      </c>
      <c r="AF96" s="54">
        <f t="shared" si="189"/>
        <v>0</v>
      </c>
      <c r="AG96" s="54">
        <f t="shared" si="198"/>
        <v>0</v>
      </c>
      <c r="AH96" s="54">
        <f t="shared" ca="1" si="199"/>
        <v>0</v>
      </c>
      <c r="AI96" s="54">
        <f t="shared" ca="1" si="200"/>
        <v>0</v>
      </c>
      <c r="AJ96" s="45" t="s">
        <v>9</v>
      </c>
    </row>
    <row r="97" spans="1:36" ht="15.95" hidden="1" customHeight="1" outlineLevel="1" x14ac:dyDescent="0.2">
      <c r="A97" s="63" t="s">
        <v>148</v>
      </c>
      <c r="B97" s="54">
        <v>38068</v>
      </c>
      <c r="C97" s="54">
        <v>67443</v>
      </c>
      <c r="D97" s="54">
        <v>164093</v>
      </c>
      <c r="E97" s="54">
        <v>311116</v>
      </c>
      <c r="F97" s="54">
        <v>405987</v>
      </c>
      <c r="G97" s="54">
        <v>509384</v>
      </c>
      <c r="H97" s="54">
        <v>638685</v>
      </c>
      <c r="I97" s="54">
        <v>754966</v>
      </c>
      <c r="J97" s="54">
        <v>965567</v>
      </c>
      <c r="K97" s="54">
        <v>899735</v>
      </c>
      <c r="L97" s="54">
        <v>890984</v>
      </c>
      <c r="M97" s="54">
        <v>886546</v>
      </c>
      <c r="N97" s="54">
        <v>880220</v>
      </c>
      <c r="O97" s="54">
        <v>873881</v>
      </c>
      <c r="P97" s="54">
        <v>867541</v>
      </c>
      <c r="Q97" s="54">
        <v>861202</v>
      </c>
      <c r="R97" s="54">
        <v>854862</v>
      </c>
      <c r="S97" s="54">
        <v>848523</v>
      </c>
      <c r="T97" s="58">
        <v>842210</v>
      </c>
      <c r="U97" s="58">
        <v>836385</v>
      </c>
      <c r="V97" s="58">
        <v>830049</v>
      </c>
      <c r="W97" s="58">
        <v>823712</v>
      </c>
      <c r="X97" s="58">
        <v>817574</v>
      </c>
      <c r="Y97" s="58">
        <v>811237</v>
      </c>
      <c r="Z97" s="58">
        <v>804900</v>
      </c>
      <c r="AA97" s="58">
        <v>798563</v>
      </c>
      <c r="AC97" s="54">
        <f t="shared" si="187"/>
        <v>311116</v>
      </c>
      <c r="AD97" s="54">
        <f t="shared" si="197"/>
        <v>638685</v>
      </c>
      <c r="AE97" s="54">
        <f t="shared" si="188"/>
        <v>886546</v>
      </c>
      <c r="AF97" s="54">
        <f t="shared" si="189"/>
        <v>861202</v>
      </c>
      <c r="AG97" s="54">
        <f t="shared" si="198"/>
        <v>836385</v>
      </c>
      <c r="AH97" s="54">
        <f t="shared" ca="1" si="199"/>
        <v>811237</v>
      </c>
      <c r="AI97" s="54">
        <f t="shared" ca="1" si="200"/>
        <v>798563</v>
      </c>
      <c r="AJ97" s="45" t="s">
        <v>9</v>
      </c>
    </row>
    <row r="98" spans="1:36" ht="15.95" hidden="1" customHeight="1" outlineLevel="1" x14ac:dyDescent="0.2">
      <c r="A98" s="63" t="s">
        <v>149</v>
      </c>
      <c r="B98" s="54">
        <v>155</v>
      </c>
      <c r="C98" s="54">
        <v>224</v>
      </c>
      <c r="D98" s="54">
        <v>1503</v>
      </c>
      <c r="E98" s="54">
        <v>1574</v>
      </c>
      <c r="F98" s="54">
        <v>1603</v>
      </c>
      <c r="G98" s="54">
        <v>1690</v>
      </c>
      <c r="H98" s="54">
        <v>1711</v>
      </c>
      <c r="I98" s="54">
        <v>1808</v>
      </c>
      <c r="J98" s="54">
        <v>1869</v>
      </c>
      <c r="K98" s="54">
        <v>3056</v>
      </c>
      <c r="L98" s="54">
        <v>3026</v>
      </c>
      <c r="M98" s="54">
        <v>2997</v>
      </c>
      <c r="N98" s="54">
        <v>2967</v>
      </c>
      <c r="O98" s="54">
        <v>2937</v>
      </c>
      <c r="P98" s="54">
        <v>2908</v>
      </c>
      <c r="Q98" s="54">
        <v>2878</v>
      </c>
      <c r="R98" s="54">
        <v>2848</v>
      </c>
      <c r="S98" s="54">
        <v>2818</v>
      </c>
      <c r="T98" s="58">
        <v>2789</v>
      </c>
      <c r="U98" s="58">
        <v>2759</v>
      </c>
      <c r="V98" s="58">
        <v>2729</v>
      </c>
      <c r="W98" s="58">
        <v>2699</v>
      </c>
      <c r="X98" s="58">
        <v>2670</v>
      </c>
      <c r="Y98" s="58">
        <v>2640</v>
      </c>
      <c r="Z98" s="58">
        <v>2610</v>
      </c>
      <c r="AA98" s="58">
        <v>2580</v>
      </c>
      <c r="AC98" s="54">
        <f t="shared" si="187"/>
        <v>1574</v>
      </c>
      <c r="AD98" s="54">
        <f t="shared" si="197"/>
        <v>1711</v>
      </c>
      <c r="AE98" s="54">
        <f t="shared" si="188"/>
        <v>2997</v>
      </c>
      <c r="AF98" s="54">
        <f t="shared" si="189"/>
        <v>2878</v>
      </c>
      <c r="AG98" s="54">
        <f t="shared" si="198"/>
        <v>2759</v>
      </c>
      <c r="AH98" s="54">
        <f t="shared" ca="1" si="199"/>
        <v>2640</v>
      </c>
      <c r="AI98" s="54">
        <f t="shared" ca="1" si="200"/>
        <v>2580</v>
      </c>
      <c r="AJ98" s="45" t="s">
        <v>9</v>
      </c>
    </row>
    <row r="99" spans="1:36" ht="15.95" customHeight="1" collapsed="1" x14ac:dyDescent="0.2">
      <c r="A99" s="43" t="s">
        <v>150</v>
      </c>
      <c r="B99" s="137">
        <f t="shared" ref="B99:H99" si="207">B100+B113+B126</f>
        <v>692268</v>
      </c>
      <c r="C99" s="137">
        <f t="shared" si="207"/>
        <v>712033</v>
      </c>
      <c r="D99" s="137">
        <f t="shared" si="207"/>
        <v>709009</v>
      </c>
      <c r="E99" s="137">
        <f t="shared" si="207"/>
        <v>729415</v>
      </c>
      <c r="F99" s="137">
        <f t="shared" si="207"/>
        <v>730555</v>
      </c>
      <c r="G99" s="137">
        <f t="shared" si="207"/>
        <v>751470</v>
      </c>
      <c r="H99" s="137">
        <f t="shared" si="207"/>
        <v>749642</v>
      </c>
      <c r="I99" s="137">
        <f t="shared" ref="I99:J99" si="208">I100+I113+I126</f>
        <v>776658</v>
      </c>
      <c r="J99" s="137">
        <f t="shared" si="208"/>
        <v>989110</v>
      </c>
      <c r="K99" s="137">
        <f t="shared" ref="K99:L99" si="209">K100+K113+K126</f>
        <v>1001980</v>
      </c>
      <c r="L99" s="137">
        <f t="shared" si="209"/>
        <v>1007971</v>
      </c>
      <c r="M99" s="137">
        <f t="shared" ref="M99:N99" si="210">M100+M113+M126</f>
        <v>984793</v>
      </c>
      <c r="N99" s="137">
        <f t="shared" si="210"/>
        <v>982965</v>
      </c>
      <c r="O99" s="137">
        <f t="shared" ref="O99:S99" si="211">O100+O113+O126</f>
        <v>958237</v>
      </c>
      <c r="P99" s="137">
        <f t="shared" si="211"/>
        <v>969292</v>
      </c>
      <c r="Q99" s="137">
        <f t="shared" si="211"/>
        <v>955858</v>
      </c>
      <c r="R99" s="137">
        <f t="shared" si="211"/>
        <v>933108</v>
      </c>
      <c r="S99" s="137">
        <f t="shared" si="211"/>
        <v>938448</v>
      </c>
      <c r="T99" s="137">
        <f t="shared" ref="T99:U99" si="212">T100+T113+T126</f>
        <v>914012</v>
      </c>
      <c r="U99" s="137">
        <f t="shared" si="212"/>
        <v>925943</v>
      </c>
      <c r="V99" s="137">
        <f t="shared" ref="V99:W99" si="213">V100+V113+V126</f>
        <v>889609</v>
      </c>
      <c r="W99" s="137">
        <f t="shared" si="213"/>
        <v>926135</v>
      </c>
      <c r="X99" s="137">
        <f t="shared" ref="X99:Y99" si="214">X100+X113+X126</f>
        <v>887311</v>
      </c>
      <c r="Y99" s="137">
        <f t="shared" si="214"/>
        <v>912296</v>
      </c>
      <c r="Z99" s="137">
        <f t="shared" ref="Z99:AA99" si="215">Z100+Z113+Z126</f>
        <v>878875</v>
      </c>
      <c r="AA99" s="137">
        <f t="shared" si="215"/>
        <v>898311</v>
      </c>
      <c r="AB99" s="34"/>
      <c r="AC99" s="44">
        <f t="shared" si="187"/>
        <v>729415</v>
      </c>
      <c r="AD99" s="44">
        <f t="shared" si="197"/>
        <v>749642</v>
      </c>
      <c r="AE99" s="44">
        <f t="shared" si="188"/>
        <v>984793</v>
      </c>
      <c r="AF99" s="44">
        <f t="shared" si="189"/>
        <v>955858</v>
      </c>
      <c r="AG99" s="44">
        <f t="shared" si="198"/>
        <v>925943</v>
      </c>
      <c r="AH99" s="44">
        <f t="shared" ca="1" si="199"/>
        <v>912296</v>
      </c>
      <c r="AI99" s="44">
        <f t="shared" ca="1" si="200"/>
        <v>898311</v>
      </c>
      <c r="AJ99" s="45" t="s">
        <v>9</v>
      </c>
    </row>
    <row r="100" spans="1:36" ht="15.95" hidden="1" customHeight="1" outlineLevel="1" x14ac:dyDescent="0.2">
      <c r="A100" s="61" t="s">
        <v>151</v>
      </c>
      <c r="B100" s="62">
        <v>1243</v>
      </c>
      <c r="C100" s="62">
        <v>12379</v>
      </c>
      <c r="D100" s="62">
        <v>6398</v>
      </c>
      <c r="E100" s="62">
        <v>60734</v>
      </c>
      <c r="F100" s="62">
        <v>11057</v>
      </c>
      <c r="G100" s="62">
        <v>35257</v>
      </c>
      <c r="H100" s="62">
        <v>25937</v>
      </c>
      <c r="I100" s="62">
        <f t="shared" ref="I100:N100" si="216">SUM(I101:I112)</f>
        <v>32295</v>
      </c>
      <c r="J100" s="62">
        <f t="shared" si="216"/>
        <v>148647</v>
      </c>
      <c r="K100" s="62">
        <f t="shared" si="216"/>
        <v>94249</v>
      </c>
      <c r="L100" s="62">
        <f t="shared" si="216"/>
        <v>79180</v>
      </c>
      <c r="M100" s="62">
        <f t="shared" si="216"/>
        <v>96419</v>
      </c>
      <c r="N100" s="62">
        <f t="shared" si="216"/>
        <v>91909</v>
      </c>
      <c r="O100" s="62">
        <f t="shared" ref="O100:S100" si="217">SUM(O101:O112)</f>
        <v>87818</v>
      </c>
      <c r="P100" s="62">
        <f t="shared" si="217"/>
        <v>135055</v>
      </c>
      <c r="Q100" s="62">
        <f t="shared" si="217"/>
        <v>134408</v>
      </c>
      <c r="R100" s="62">
        <f t="shared" si="217"/>
        <v>121329</v>
      </c>
      <c r="S100" s="62">
        <f t="shared" si="217"/>
        <v>122612</v>
      </c>
      <c r="T100" s="62">
        <f t="shared" ref="T100:U100" si="218">SUM(T101:T112)</f>
        <v>131363</v>
      </c>
      <c r="U100" s="62">
        <f t="shared" si="218"/>
        <v>145278</v>
      </c>
      <c r="V100" s="62">
        <f t="shared" ref="V100:W100" si="219">SUM(V101:V112)</f>
        <v>131469</v>
      </c>
      <c r="W100" s="62">
        <f t="shared" si="219"/>
        <v>144521</v>
      </c>
      <c r="X100" s="62">
        <f t="shared" ref="X100:Y100" si="220">SUM(X101:X112)</f>
        <v>128404</v>
      </c>
      <c r="Y100" s="62">
        <f t="shared" si="220"/>
        <v>155062</v>
      </c>
      <c r="Z100" s="62">
        <f t="shared" ref="Z100:AA100" si="221">SUM(Z101:Z112)</f>
        <v>143287</v>
      </c>
      <c r="AA100" s="62">
        <f t="shared" si="221"/>
        <v>137623</v>
      </c>
      <c r="AC100" s="62">
        <f t="shared" si="187"/>
        <v>60734</v>
      </c>
      <c r="AD100" s="62">
        <f t="shared" si="197"/>
        <v>25937</v>
      </c>
      <c r="AE100" s="62">
        <f t="shared" si="188"/>
        <v>96419</v>
      </c>
      <c r="AF100" s="62">
        <f t="shared" si="189"/>
        <v>134408</v>
      </c>
      <c r="AG100" s="62">
        <f t="shared" si="198"/>
        <v>145278</v>
      </c>
      <c r="AH100" s="62">
        <f t="shared" ca="1" si="199"/>
        <v>155062</v>
      </c>
      <c r="AI100" s="62">
        <f t="shared" ca="1" si="200"/>
        <v>137623</v>
      </c>
      <c r="AJ100" s="45" t="s">
        <v>9</v>
      </c>
    </row>
    <row r="101" spans="1:36" ht="15.95" hidden="1" customHeight="1" outlineLevel="1" x14ac:dyDescent="0.2">
      <c r="A101" s="63" t="s">
        <v>152</v>
      </c>
      <c r="B101" s="54">
        <v>0</v>
      </c>
      <c r="C101" s="54">
        <v>0</v>
      </c>
      <c r="D101" s="54">
        <v>0</v>
      </c>
      <c r="E101" s="54">
        <v>0</v>
      </c>
      <c r="F101" s="54">
        <v>0</v>
      </c>
      <c r="G101" s="54">
        <v>0</v>
      </c>
      <c r="H101" s="54">
        <v>0</v>
      </c>
      <c r="I101" s="54">
        <v>0</v>
      </c>
      <c r="J101" s="54">
        <v>0</v>
      </c>
      <c r="K101" s="54">
        <v>0</v>
      </c>
      <c r="L101" s="54">
        <v>0</v>
      </c>
      <c r="M101" s="54">
        <v>0</v>
      </c>
      <c r="N101" s="54">
        <v>0</v>
      </c>
      <c r="O101" s="54">
        <v>0</v>
      </c>
      <c r="P101" s="54">
        <v>0</v>
      </c>
      <c r="Q101" s="54">
        <v>0</v>
      </c>
      <c r="R101" s="54">
        <v>0</v>
      </c>
      <c r="S101" s="54">
        <v>0</v>
      </c>
      <c r="T101" s="54">
        <v>0</v>
      </c>
      <c r="U101" s="54">
        <v>0</v>
      </c>
      <c r="V101" s="54">
        <v>0</v>
      </c>
      <c r="W101" s="54">
        <v>0</v>
      </c>
      <c r="X101" s="54">
        <v>0</v>
      </c>
      <c r="Y101" s="54">
        <v>0</v>
      </c>
      <c r="Z101" s="54">
        <v>0</v>
      </c>
      <c r="AA101" s="54">
        <v>0</v>
      </c>
      <c r="AC101" s="54">
        <f t="shared" si="187"/>
        <v>0</v>
      </c>
      <c r="AD101" s="54">
        <f t="shared" si="197"/>
        <v>0</v>
      </c>
      <c r="AE101" s="54">
        <f t="shared" si="188"/>
        <v>0</v>
      </c>
      <c r="AF101" s="54">
        <f t="shared" si="189"/>
        <v>0</v>
      </c>
      <c r="AG101" s="54">
        <f t="shared" si="198"/>
        <v>0</v>
      </c>
      <c r="AH101" s="54">
        <f t="shared" ca="1" si="199"/>
        <v>0</v>
      </c>
      <c r="AI101" s="54">
        <f t="shared" ca="1" si="200"/>
        <v>0</v>
      </c>
      <c r="AJ101" s="45" t="s">
        <v>9</v>
      </c>
    </row>
    <row r="102" spans="1:36" ht="15.95" hidden="1" customHeight="1" outlineLevel="1" x14ac:dyDescent="0.2">
      <c r="A102" s="63" t="s">
        <v>153</v>
      </c>
      <c r="B102" s="54">
        <v>-744</v>
      </c>
      <c r="C102" s="54">
        <v>10248</v>
      </c>
      <c r="D102" s="54">
        <v>-714</v>
      </c>
      <c r="E102" s="54">
        <v>10791</v>
      </c>
      <c r="F102" s="54">
        <v>-498</v>
      </c>
      <c r="G102" s="54">
        <v>10506</v>
      </c>
      <c r="H102" s="54">
        <v>-489</v>
      </c>
      <c r="I102" s="54">
        <v>11378</v>
      </c>
      <c r="J102" s="54">
        <v>-194</v>
      </c>
      <c r="K102" s="54">
        <v>11968</v>
      </c>
      <c r="L102" s="54">
        <v>-289</v>
      </c>
      <c r="M102" s="54">
        <v>12819</v>
      </c>
      <c r="N102" s="54">
        <v>20449</v>
      </c>
      <c r="O102" s="54">
        <v>39499</v>
      </c>
      <c r="P102" s="54">
        <v>45814</v>
      </c>
      <c r="Q102" s="128">
        <v>65244</v>
      </c>
      <c r="R102" s="128">
        <v>70640</v>
      </c>
      <c r="S102" s="128">
        <v>84827</v>
      </c>
      <c r="T102" s="54">
        <v>89197</v>
      </c>
      <c r="U102" s="54">
        <v>103125</v>
      </c>
      <c r="V102" s="54">
        <v>91222</v>
      </c>
      <c r="W102" s="54">
        <v>105388</v>
      </c>
      <c r="X102" s="54">
        <v>92903</v>
      </c>
      <c r="Y102" s="54">
        <v>107010</v>
      </c>
      <c r="Z102" s="54">
        <v>96090</v>
      </c>
      <c r="AA102" s="54">
        <v>109095</v>
      </c>
      <c r="AC102" s="54">
        <f t="shared" ref="AC102:AC133" si="222">E102</f>
        <v>10791</v>
      </c>
      <c r="AD102" s="54">
        <f t="shared" ref="AD102:AD133" si="223">H102</f>
        <v>-489</v>
      </c>
      <c r="AE102" s="54">
        <f t="shared" ref="AE102:AE133" si="224">M102</f>
        <v>12819</v>
      </c>
      <c r="AF102" s="54">
        <f t="shared" ref="AF102:AF133" si="225">Q102</f>
        <v>65244</v>
      </c>
      <c r="AG102" s="54">
        <f t="shared" si="198"/>
        <v>103125</v>
      </c>
      <c r="AH102" s="54">
        <f t="shared" ca="1" si="199"/>
        <v>107010</v>
      </c>
      <c r="AI102" s="54">
        <f t="shared" ca="1" si="200"/>
        <v>109095</v>
      </c>
      <c r="AJ102" s="45" t="s">
        <v>9</v>
      </c>
    </row>
    <row r="103" spans="1:36" ht="15.95" hidden="1" customHeight="1" outlineLevel="1" x14ac:dyDescent="0.2">
      <c r="A103" s="63" t="s">
        <v>154</v>
      </c>
      <c r="B103" s="54">
        <v>873</v>
      </c>
      <c r="C103" s="54">
        <v>1407</v>
      </c>
      <c r="D103" s="54">
        <v>543</v>
      </c>
      <c r="E103" s="54">
        <v>1959</v>
      </c>
      <c r="F103" s="54">
        <v>5792</v>
      </c>
      <c r="G103" s="54">
        <v>17951</v>
      </c>
      <c r="H103" s="54">
        <v>22630</v>
      </c>
      <c r="I103" s="54">
        <v>12832</v>
      </c>
      <c r="J103" s="54">
        <v>9419</v>
      </c>
      <c r="K103" s="54">
        <v>15594</v>
      </c>
      <c r="L103" s="54">
        <v>15522</v>
      </c>
      <c r="M103" s="54">
        <v>6514</v>
      </c>
      <c r="N103" s="54">
        <v>9300</v>
      </c>
      <c r="O103" s="54">
        <v>8864</v>
      </c>
      <c r="P103" s="54">
        <v>8301</v>
      </c>
      <c r="Q103" s="54">
        <v>8374</v>
      </c>
      <c r="R103" s="54">
        <v>7330</v>
      </c>
      <c r="S103" s="54">
        <v>7092</v>
      </c>
      <c r="T103" s="54">
        <v>5991</v>
      </c>
      <c r="U103" s="54">
        <v>8027</v>
      </c>
      <c r="V103" s="54">
        <v>8029</v>
      </c>
      <c r="W103" s="54">
        <v>6196</v>
      </c>
      <c r="X103" s="54">
        <v>5792</v>
      </c>
      <c r="Y103" s="54">
        <v>5560</v>
      </c>
      <c r="Z103" s="54">
        <v>5617</v>
      </c>
      <c r="AA103" s="54">
        <v>6852</v>
      </c>
      <c r="AC103" s="54">
        <f t="shared" si="222"/>
        <v>1959</v>
      </c>
      <c r="AD103" s="54">
        <f t="shared" si="223"/>
        <v>22630</v>
      </c>
      <c r="AE103" s="54">
        <f t="shared" si="224"/>
        <v>6514</v>
      </c>
      <c r="AF103" s="54">
        <f t="shared" si="225"/>
        <v>8374</v>
      </c>
      <c r="AG103" s="54">
        <f t="shared" si="198"/>
        <v>8027</v>
      </c>
      <c r="AH103" s="54">
        <f t="shared" ca="1" si="199"/>
        <v>5560</v>
      </c>
      <c r="AI103" s="54">
        <f t="shared" ca="1" si="200"/>
        <v>6852</v>
      </c>
      <c r="AJ103" s="45" t="s">
        <v>9</v>
      </c>
    </row>
    <row r="104" spans="1:36" ht="15.95" hidden="1" customHeight="1" outlineLevel="1" x14ac:dyDescent="0.2">
      <c r="A104" s="63" t="s">
        <v>155</v>
      </c>
      <c r="B104" s="54">
        <v>864</v>
      </c>
      <c r="C104" s="54">
        <v>352</v>
      </c>
      <c r="D104" s="54">
        <v>633</v>
      </c>
      <c r="E104" s="54">
        <v>3092</v>
      </c>
      <c r="F104" s="54">
        <v>2902</v>
      </c>
      <c r="G104" s="54">
        <v>2577</v>
      </c>
      <c r="H104" s="54">
        <v>2361</v>
      </c>
      <c r="I104" s="54">
        <v>6774</v>
      </c>
      <c r="J104" s="54">
        <v>5936</v>
      </c>
      <c r="K104" s="54">
        <v>3911</v>
      </c>
      <c r="L104" s="54">
        <v>3824</v>
      </c>
      <c r="M104" s="54">
        <v>4290</v>
      </c>
      <c r="N104" s="54">
        <v>4099</v>
      </c>
      <c r="O104" s="54">
        <v>3356</v>
      </c>
      <c r="P104" s="54">
        <v>3595</v>
      </c>
      <c r="Q104" s="54">
        <v>4085</v>
      </c>
      <c r="R104" s="54">
        <v>4400</v>
      </c>
      <c r="S104" s="54">
        <v>4185</v>
      </c>
      <c r="T104" s="54">
        <v>4539</v>
      </c>
      <c r="U104" s="54">
        <v>4578</v>
      </c>
      <c r="V104" s="54">
        <v>4902</v>
      </c>
      <c r="W104" s="54">
        <v>4033</v>
      </c>
      <c r="X104" s="54">
        <v>4355</v>
      </c>
      <c r="Y104" s="54">
        <v>4683</v>
      </c>
      <c r="Z104" s="54">
        <v>4938</v>
      </c>
      <c r="AA104" s="54">
        <v>3696</v>
      </c>
      <c r="AC104" s="54">
        <f t="shared" si="222"/>
        <v>3092</v>
      </c>
      <c r="AD104" s="54">
        <f t="shared" si="223"/>
        <v>2361</v>
      </c>
      <c r="AE104" s="54">
        <f t="shared" si="224"/>
        <v>4290</v>
      </c>
      <c r="AF104" s="54">
        <f t="shared" si="225"/>
        <v>4085</v>
      </c>
      <c r="AG104" s="54">
        <f t="shared" si="198"/>
        <v>4578</v>
      </c>
      <c r="AH104" s="54">
        <f t="shared" ca="1" si="199"/>
        <v>4683</v>
      </c>
      <c r="AI104" s="54">
        <f t="shared" ca="1" si="200"/>
        <v>3696</v>
      </c>
      <c r="AJ104" s="45" t="s">
        <v>9</v>
      </c>
    </row>
    <row r="105" spans="1:36" ht="15.95" hidden="1" customHeight="1" outlineLevel="1" x14ac:dyDescent="0.2">
      <c r="A105" s="63" t="s">
        <v>156</v>
      </c>
      <c r="B105" s="54">
        <v>250</v>
      </c>
      <c r="C105" s="54">
        <v>372</v>
      </c>
      <c r="D105" s="54">
        <v>5936</v>
      </c>
      <c r="E105" s="54">
        <v>2787</v>
      </c>
      <c r="F105" s="54">
        <v>2861</v>
      </c>
      <c r="G105" s="54">
        <v>4222</v>
      </c>
      <c r="H105" s="54">
        <v>1436</v>
      </c>
      <c r="I105" s="54">
        <v>1311</v>
      </c>
      <c r="J105" s="54">
        <v>80</v>
      </c>
      <c r="K105" s="54">
        <v>4266</v>
      </c>
      <c r="L105" s="54">
        <v>3878</v>
      </c>
      <c r="M105" s="54">
        <v>4259</v>
      </c>
      <c r="N105" s="54">
        <v>6878</v>
      </c>
      <c r="O105" s="54">
        <v>4680</v>
      </c>
      <c r="P105" s="54">
        <v>10726</v>
      </c>
      <c r="Q105" s="54">
        <v>7635</v>
      </c>
      <c r="R105" s="54">
        <v>5647</v>
      </c>
      <c r="S105" s="54">
        <v>6534</v>
      </c>
      <c r="T105" s="54">
        <v>8038</v>
      </c>
      <c r="U105" s="54">
        <v>7256</v>
      </c>
      <c r="V105" s="54">
        <v>7798</v>
      </c>
      <c r="W105" s="54">
        <v>8744</v>
      </c>
      <c r="X105" s="54">
        <v>10864</v>
      </c>
      <c r="Y105" s="54">
        <v>9744</v>
      </c>
      <c r="Z105" s="54">
        <v>8446</v>
      </c>
      <c r="AA105" s="54">
        <v>10883</v>
      </c>
      <c r="AC105" s="54">
        <f t="shared" si="222"/>
        <v>2787</v>
      </c>
      <c r="AD105" s="54">
        <f t="shared" si="223"/>
        <v>1436</v>
      </c>
      <c r="AE105" s="54">
        <f t="shared" si="224"/>
        <v>4259</v>
      </c>
      <c r="AF105" s="54">
        <f t="shared" si="225"/>
        <v>7635</v>
      </c>
      <c r="AG105" s="54">
        <f t="shared" si="198"/>
        <v>7256</v>
      </c>
      <c r="AH105" s="54">
        <f t="shared" ca="1" si="199"/>
        <v>9744</v>
      </c>
      <c r="AI105" s="54">
        <f t="shared" ca="1" si="200"/>
        <v>10883</v>
      </c>
      <c r="AJ105" s="45" t="s">
        <v>9</v>
      </c>
    </row>
    <row r="106" spans="1:36" ht="15.95" hidden="1" customHeight="1" outlineLevel="1" x14ac:dyDescent="0.2">
      <c r="A106" s="63" t="s">
        <v>157</v>
      </c>
      <c r="B106" s="54">
        <v>0</v>
      </c>
      <c r="C106" s="54">
        <v>0</v>
      </c>
      <c r="D106" s="54">
        <v>0</v>
      </c>
      <c r="E106" s="54">
        <v>0</v>
      </c>
      <c r="F106" s="54">
        <v>0</v>
      </c>
      <c r="G106" s="54">
        <v>0</v>
      </c>
      <c r="H106" s="54">
        <v>0</v>
      </c>
      <c r="I106" s="54">
        <v>0</v>
      </c>
      <c r="J106" s="54">
        <v>132931</v>
      </c>
      <c r="K106" s="54">
        <v>56984</v>
      </c>
      <c r="L106" s="54">
        <v>54547</v>
      </c>
      <c r="M106" s="54">
        <v>48020</v>
      </c>
      <c r="N106" s="54">
        <v>30729</v>
      </c>
      <c r="O106" s="54">
        <v>27582</v>
      </c>
      <c r="P106" s="54">
        <v>26821</v>
      </c>
      <c r="Q106" s="128">
        <v>24017</v>
      </c>
      <c r="R106" s="128">
        <v>18367</v>
      </c>
      <c r="S106" s="128">
        <v>18215</v>
      </c>
      <c r="T106" s="54">
        <v>17997</v>
      </c>
      <c r="U106" s="54">
        <v>12954</v>
      </c>
      <c r="V106" s="54">
        <v>9623</v>
      </c>
      <c r="W106" s="54">
        <v>8163</v>
      </c>
      <c r="X106" s="54">
        <v>7307</v>
      </c>
      <c r="Y106" s="54">
        <v>6938</v>
      </c>
      <c r="Z106" s="54">
        <v>6726</v>
      </c>
      <c r="AA106" s="54">
        <v>5256</v>
      </c>
      <c r="AC106" s="54">
        <f t="shared" si="222"/>
        <v>0</v>
      </c>
      <c r="AD106" s="54">
        <f t="shared" si="223"/>
        <v>0</v>
      </c>
      <c r="AE106" s="54">
        <f t="shared" si="224"/>
        <v>48020</v>
      </c>
      <c r="AF106" s="54">
        <f t="shared" si="225"/>
        <v>24017</v>
      </c>
      <c r="AG106" s="54">
        <f t="shared" si="198"/>
        <v>12954</v>
      </c>
      <c r="AH106" s="54">
        <f t="shared" ca="1" si="199"/>
        <v>6938</v>
      </c>
      <c r="AI106" s="54">
        <f t="shared" ca="1" si="200"/>
        <v>5256</v>
      </c>
      <c r="AJ106" s="45" t="s">
        <v>9</v>
      </c>
    </row>
    <row r="107" spans="1:36" ht="15.95" hidden="1" customHeight="1" outlineLevel="1" x14ac:dyDescent="0.2">
      <c r="A107" s="63" t="s">
        <v>158</v>
      </c>
      <c r="B107" s="54">
        <v>0</v>
      </c>
      <c r="C107" s="54">
        <v>0</v>
      </c>
      <c r="D107" s="54">
        <v>0</v>
      </c>
      <c r="E107" s="54">
        <v>42106</v>
      </c>
      <c r="F107" s="54">
        <v>0</v>
      </c>
      <c r="G107" s="54">
        <v>0</v>
      </c>
      <c r="H107" s="54">
        <v>0</v>
      </c>
      <c r="I107" s="54">
        <v>0</v>
      </c>
      <c r="J107" s="54">
        <v>0</v>
      </c>
      <c r="K107" s="54">
        <v>0</v>
      </c>
      <c r="L107" s="54">
        <v>0</v>
      </c>
      <c r="M107" s="54">
        <v>18082</v>
      </c>
      <c r="N107" s="54">
        <v>17864</v>
      </c>
      <c r="O107" s="54">
        <v>0</v>
      </c>
      <c r="P107" s="54">
        <v>35767</v>
      </c>
      <c r="Q107" s="54">
        <v>21854</v>
      </c>
      <c r="R107" s="54">
        <v>11573</v>
      </c>
      <c r="S107" s="54">
        <v>0</v>
      </c>
      <c r="T107" s="54">
        <v>0</v>
      </c>
      <c r="U107" s="54">
        <v>4830</v>
      </c>
      <c r="V107" s="54">
        <v>4830</v>
      </c>
      <c r="W107" s="54">
        <v>4830</v>
      </c>
      <c r="X107" s="54">
        <v>0</v>
      </c>
      <c r="Y107" s="54">
        <v>13886</v>
      </c>
      <c r="Z107" s="54">
        <v>13886</v>
      </c>
      <c r="AA107" s="54">
        <v>0</v>
      </c>
      <c r="AC107" s="54">
        <f t="shared" si="222"/>
        <v>42106</v>
      </c>
      <c r="AD107" s="54">
        <f t="shared" si="223"/>
        <v>0</v>
      </c>
      <c r="AE107" s="54">
        <f t="shared" si="224"/>
        <v>18082</v>
      </c>
      <c r="AF107" s="54">
        <f t="shared" si="225"/>
        <v>21854</v>
      </c>
      <c r="AG107" s="54">
        <f t="shared" si="198"/>
        <v>4830</v>
      </c>
      <c r="AH107" s="54">
        <f t="shared" ca="1" si="199"/>
        <v>13886</v>
      </c>
      <c r="AI107" s="54">
        <f t="shared" ca="1" si="200"/>
        <v>0</v>
      </c>
      <c r="AJ107" s="45" t="s">
        <v>9</v>
      </c>
    </row>
    <row r="108" spans="1:36" ht="15.95" hidden="1" customHeight="1" outlineLevel="1" x14ac:dyDescent="0.2">
      <c r="A108" s="63" t="s">
        <v>159</v>
      </c>
      <c r="B108" s="54">
        <v>0</v>
      </c>
      <c r="C108" s="54">
        <v>0</v>
      </c>
      <c r="D108" s="54">
        <v>0</v>
      </c>
      <c r="E108" s="54">
        <v>0</v>
      </c>
      <c r="F108" s="54">
        <v>0</v>
      </c>
      <c r="G108" s="54">
        <v>0</v>
      </c>
      <c r="H108" s="54">
        <v>0</v>
      </c>
      <c r="I108" s="54">
        <v>0</v>
      </c>
      <c r="J108" s="54">
        <v>0</v>
      </c>
      <c r="K108" s="54">
        <v>0</v>
      </c>
      <c r="L108" s="54">
        <v>0</v>
      </c>
      <c r="M108" s="54">
        <v>0</v>
      </c>
      <c r="N108" s="54">
        <v>0</v>
      </c>
      <c r="O108" s="54">
        <v>0</v>
      </c>
      <c r="P108" s="54">
        <v>0</v>
      </c>
      <c r="Q108" s="54">
        <v>0</v>
      </c>
      <c r="R108" s="54">
        <v>0</v>
      </c>
      <c r="S108" s="54">
        <v>0</v>
      </c>
      <c r="T108" s="54">
        <v>0</v>
      </c>
      <c r="U108" s="54">
        <v>0</v>
      </c>
      <c r="V108" s="54">
        <v>0</v>
      </c>
      <c r="W108" s="54">
        <v>0</v>
      </c>
      <c r="X108" s="54">
        <v>0</v>
      </c>
      <c r="Y108" s="54">
        <v>0</v>
      </c>
      <c r="Z108" s="54">
        <v>0</v>
      </c>
      <c r="AA108" s="54">
        <v>0</v>
      </c>
      <c r="AC108" s="54">
        <f t="shared" si="222"/>
        <v>0</v>
      </c>
      <c r="AD108" s="54">
        <f t="shared" si="223"/>
        <v>0</v>
      </c>
      <c r="AE108" s="54">
        <f t="shared" si="224"/>
        <v>0</v>
      </c>
      <c r="AF108" s="54">
        <f t="shared" si="225"/>
        <v>0</v>
      </c>
      <c r="AG108" s="54">
        <f t="shared" si="198"/>
        <v>0</v>
      </c>
      <c r="AH108" s="54">
        <f t="shared" ca="1" si="199"/>
        <v>0</v>
      </c>
      <c r="AI108" s="54">
        <f t="shared" ca="1" si="200"/>
        <v>0</v>
      </c>
      <c r="AJ108" s="45" t="s">
        <v>9</v>
      </c>
    </row>
    <row r="109" spans="1:36" ht="15.95" hidden="1" customHeight="1" outlineLevel="1" x14ac:dyDescent="0.2">
      <c r="A109" s="63" t="s">
        <v>160</v>
      </c>
      <c r="B109" s="54">
        <v>0</v>
      </c>
      <c r="C109" s="54">
        <v>0</v>
      </c>
      <c r="D109" s="54">
        <v>0</v>
      </c>
      <c r="E109" s="54">
        <v>0</v>
      </c>
      <c r="F109" s="54">
        <v>0</v>
      </c>
      <c r="G109" s="54">
        <v>0</v>
      </c>
      <c r="H109" s="54">
        <v>0</v>
      </c>
      <c r="I109" s="54">
        <v>0</v>
      </c>
      <c r="J109" s="54">
        <v>83</v>
      </c>
      <c r="K109" s="54">
        <v>500</v>
      </c>
      <c r="L109" s="54">
        <v>655</v>
      </c>
      <c r="M109" s="54">
        <v>751</v>
      </c>
      <c r="N109" s="54">
        <v>864</v>
      </c>
      <c r="O109" s="54">
        <v>983</v>
      </c>
      <c r="P109" s="54">
        <v>1179</v>
      </c>
      <c r="Q109" s="54">
        <v>305</v>
      </c>
      <c r="R109" s="54">
        <v>332</v>
      </c>
      <c r="S109" s="54">
        <v>363</v>
      </c>
      <c r="T109" s="54">
        <v>399</v>
      </c>
      <c r="U109" s="54">
        <v>427</v>
      </c>
      <c r="V109" s="54">
        <v>458</v>
      </c>
      <c r="W109" s="54">
        <v>503</v>
      </c>
      <c r="X109" s="54">
        <v>525</v>
      </c>
      <c r="Y109" s="54">
        <v>574</v>
      </c>
      <c r="Z109" s="54">
        <v>623</v>
      </c>
      <c r="AA109" s="54">
        <v>662</v>
      </c>
      <c r="AC109" s="54">
        <f t="shared" si="222"/>
        <v>0</v>
      </c>
      <c r="AD109" s="54">
        <f t="shared" si="223"/>
        <v>0</v>
      </c>
      <c r="AE109" s="54">
        <f t="shared" si="224"/>
        <v>751</v>
      </c>
      <c r="AF109" s="54">
        <f t="shared" si="225"/>
        <v>305</v>
      </c>
      <c r="AG109" s="54">
        <f t="shared" si="198"/>
        <v>427</v>
      </c>
      <c r="AH109" s="54">
        <f t="shared" ca="1" si="199"/>
        <v>574</v>
      </c>
      <c r="AI109" s="54">
        <f t="shared" ca="1" si="200"/>
        <v>662</v>
      </c>
      <c r="AJ109" s="45" t="s">
        <v>9</v>
      </c>
    </row>
    <row r="110" spans="1:36" ht="15.95" hidden="1" customHeight="1" outlineLevel="1" x14ac:dyDescent="0.2">
      <c r="A110" s="63" t="s">
        <v>161</v>
      </c>
      <c r="B110" s="54">
        <v>0</v>
      </c>
      <c r="C110" s="54">
        <v>0</v>
      </c>
      <c r="D110" s="54">
        <v>0</v>
      </c>
      <c r="E110" s="54">
        <v>0</v>
      </c>
      <c r="F110" s="54">
        <v>0</v>
      </c>
      <c r="G110" s="54">
        <v>0</v>
      </c>
      <c r="H110" s="54">
        <v>0</v>
      </c>
      <c r="I110" s="54">
        <v>0</v>
      </c>
      <c r="J110" s="54">
        <v>0</v>
      </c>
      <c r="K110" s="54">
        <v>0</v>
      </c>
      <c r="L110" s="54">
        <v>0</v>
      </c>
      <c r="M110" s="54">
        <v>0</v>
      </c>
      <c r="N110" s="54">
        <v>0</v>
      </c>
      <c r="O110" s="54">
        <v>0</v>
      </c>
      <c r="P110" s="54">
        <v>0</v>
      </c>
      <c r="Q110" s="54">
        <v>0</v>
      </c>
      <c r="R110" s="54">
        <v>0</v>
      </c>
      <c r="S110" s="54">
        <v>0</v>
      </c>
      <c r="T110" s="54">
        <v>0</v>
      </c>
      <c r="U110" s="54">
        <v>0</v>
      </c>
      <c r="V110" s="54">
        <v>0</v>
      </c>
      <c r="W110" s="54">
        <v>0</v>
      </c>
      <c r="X110" s="54">
        <v>0</v>
      </c>
      <c r="Y110" s="54">
        <v>0</v>
      </c>
      <c r="Z110" s="54">
        <v>0</v>
      </c>
      <c r="AA110" s="54">
        <v>0</v>
      </c>
      <c r="AC110" s="54">
        <f t="shared" si="222"/>
        <v>0</v>
      </c>
      <c r="AD110" s="54">
        <f t="shared" si="223"/>
        <v>0</v>
      </c>
      <c r="AE110" s="54">
        <f t="shared" si="224"/>
        <v>0</v>
      </c>
      <c r="AF110" s="54">
        <f t="shared" si="225"/>
        <v>0</v>
      </c>
      <c r="AG110" s="54">
        <f t="shared" si="198"/>
        <v>0</v>
      </c>
      <c r="AH110" s="54">
        <f t="shared" ca="1" si="199"/>
        <v>0</v>
      </c>
      <c r="AI110" s="54">
        <f t="shared" ca="1" si="200"/>
        <v>0</v>
      </c>
      <c r="AJ110" s="45" t="s">
        <v>9</v>
      </c>
    </row>
    <row r="111" spans="1:36" ht="15.95" hidden="1" customHeight="1" outlineLevel="1" x14ac:dyDescent="0.2">
      <c r="A111" s="63" t="s">
        <v>162</v>
      </c>
      <c r="B111" s="54">
        <v>0</v>
      </c>
      <c r="C111" s="54">
        <v>0</v>
      </c>
      <c r="D111" s="54">
        <v>0</v>
      </c>
      <c r="E111" s="54">
        <v>0</v>
      </c>
      <c r="F111" s="54">
        <v>0</v>
      </c>
      <c r="G111" s="54">
        <v>0</v>
      </c>
      <c r="H111" s="54">
        <v>0</v>
      </c>
      <c r="I111" s="54">
        <v>0</v>
      </c>
      <c r="J111" s="54">
        <v>0</v>
      </c>
      <c r="K111" s="54">
        <v>15</v>
      </c>
      <c r="L111" s="54">
        <v>15</v>
      </c>
      <c r="M111" s="54">
        <v>614</v>
      </c>
      <c r="N111" s="54">
        <v>638</v>
      </c>
      <c r="O111" s="54">
        <v>1718</v>
      </c>
      <c r="P111" s="54">
        <v>1744</v>
      </c>
      <c r="Q111" s="54">
        <v>1759</v>
      </c>
      <c r="R111" s="54">
        <v>1935</v>
      </c>
      <c r="S111" s="54">
        <v>262</v>
      </c>
      <c r="T111" s="54">
        <v>2962</v>
      </c>
      <c r="U111" s="54">
        <v>2968</v>
      </c>
      <c r="V111" s="54">
        <v>3550</v>
      </c>
      <c r="W111" s="54">
        <v>5581</v>
      </c>
      <c r="X111" s="54">
        <v>5641</v>
      </c>
      <c r="Y111" s="54">
        <v>5616</v>
      </c>
      <c r="Z111" s="54">
        <v>5849</v>
      </c>
      <c r="AA111" s="54">
        <v>162</v>
      </c>
      <c r="AC111" s="54">
        <f t="shared" si="222"/>
        <v>0</v>
      </c>
      <c r="AD111" s="54">
        <f t="shared" si="223"/>
        <v>0</v>
      </c>
      <c r="AE111" s="54">
        <f t="shared" si="224"/>
        <v>614</v>
      </c>
      <c r="AF111" s="54">
        <f t="shared" si="225"/>
        <v>1759</v>
      </c>
      <c r="AG111" s="54">
        <f t="shared" si="198"/>
        <v>2968</v>
      </c>
      <c r="AH111" s="54">
        <f t="shared" ca="1" si="199"/>
        <v>5616</v>
      </c>
      <c r="AI111" s="54">
        <f t="shared" ca="1" si="200"/>
        <v>162</v>
      </c>
      <c r="AJ111" s="45" t="s">
        <v>9</v>
      </c>
    </row>
    <row r="112" spans="1:36" ht="15.95" hidden="1" customHeight="1" outlineLevel="1" x14ac:dyDescent="0.2">
      <c r="A112" s="63" t="s">
        <v>163</v>
      </c>
      <c r="B112" s="54">
        <v>0</v>
      </c>
      <c r="C112" s="54">
        <v>0</v>
      </c>
      <c r="D112" s="54">
        <v>0</v>
      </c>
      <c r="E112" s="54">
        <v>-1</v>
      </c>
      <c r="F112" s="54">
        <v>0</v>
      </c>
      <c r="G112" s="54">
        <v>1</v>
      </c>
      <c r="H112" s="54">
        <v>-1</v>
      </c>
      <c r="I112" s="54">
        <v>0</v>
      </c>
      <c r="J112" s="54">
        <v>392</v>
      </c>
      <c r="K112" s="54">
        <v>1011</v>
      </c>
      <c r="L112" s="54">
        <v>1028</v>
      </c>
      <c r="M112" s="54">
        <v>1070</v>
      </c>
      <c r="N112" s="54">
        <v>1088</v>
      </c>
      <c r="O112" s="54">
        <v>1136</v>
      </c>
      <c r="P112" s="54">
        <v>1108</v>
      </c>
      <c r="Q112" s="54">
        <v>1135</v>
      </c>
      <c r="R112" s="54">
        <v>1105</v>
      </c>
      <c r="S112" s="54">
        <v>1134</v>
      </c>
      <c r="T112" s="54">
        <v>2240</v>
      </c>
      <c r="U112" s="54">
        <v>1113</v>
      </c>
      <c r="V112" s="54">
        <v>1057</v>
      </c>
      <c r="W112" s="54">
        <v>1083</v>
      </c>
      <c r="X112" s="54">
        <v>1017</v>
      </c>
      <c r="Y112" s="54">
        <v>1051</v>
      </c>
      <c r="Z112" s="54">
        <v>1112</v>
      </c>
      <c r="AA112" s="54">
        <v>1017</v>
      </c>
      <c r="AC112" s="54">
        <f t="shared" si="222"/>
        <v>-1</v>
      </c>
      <c r="AD112" s="54">
        <f t="shared" si="223"/>
        <v>-1</v>
      </c>
      <c r="AE112" s="54">
        <f t="shared" si="224"/>
        <v>1070</v>
      </c>
      <c r="AF112" s="54">
        <f t="shared" si="225"/>
        <v>1135</v>
      </c>
      <c r="AG112" s="54">
        <f t="shared" si="198"/>
        <v>1113</v>
      </c>
      <c r="AH112" s="54">
        <f t="shared" ca="1" si="199"/>
        <v>1051</v>
      </c>
      <c r="AI112" s="54">
        <f t="shared" ca="1" si="200"/>
        <v>1017</v>
      </c>
      <c r="AJ112" s="45" t="s">
        <v>9</v>
      </c>
    </row>
    <row r="113" spans="1:36" ht="15.95" hidden="1" customHeight="1" outlineLevel="1" x14ac:dyDescent="0.2">
      <c r="A113" s="61" t="s">
        <v>164</v>
      </c>
      <c r="B113" s="62">
        <v>668336</v>
      </c>
      <c r="C113" s="62">
        <v>676980</v>
      </c>
      <c r="D113" s="62">
        <v>679952</v>
      </c>
      <c r="E113" s="62">
        <v>688147</v>
      </c>
      <c r="F113" s="62">
        <v>696863</v>
      </c>
      <c r="G113" s="62">
        <v>693601</v>
      </c>
      <c r="H113" s="62">
        <v>701228</v>
      </c>
      <c r="I113" s="62">
        <f t="shared" ref="I113:N113" si="226">SUM(I114:I125)</f>
        <v>721915</v>
      </c>
      <c r="J113" s="62">
        <f t="shared" si="226"/>
        <v>740334</v>
      </c>
      <c r="K113" s="62">
        <f t="shared" si="226"/>
        <v>755275</v>
      </c>
      <c r="L113" s="62">
        <f t="shared" si="226"/>
        <v>778662</v>
      </c>
      <c r="M113" s="62">
        <f t="shared" si="226"/>
        <v>804264</v>
      </c>
      <c r="N113" s="62">
        <f t="shared" si="226"/>
        <v>808994</v>
      </c>
      <c r="O113" s="62">
        <f t="shared" ref="O113:S113" si="227">SUM(O114:O125)</f>
        <v>834266</v>
      </c>
      <c r="P113" s="62">
        <f t="shared" si="227"/>
        <v>809156</v>
      </c>
      <c r="Q113" s="62">
        <f t="shared" si="227"/>
        <v>817031</v>
      </c>
      <c r="R113" s="62">
        <f t="shared" si="227"/>
        <v>794110</v>
      </c>
      <c r="S113" s="62">
        <f t="shared" si="227"/>
        <v>786073</v>
      </c>
      <c r="T113" s="62">
        <f t="shared" ref="T113:U113" si="228">SUM(T114:T125)</f>
        <v>745871</v>
      </c>
      <c r="U113" s="62">
        <f t="shared" si="228"/>
        <v>753128</v>
      </c>
      <c r="V113" s="62">
        <f t="shared" ref="V113:W113" si="229">SUM(V114:V125)</f>
        <v>720279</v>
      </c>
      <c r="W113" s="62">
        <f t="shared" si="229"/>
        <v>728533</v>
      </c>
      <c r="X113" s="62">
        <f t="shared" ref="X113:Y113" si="230">SUM(X114:X125)</f>
        <v>687462</v>
      </c>
      <c r="Y113" s="62">
        <f t="shared" si="230"/>
        <v>698078</v>
      </c>
      <c r="Z113" s="62">
        <f t="shared" ref="Z113:AA113" si="231">SUM(Z114:Z125)</f>
        <v>664680</v>
      </c>
      <c r="AA113" s="62">
        <f t="shared" si="231"/>
        <v>672692</v>
      </c>
      <c r="AC113" s="62">
        <f t="shared" si="222"/>
        <v>688147</v>
      </c>
      <c r="AD113" s="62">
        <f t="shared" si="223"/>
        <v>701228</v>
      </c>
      <c r="AE113" s="62">
        <f t="shared" si="224"/>
        <v>804264</v>
      </c>
      <c r="AF113" s="62">
        <f t="shared" si="225"/>
        <v>817031</v>
      </c>
      <c r="AG113" s="62">
        <f t="shared" si="198"/>
        <v>753128</v>
      </c>
      <c r="AH113" s="62">
        <f t="shared" ca="1" si="199"/>
        <v>698078</v>
      </c>
      <c r="AI113" s="62">
        <f t="shared" ca="1" si="200"/>
        <v>672692</v>
      </c>
      <c r="AJ113" s="45" t="s">
        <v>9</v>
      </c>
    </row>
    <row r="114" spans="1:36" ht="15.95" hidden="1" customHeight="1" outlineLevel="1" x14ac:dyDescent="0.2">
      <c r="A114" s="63" t="s">
        <v>152</v>
      </c>
      <c r="B114" s="54">
        <v>0</v>
      </c>
      <c r="C114" s="54">
        <v>0</v>
      </c>
      <c r="D114" s="54">
        <v>0</v>
      </c>
      <c r="E114" s="54">
        <v>0</v>
      </c>
      <c r="F114" s="54">
        <v>0</v>
      </c>
      <c r="G114" s="54">
        <v>0</v>
      </c>
      <c r="H114" s="54">
        <v>0</v>
      </c>
      <c r="I114" s="54">
        <v>0</v>
      </c>
      <c r="J114" s="54">
        <v>0</v>
      </c>
      <c r="K114" s="54">
        <v>0</v>
      </c>
      <c r="L114" s="54">
        <v>0</v>
      </c>
      <c r="M114" s="54">
        <v>0</v>
      </c>
      <c r="N114" s="54">
        <v>0</v>
      </c>
      <c r="O114" s="54">
        <v>0</v>
      </c>
      <c r="P114" s="54">
        <v>0</v>
      </c>
      <c r="Q114" s="54">
        <v>0</v>
      </c>
      <c r="R114" s="54">
        <v>0</v>
      </c>
      <c r="S114" s="54">
        <v>0</v>
      </c>
      <c r="T114" s="54">
        <v>0</v>
      </c>
      <c r="U114" s="54">
        <v>0</v>
      </c>
      <c r="V114" s="54">
        <v>0</v>
      </c>
      <c r="W114" s="54">
        <v>0</v>
      </c>
      <c r="X114" s="54">
        <v>0</v>
      </c>
      <c r="Y114" s="54">
        <v>0</v>
      </c>
      <c r="Z114" s="54">
        <v>0</v>
      </c>
      <c r="AA114" s="54">
        <v>0</v>
      </c>
      <c r="AC114" s="54">
        <f t="shared" si="222"/>
        <v>0</v>
      </c>
      <c r="AD114" s="54">
        <f t="shared" si="223"/>
        <v>0</v>
      </c>
      <c r="AE114" s="54">
        <f t="shared" si="224"/>
        <v>0</v>
      </c>
      <c r="AF114" s="54">
        <f t="shared" si="225"/>
        <v>0</v>
      </c>
      <c r="AG114" s="54">
        <f t="shared" si="198"/>
        <v>0</v>
      </c>
      <c r="AH114" s="54">
        <f t="shared" ca="1" si="199"/>
        <v>0</v>
      </c>
      <c r="AI114" s="54">
        <f t="shared" ca="1" si="200"/>
        <v>0</v>
      </c>
      <c r="AJ114" s="45" t="s">
        <v>9</v>
      </c>
    </row>
    <row r="115" spans="1:36" ht="15.95" hidden="1" customHeight="1" outlineLevel="1" x14ac:dyDescent="0.2">
      <c r="A115" s="63" t="s">
        <v>153</v>
      </c>
      <c r="B115" s="54">
        <v>668336</v>
      </c>
      <c r="C115" s="54">
        <v>676980</v>
      </c>
      <c r="D115" s="54">
        <v>679952</v>
      </c>
      <c r="E115" s="54">
        <v>688147</v>
      </c>
      <c r="F115" s="54">
        <v>696863</v>
      </c>
      <c r="G115" s="54">
        <v>693601</v>
      </c>
      <c r="H115" s="54">
        <v>701228</v>
      </c>
      <c r="I115" s="54">
        <v>721915</v>
      </c>
      <c r="J115" s="54">
        <v>740334</v>
      </c>
      <c r="K115" s="54">
        <v>754590</v>
      </c>
      <c r="L115" s="54">
        <v>776296</v>
      </c>
      <c r="M115" s="54">
        <v>801199</v>
      </c>
      <c r="N115" s="54">
        <v>802998</v>
      </c>
      <c r="O115" s="54">
        <v>822071</v>
      </c>
      <c r="P115" s="54">
        <v>794965</v>
      </c>
      <c r="Q115" s="128">
        <v>799101</v>
      </c>
      <c r="R115" s="128">
        <v>773520</v>
      </c>
      <c r="S115" s="128">
        <v>782717</v>
      </c>
      <c r="T115" s="54">
        <v>742333</v>
      </c>
      <c r="U115" s="54">
        <v>749415</v>
      </c>
      <c r="V115" s="54">
        <v>716898</v>
      </c>
      <c r="W115" s="54">
        <v>724992</v>
      </c>
      <c r="X115" s="54">
        <v>683746</v>
      </c>
      <c r="Y115" s="54">
        <v>694370</v>
      </c>
      <c r="Z115" s="54">
        <v>660634</v>
      </c>
      <c r="AA115" s="54">
        <v>668437</v>
      </c>
      <c r="AC115" s="54">
        <f t="shared" si="222"/>
        <v>688147</v>
      </c>
      <c r="AD115" s="54">
        <f t="shared" si="223"/>
        <v>701228</v>
      </c>
      <c r="AE115" s="54">
        <f t="shared" si="224"/>
        <v>801199</v>
      </c>
      <c r="AF115" s="54">
        <f t="shared" si="225"/>
        <v>799101</v>
      </c>
      <c r="AG115" s="54">
        <f t="shared" si="198"/>
        <v>749415</v>
      </c>
      <c r="AH115" s="54">
        <f t="shared" ca="1" si="199"/>
        <v>694370</v>
      </c>
      <c r="AI115" s="54">
        <f t="shared" ca="1" si="200"/>
        <v>668437</v>
      </c>
      <c r="AJ115" s="45" t="s">
        <v>9</v>
      </c>
    </row>
    <row r="116" spans="1:36" ht="15.95" hidden="1" customHeight="1" outlineLevel="1" x14ac:dyDescent="0.2">
      <c r="A116" s="63" t="s">
        <v>154</v>
      </c>
      <c r="B116" s="54">
        <v>0</v>
      </c>
      <c r="C116" s="54">
        <v>0</v>
      </c>
      <c r="D116" s="54">
        <v>0</v>
      </c>
      <c r="E116" s="54">
        <v>0</v>
      </c>
      <c r="F116" s="54">
        <v>0</v>
      </c>
      <c r="G116" s="54">
        <v>0</v>
      </c>
      <c r="H116" s="54">
        <v>0</v>
      </c>
      <c r="I116" s="54">
        <v>0</v>
      </c>
      <c r="J116" s="54">
        <v>0</v>
      </c>
      <c r="K116" s="54">
        <v>0</v>
      </c>
      <c r="L116" s="54">
        <v>0</v>
      </c>
      <c r="M116" s="54">
        <v>0</v>
      </c>
      <c r="N116" s="54">
        <v>0</v>
      </c>
      <c r="O116" s="54">
        <v>0</v>
      </c>
      <c r="P116" s="54">
        <v>0</v>
      </c>
      <c r="Q116" s="128">
        <v>0</v>
      </c>
      <c r="R116" s="128">
        <v>0</v>
      </c>
      <c r="S116" s="128">
        <v>0</v>
      </c>
      <c r="T116" s="54">
        <v>0</v>
      </c>
      <c r="U116" s="54">
        <v>0</v>
      </c>
      <c r="V116" s="54">
        <v>0</v>
      </c>
      <c r="W116" s="54">
        <v>0</v>
      </c>
      <c r="X116" s="54">
        <v>0</v>
      </c>
      <c r="Y116" s="54">
        <v>0</v>
      </c>
      <c r="Z116" s="54">
        <v>0</v>
      </c>
      <c r="AA116" s="54">
        <v>0</v>
      </c>
      <c r="AC116" s="54">
        <f t="shared" si="222"/>
        <v>0</v>
      </c>
      <c r="AD116" s="54">
        <f t="shared" si="223"/>
        <v>0</v>
      </c>
      <c r="AE116" s="54">
        <f t="shared" si="224"/>
        <v>0</v>
      </c>
      <c r="AF116" s="54">
        <f t="shared" si="225"/>
        <v>0</v>
      </c>
      <c r="AG116" s="54">
        <f t="shared" si="198"/>
        <v>0</v>
      </c>
      <c r="AH116" s="54">
        <f t="shared" ca="1" si="199"/>
        <v>0</v>
      </c>
      <c r="AI116" s="54">
        <f t="shared" ca="1" si="200"/>
        <v>0</v>
      </c>
      <c r="AJ116" s="45" t="s">
        <v>9</v>
      </c>
    </row>
    <row r="117" spans="1:36" ht="15.95" hidden="1" customHeight="1" outlineLevel="1" x14ac:dyDescent="0.2">
      <c r="A117" s="63" t="s">
        <v>145</v>
      </c>
      <c r="B117" s="54">
        <v>0</v>
      </c>
      <c r="C117" s="54">
        <v>0</v>
      </c>
      <c r="D117" s="54">
        <v>0</v>
      </c>
      <c r="E117" s="54">
        <v>0</v>
      </c>
      <c r="F117" s="54">
        <v>0</v>
      </c>
      <c r="G117" s="54">
        <v>0</v>
      </c>
      <c r="H117" s="54">
        <v>0</v>
      </c>
      <c r="I117" s="54">
        <v>0</v>
      </c>
      <c r="J117" s="54">
        <v>0</v>
      </c>
      <c r="K117" s="54">
        <v>0</v>
      </c>
      <c r="L117" s="54">
        <v>0</v>
      </c>
      <c r="M117" s="54">
        <v>0</v>
      </c>
      <c r="N117" s="54">
        <v>0</v>
      </c>
      <c r="O117" s="54">
        <v>0</v>
      </c>
      <c r="P117" s="54">
        <v>0</v>
      </c>
      <c r="Q117" s="128">
        <v>0</v>
      </c>
      <c r="R117" s="128">
        <v>0</v>
      </c>
      <c r="S117" s="128">
        <v>0</v>
      </c>
      <c r="T117" s="54">
        <v>0</v>
      </c>
      <c r="U117" s="54">
        <v>0</v>
      </c>
      <c r="V117" s="54">
        <v>0</v>
      </c>
      <c r="W117" s="54">
        <v>0</v>
      </c>
      <c r="X117" s="54">
        <v>0</v>
      </c>
      <c r="Y117" s="54">
        <v>0</v>
      </c>
      <c r="Z117" s="54">
        <v>0</v>
      </c>
      <c r="AA117" s="54">
        <v>0</v>
      </c>
      <c r="AC117" s="54">
        <f t="shared" si="222"/>
        <v>0</v>
      </c>
      <c r="AD117" s="54">
        <f t="shared" si="223"/>
        <v>0</v>
      </c>
      <c r="AE117" s="54">
        <f t="shared" si="224"/>
        <v>0</v>
      </c>
      <c r="AF117" s="54">
        <f t="shared" si="225"/>
        <v>0</v>
      </c>
      <c r="AG117" s="54">
        <f t="shared" si="198"/>
        <v>0</v>
      </c>
      <c r="AH117" s="54">
        <f t="shared" ca="1" si="199"/>
        <v>0</v>
      </c>
      <c r="AI117" s="54">
        <f t="shared" ca="1" si="200"/>
        <v>0</v>
      </c>
      <c r="AJ117" s="45" t="s">
        <v>9</v>
      </c>
    </row>
    <row r="118" spans="1:36" ht="15.95" hidden="1" customHeight="1" outlineLevel="1" x14ac:dyDescent="0.2">
      <c r="A118" s="63" t="s">
        <v>156</v>
      </c>
      <c r="B118" s="54">
        <v>0</v>
      </c>
      <c r="C118" s="54">
        <v>0</v>
      </c>
      <c r="D118" s="54">
        <v>0</v>
      </c>
      <c r="E118" s="54">
        <v>0</v>
      </c>
      <c r="F118" s="54">
        <v>0</v>
      </c>
      <c r="G118" s="54">
        <v>0</v>
      </c>
      <c r="H118" s="54">
        <v>0</v>
      </c>
      <c r="I118" s="54">
        <v>0</v>
      </c>
      <c r="J118" s="54">
        <v>0</v>
      </c>
      <c r="K118" s="54">
        <v>0</v>
      </c>
      <c r="L118" s="54">
        <v>0</v>
      </c>
      <c r="M118" s="54">
        <v>0</v>
      </c>
      <c r="N118" s="54">
        <v>0</v>
      </c>
      <c r="O118" s="54">
        <v>0</v>
      </c>
      <c r="P118" s="54">
        <v>0</v>
      </c>
      <c r="Q118" s="128">
        <v>0</v>
      </c>
      <c r="R118" s="128">
        <v>0</v>
      </c>
      <c r="S118" s="128">
        <v>0</v>
      </c>
      <c r="T118" s="54">
        <v>0</v>
      </c>
      <c r="U118" s="54">
        <v>0</v>
      </c>
      <c r="V118" s="54">
        <v>0</v>
      </c>
      <c r="W118" s="54">
        <v>0</v>
      </c>
      <c r="X118" s="54">
        <v>0</v>
      </c>
      <c r="Y118" s="54">
        <v>0</v>
      </c>
      <c r="Z118" s="54">
        <v>0</v>
      </c>
      <c r="AA118" s="54">
        <v>0</v>
      </c>
      <c r="AC118" s="54">
        <f t="shared" si="222"/>
        <v>0</v>
      </c>
      <c r="AD118" s="54">
        <f t="shared" si="223"/>
        <v>0</v>
      </c>
      <c r="AE118" s="54">
        <f t="shared" si="224"/>
        <v>0</v>
      </c>
      <c r="AF118" s="54">
        <f t="shared" si="225"/>
        <v>0</v>
      </c>
      <c r="AG118" s="54">
        <f t="shared" si="198"/>
        <v>0</v>
      </c>
      <c r="AH118" s="54">
        <f t="shared" ca="1" si="199"/>
        <v>0</v>
      </c>
      <c r="AI118" s="54">
        <f t="shared" ca="1" si="200"/>
        <v>0</v>
      </c>
      <c r="AJ118" s="45" t="s">
        <v>9</v>
      </c>
    </row>
    <row r="119" spans="1:36" ht="15.95" hidden="1" customHeight="1" outlineLevel="1" x14ac:dyDescent="0.2">
      <c r="A119" s="63" t="s">
        <v>146</v>
      </c>
      <c r="B119" s="54">
        <v>0</v>
      </c>
      <c r="C119" s="54">
        <v>0</v>
      </c>
      <c r="D119" s="54">
        <v>0</v>
      </c>
      <c r="E119" s="54">
        <v>0</v>
      </c>
      <c r="F119" s="54">
        <v>0</v>
      </c>
      <c r="G119" s="54">
        <v>0</v>
      </c>
      <c r="H119" s="54">
        <v>0</v>
      </c>
      <c r="I119" s="54">
        <v>0</v>
      </c>
      <c r="J119" s="54">
        <v>0</v>
      </c>
      <c r="K119" s="54">
        <v>0</v>
      </c>
      <c r="L119" s="54">
        <v>0</v>
      </c>
      <c r="M119" s="54">
        <v>0</v>
      </c>
      <c r="N119" s="54">
        <v>0</v>
      </c>
      <c r="O119" s="54">
        <v>0</v>
      </c>
      <c r="P119" s="54">
        <v>0</v>
      </c>
      <c r="Q119" s="128">
        <v>0</v>
      </c>
      <c r="R119" s="128">
        <v>0</v>
      </c>
      <c r="S119" s="128">
        <v>0</v>
      </c>
      <c r="T119" s="54">
        <v>0</v>
      </c>
      <c r="U119" s="54">
        <v>0</v>
      </c>
      <c r="V119" s="54">
        <v>0</v>
      </c>
      <c r="W119" s="54">
        <v>0</v>
      </c>
      <c r="X119" s="54">
        <v>0</v>
      </c>
      <c r="Y119" s="54">
        <v>0</v>
      </c>
      <c r="Z119" s="54">
        <v>0</v>
      </c>
      <c r="AA119" s="54">
        <v>0</v>
      </c>
      <c r="AC119" s="54">
        <f t="shared" si="222"/>
        <v>0</v>
      </c>
      <c r="AD119" s="54">
        <f t="shared" si="223"/>
        <v>0</v>
      </c>
      <c r="AE119" s="54">
        <f t="shared" si="224"/>
        <v>0</v>
      </c>
      <c r="AF119" s="54">
        <f t="shared" si="225"/>
        <v>0</v>
      </c>
      <c r="AG119" s="54">
        <f t="shared" si="198"/>
        <v>0</v>
      </c>
      <c r="AH119" s="54">
        <f t="shared" ca="1" si="199"/>
        <v>0</v>
      </c>
      <c r="AI119" s="54">
        <f t="shared" ca="1" si="200"/>
        <v>0</v>
      </c>
      <c r="AJ119" s="45" t="s">
        <v>9</v>
      </c>
    </row>
    <row r="120" spans="1:36" ht="15.95" hidden="1" customHeight="1" outlineLevel="1" x14ac:dyDescent="0.2">
      <c r="A120" s="63" t="s">
        <v>161</v>
      </c>
      <c r="B120" s="54">
        <v>0</v>
      </c>
      <c r="C120" s="54">
        <v>0</v>
      </c>
      <c r="D120" s="54">
        <v>0</v>
      </c>
      <c r="E120" s="54">
        <v>0</v>
      </c>
      <c r="F120" s="54">
        <v>0</v>
      </c>
      <c r="G120" s="54">
        <v>0</v>
      </c>
      <c r="H120" s="54">
        <v>0</v>
      </c>
      <c r="I120" s="54">
        <v>0</v>
      </c>
      <c r="J120" s="54">
        <v>0</v>
      </c>
      <c r="K120" s="54">
        <v>0</v>
      </c>
      <c r="L120" s="54">
        <v>14</v>
      </c>
      <c r="M120" s="54">
        <v>15</v>
      </c>
      <c r="N120" s="54">
        <v>15</v>
      </c>
      <c r="O120" s="54">
        <v>15</v>
      </c>
      <c r="P120" s="54">
        <v>0</v>
      </c>
      <c r="Q120" s="128">
        <v>0</v>
      </c>
      <c r="R120" s="128">
        <v>0</v>
      </c>
      <c r="S120" s="128">
        <v>0</v>
      </c>
      <c r="T120" s="54">
        <v>34</v>
      </c>
      <c r="U120" s="54">
        <v>35</v>
      </c>
      <c r="V120" s="54">
        <v>36</v>
      </c>
      <c r="W120" s="54">
        <v>37</v>
      </c>
      <c r="X120" s="54">
        <v>44</v>
      </c>
      <c r="Y120" s="54">
        <v>0</v>
      </c>
      <c r="Z120" s="54">
        <v>131</v>
      </c>
      <c r="AA120" s="54">
        <v>134</v>
      </c>
      <c r="AC120" s="54">
        <f t="shared" si="222"/>
        <v>0</v>
      </c>
      <c r="AD120" s="54">
        <f t="shared" si="223"/>
        <v>0</v>
      </c>
      <c r="AE120" s="54">
        <f t="shared" si="224"/>
        <v>15</v>
      </c>
      <c r="AF120" s="54">
        <f t="shared" si="225"/>
        <v>0</v>
      </c>
      <c r="AG120" s="54">
        <f t="shared" si="198"/>
        <v>35</v>
      </c>
      <c r="AH120" s="54">
        <f t="shared" ca="1" si="199"/>
        <v>0</v>
      </c>
      <c r="AI120" s="54">
        <f t="shared" ca="1" si="200"/>
        <v>134</v>
      </c>
      <c r="AJ120" s="45" t="s">
        <v>9</v>
      </c>
    </row>
    <row r="121" spans="1:36" ht="15.95" hidden="1" customHeight="1" outlineLevel="1" x14ac:dyDescent="0.2">
      <c r="A121" s="63" t="s">
        <v>162</v>
      </c>
      <c r="B121" s="54">
        <v>0</v>
      </c>
      <c r="C121" s="54">
        <v>0</v>
      </c>
      <c r="D121" s="54">
        <v>0</v>
      </c>
      <c r="E121" s="54">
        <v>0</v>
      </c>
      <c r="F121" s="54">
        <v>0</v>
      </c>
      <c r="G121" s="54">
        <v>0</v>
      </c>
      <c r="H121" s="54">
        <v>0</v>
      </c>
      <c r="I121" s="54">
        <v>0</v>
      </c>
      <c r="J121" s="54">
        <v>0</v>
      </c>
      <c r="K121" s="54">
        <v>685</v>
      </c>
      <c r="L121" s="54">
        <v>2352</v>
      </c>
      <c r="M121" s="54">
        <v>3050</v>
      </c>
      <c r="N121" s="54">
        <v>5981</v>
      </c>
      <c r="O121" s="54">
        <v>9175</v>
      </c>
      <c r="P121" s="54">
        <v>11738</v>
      </c>
      <c r="Q121" s="129">
        <v>14437</v>
      </c>
      <c r="R121" s="129">
        <v>17362</v>
      </c>
      <c r="S121" s="129">
        <v>0</v>
      </c>
      <c r="T121" s="54">
        <v>0</v>
      </c>
      <c r="U121" s="54">
        <v>0</v>
      </c>
      <c r="V121" s="54">
        <v>0</v>
      </c>
      <c r="W121" s="54">
        <v>0</v>
      </c>
      <c r="X121" s="54">
        <v>0</v>
      </c>
      <c r="Y121" s="54">
        <v>0</v>
      </c>
      <c r="Z121" s="54">
        <v>0</v>
      </c>
      <c r="AA121" s="54">
        <v>0</v>
      </c>
      <c r="AC121" s="54">
        <f t="shared" si="222"/>
        <v>0</v>
      </c>
      <c r="AD121" s="54">
        <f t="shared" si="223"/>
        <v>0</v>
      </c>
      <c r="AE121" s="54">
        <f t="shared" si="224"/>
        <v>3050</v>
      </c>
      <c r="AF121" s="54">
        <f t="shared" si="225"/>
        <v>14437</v>
      </c>
      <c r="AG121" s="54">
        <f t="shared" si="198"/>
        <v>0</v>
      </c>
      <c r="AH121" s="54">
        <f t="shared" ca="1" si="199"/>
        <v>0</v>
      </c>
      <c r="AI121" s="54">
        <f t="shared" ca="1" si="200"/>
        <v>0</v>
      </c>
      <c r="AJ121" s="45" t="s">
        <v>9</v>
      </c>
    </row>
    <row r="122" spans="1:36" ht="15.95" hidden="1" customHeight="1" outlineLevel="1" x14ac:dyDescent="0.2">
      <c r="A122" s="63" t="s">
        <v>159</v>
      </c>
      <c r="B122" s="54">
        <v>0</v>
      </c>
      <c r="C122" s="54">
        <v>0</v>
      </c>
      <c r="D122" s="54">
        <v>0</v>
      </c>
      <c r="E122" s="54">
        <v>0</v>
      </c>
      <c r="F122" s="54">
        <v>0</v>
      </c>
      <c r="G122" s="54">
        <v>0</v>
      </c>
      <c r="H122" s="54">
        <v>0</v>
      </c>
      <c r="I122" s="54">
        <v>0</v>
      </c>
      <c r="J122" s="54">
        <v>0</v>
      </c>
      <c r="K122" s="54">
        <v>0</v>
      </c>
      <c r="L122" s="54">
        <v>0</v>
      </c>
      <c r="M122" s="54">
        <v>0</v>
      </c>
      <c r="N122" s="54">
        <v>0</v>
      </c>
      <c r="O122" s="54">
        <v>0</v>
      </c>
      <c r="P122" s="54">
        <v>0</v>
      </c>
      <c r="Q122" s="128">
        <v>0</v>
      </c>
      <c r="R122" s="128">
        <v>0</v>
      </c>
      <c r="S122" s="128">
        <v>0</v>
      </c>
      <c r="T122" s="54">
        <v>0</v>
      </c>
      <c r="U122" s="54">
        <v>0</v>
      </c>
      <c r="V122" s="54">
        <v>0</v>
      </c>
      <c r="W122" s="54">
        <v>0</v>
      </c>
      <c r="X122" s="54">
        <v>0</v>
      </c>
      <c r="Y122" s="54">
        <v>0</v>
      </c>
      <c r="Z122" s="54">
        <v>0</v>
      </c>
      <c r="AA122" s="54">
        <v>0</v>
      </c>
      <c r="AC122" s="54">
        <f t="shared" si="222"/>
        <v>0</v>
      </c>
      <c r="AD122" s="54">
        <f t="shared" si="223"/>
        <v>0</v>
      </c>
      <c r="AE122" s="54">
        <f t="shared" si="224"/>
        <v>0</v>
      </c>
      <c r="AF122" s="54">
        <f t="shared" si="225"/>
        <v>0</v>
      </c>
      <c r="AG122" s="54">
        <f t="shared" si="198"/>
        <v>0</v>
      </c>
      <c r="AH122" s="54">
        <f t="shared" ca="1" si="199"/>
        <v>0</v>
      </c>
      <c r="AI122" s="54">
        <f t="shared" ca="1" si="200"/>
        <v>0</v>
      </c>
      <c r="AJ122" s="45" t="s">
        <v>9</v>
      </c>
    </row>
    <row r="123" spans="1:36" ht="15.95" hidden="1" customHeight="1" outlineLevel="1" x14ac:dyDescent="0.2">
      <c r="A123" s="63" t="s">
        <v>160</v>
      </c>
      <c r="B123" s="54">
        <v>0</v>
      </c>
      <c r="C123" s="54">
        <v>0</v>
      </c>
      <c r="D123" s="54">
        <v>0</v>
      </c>
      <c r="E123" s="54">
        <v>0</v>
      </c>
      <c r="F123" s="54">
        <v>0</v>
      </c>
      <c r="G123" s="54">
        <v>0</v>
      </c>
      <c r="H123" s="54">
        <v>0</v>
      </c>
      <c r="I123" s="54">
        <v>0</v>
      </c>
      <c r="J123" s="54">
        <v>0</v>
      </c>
      <c r="K123" s="54">
        <v>0</v>
      </c>
      <c r="L123" s="54">
        <v>0</v>
      </c>
      <c r="M123" s="54">
        <v>0</v>
      </c>
      <c r="N123" s="54">
        <v>0</v>
      </c>
      <c r="O123" s="54">
        <v>0</v>
      </c>
      <c r="P123" s="54">
        <v>0</v>
      </c>
      <c r="Q123" s="128">
        <v>0</v>
      </c>
      <c r="R123" s="128">
        <v>0</v>
      </c>
      <c r="S123" s="128">
        <v>1376</v>
      </c>
      <c r="T123" s="54">
        <v>1540</v>
      </c>
      <c r="U123" s="54">
        <v>1722</v>
      </c>
      <c r="V123" s="54">
        <v>1906</v>
      </c>
      <c r="W123" s="54">
        <v>2098</v>
      </c>
      <c r="X123" s="54">
        <v>2293</v>
      </c>
      <c r="Y123" s="54">
        <v>2495</v>
      </c>
      <c r="Z123" s="54">
        <v>2703</v>
      </c>
      <c r="AA123" s="54">
        <v>2911</v>
      </c>
      <c r="AC123" s="54">
        <f t="shared" si="222"/>
        <v>0</v>
      </c>
      <c r="AD123" s="54">
        <f t="shared" si="223"/>
        <v>0</v>
      </c>
      <c r="AE123" s="54">
        <f t="shared" si="224"/>
        <v>0</v>
      </c>
      <c r="AF123" s="54">
        <f t="shared" si="225"/>
        <v>0</v>
      </c>
      <c r="AG123" s="54">
        <f t="shared" si="198"/>
        <v>1722</v>
      </c>
      <c r="AH123" s="54">
        <f t="shared" ca="1" si="199"/>
        <v>2495</v>
      </c>
      <c r="AI123" s="54">
        <f t="shared" ca="1" si="200"/>
        <v>2911</v>
      </c>
      <c r="AJ123" s="45" t="s">
        <v>9</v>
      </c>
    </row>
    <row r="124" spans="1:36" ht="15.95" hidden="1" customHeight="1" outlineLevel="1" x14ac:dyDescent="0.2">
      <c r="A124" s="63" t="s">
        <v>157</v>
      </c>
      <c r="B124" s="54">
        <v>0</v>
      </c>
      <c r="C124" s="54">
        <v>0</v>
      </c>
      <c r="D124" s="54">
        <v>0</v>
      </c>
      <c r="E124" s="54">
        <v>0</v>
      </c>
      <c r="F124" s="54">
        <v>0</v>
      </c>
      <c r="G124" s="54">
        <v>0</v>
      </c>
      <c r="H124" s="54">
        <v>0</v>
      </c>
      <c r="I124" s="54">
        <v>0</v>
      </c>
      <c r="J124" s="54">
        <v>0</v>
      </c>
      <c r="K124" s="54">
        <v>0</v>
      </c>
      <c r="L124" s="54">
        <v>0</v>
      </c>
      <c r="M124" s="54">
        <v>0</v>
      </c>
      <c r="N124" s="54">
        <v>0</v>
      </c>
      <c r="O124" s="54">
        <v>3005</v>
      </c>
      <c r="P124" s="54">
        <v>2453</v>
      </c>
      <c r="Q124" s="128">
        <v>2415</v>
      </c>
      <c r="R124" s="128">
        <v>2024</v>
      </c>
      <c r="S124" s="128">
        <v>1980</v>
      </c>
      <c r="T124" s="54">
        <v>1964</v>
      </c>
      <c r="U124" s="54">
        <v>1956</v>
      </c>
      <c r="V124" s="54">
        <v>1439</v>
      </c>
      <c r="W124" s="54">
        <v>1406</v>
      </c>
      <c r="X124" s="54">
        <v>1379</v>
      </c>
      <c r="Y124" s="54">
        <v>1213</v>
      </c>
      <c r="Z124" s="54">
        <v>1212</v>
      </c>
      <c r="AA124" s="54">
        <v>1210</v>
      </c>
      <c r="AC124" s="54">
        <f t="shared" si="222"/>
        <v>0</v>
      </c>
      <c r="AD124" s="54">
        <f t="shared" si="223"/>
        <v>0</v>
      </c>
      <c r="AE124" s="54">
        <f t="shared" si="224"/>
        <v>0</v>
      </c>
      <c r="AF124" s="54">
        <f t="shared" si="225"/>
        <v>2415</v>
      </c>
      <c r="AG124" s="54">
        <f t="shared" si="198"/>
        <v>1956</v>
      </c>
      <c r="AH124" s="54">
        <f t="shared" ca="1" si="199"/>
        <v>1213</v>
      </c>
      <c r="AI124" s="54">
        <f t="shared" ca="1" si="200"/>
        <v>1210</v>
      </c>
      <c r="AJ124" s="45" t="s">
        <v>9</v>
      </c>
    </row>
    <row r="125" spans="1:36" ht="15.95" hidden="1" customHeight="1" outlineLevel="1" x14ac:dyDescent="0.2">
      <c r="A125" s="63" t="s">
        <v>163</v>
      </c>
      <c r="B125" s="54">
        <v>0</v>
      </c>
      <c r="C125" s="54">
        <v>0</v>
      </c>
      <c r="D125" s="54">
        <v>0</v>
      </c>
      <c r="E125" s="54">
        <v>0</v>
      </c>
      <c r="F125" s="54">
        <v>0</v>
      </c>
      <c r="G125" s="54">
        <v>0</v>
      </c>
      <c r="H125" s="54">
        <v>0</v>
      </c>
      <c r="I125" s="54">
        <v>0</v>
      </c>
      <c r="J125" s="54">
        <v>0</v>
      </c>
      <c r="K125" s="54">
        <v>0</v>
      </c>
      <c r="L125" s="54">
        <v>0</v>
      </c>
      <c r="M125" s="54">
        <v>0</v>
      </c>
      <c r="N125" s="54">
        <v>0</v>
      </c>
      <c r="O125" s="54">
        <v>0</v>
      </c>
      <c r="P125" s="54">
        <v>0</v>
      </c>
      <c r="Q125" s="128">
        <v>1078</v>
      </c>
      <c r="R125" s="54">
        <v>1204</v>
      </c>
      <c r="S125" s="54">
        <v>0</v>
      </c>
      <c r="T125" s="54">
        <v>0</v>
      </c>
      <c r="U125" s="54">
        <v>0</v>
      </c>
      <c r="V125" s="54">
        <v>0</v>
      </c>
      <c r="W125" s="54">
        <v>0</v>
      </c>
      <c r="X125" s="54">
        <v>0</v>
      </c>
      <c r="Y125" s="54">
        <v>0</v>
      </c>
      <c r="Z125" s="54">
        <v>0</v>
      </c>
      <c r="AA125" s="54">
        <v>0</v>
      </c>
      <c r="AC125" s="54">
        <f t="shared" si="222"/>
        <v>0</v>
      </c>
      <c r="AD125" s="54">
        <f t="shared" si="223"/>
        <v>0</v>
      </c>
      <c r="AE125" s="54">
        <f t="shared" si="224"/>
        <v>0</v>
      </c>
      <c r="AF125" s="54">
        <f t="shared" si="225"/>
        <v>1078</v>
      </c>
      <c r="AG125" s="54">
        <f t="shared" si="198"/>
        <v>0</v>
      </c>
      <c r="AH125" s="54">
        <f t="shared" ca="1" si="199"/>
        <v>0</v>
      </c>
      <c r="AI125" s="54">
        <f t="shared" ca="1" si="200"/>
        <v>0</v>
      </c>
      <c r="AJ125" s="45" t="s">
        <v>9</v>
      </c>
    </row>
    <row r="126" spans="1:36" ht="15.95" hidden="1" customHeight="1" outlineLevel="1" x14ac:dyDescent="0.2">
      <c r="A126" s="61" t="s">
        <v>165</v>
      </c>
      <c r="B126" s="62">
        <v>22689</v>
      </c>
      <c r="C126" s="62">
        <v>22674</v>
      </c>
      <c r="D126" s="62">
        <v>22659</v>
      </c>
      <c r="E126" s="62">
        <v>-19466</v>
      </c>
      <c r="F126" s="62">
        <v>22635</v>
      </c>
      <c r="G126" s="62">
        <v>22612</v>
      </c>
      <c r="H126" s="62">
        <v>22477</v>
      </c>
      <c r="I126" s="62">
        <f t="shared" ref="I126:N126" si="232">SUM(I127:I133)</f>
        <v>22448</v>
      </c>
      <c r="J126" s="62">
        <f t="shared" si="232"/>
        <v>100129</v>
      </c>
      <c r="K126" s="62">
        <f t="shared" si="232"/>
        <v>152456</v>
      </c>
      <c r="L126" s="62">
        <f t="shared" si="232"/>
        <v>150129</v>
      </c>
      <c r="M126" s="62">
        <f t="shared" si="232"/>
        <v>84110</v>
      </c>
      <c r="N126" s="62">
        <f t="shared" si="232"/>
        <v>82062</v>
      </c>
      <c r="O126" s="62">
        <f t="shared" ref="O126:S126" si="233">SUM(O127:O133)</f>
        <v>36153</v>
      </c>
      <c r="P126" s="62">
        <f t="shared" si="233"/>
        <v>25081</v>
      </c>
      <c r="Q126" s="62">
        <f t="shared" si="233"/>
        <v>4419</v>
      </c>
      <c r="R126" s="62">
        <f t="shared" si="233"/>
        <v>17669</v>
      </c>
      <c r="S126" s="62">
        <f t="shared" si="233"/>
        <v>29763</v>
      </c>
      <c r="T126" s="62">
        <f t="shared" ref="T126:U126" si="234">SUM(T127:T133)</f>
        <v>36778</v>
      </c>
      <c r="U126" s="62">
        <f t="shared" si="234"/>
        <v>27537</v>
      </c>
      <c r="V126" s="62">
        <f t="shared" ref="V126:W126" si="235">SUM(V127:V133)</f>
        <v>37861</v>
      </c>
      <c r="W126" s="62">
        <f t="shared" si="235"/>
        <v>53081</v>
      </c>
      <c r="X126" s="62">
        <f t="shared" ref="X126:Y126" si="236">SUM(X127:X133)</f>
        <v>71445</v>
      </c>
      <c r="Y126" s="62">
        <f t="shared" si="236"/>
        <v>59156</v>
      </c>
      <c r="Z126" s="62">
        <f t="shared" ref="Z126:AA126" si="237">SUM(Z127:Z133)</f>
        <v>70908</v>
      </c>
      <c r="AA126" s="62">
        <f t="shared" si="237"/>
        <v>87996</v>
      </c>
      <c r="AC126" s="62">
        <f t="shared" si="222"/>
        <v>-19466</v>
      </c>
      <c r="AD126" s="62">
        <f t="shared" si="223"/>
        <v>22477</v>
      </c>
      <c r="AE126" s="62">
        <f t="shared" si="224"/>
        <v>84110</v>
      </c>
      <c r="AF126" s="62">
        <f t="shared" si="225"/>
        <v>4419</v>
      </c>
      <c r="AG126" s="62">
        <f t="shared" si="198"/>
        <v>27537</v>
      </c>
      <c r="AH126" s="62">
        <f t="shared" ca="1" si="199"/>
        <v>59156</v>
      </c>
      <c r="AI126" s="62">
        <f t="shared" ca="1" si="200"/>
        <v>87996</v>
      </c>
      <c r="AJ126" s="45" t="s">
        <v>9</v>
      </c>
    </row>
    <row r="127" spans="1:36" ht="15.95" hidden="1" customHeight="1" outlineLevel="1" x14ac:dyDescent="0.2">
      <c r="A127" s="63" t="s">
        <v>166</v>
      </c>
      <c r="B127" s="54">
        <v>22729</v>
      </c>
      <c r="C127" s="54">
        <v>22729</v>
      </c>
      <c r="D127" s="54">
        <v>22729</v>
      </c>
      <c r="E127" s="54">
        <v>22729</v>
      </c>
      <c r="F127" s="54">
        <v>22729</v>
      </c>
      <c r="G127" s="54">
        <v>22729</v>
      </c>
      <c r="H127" s="54">
        <v>22729</v>
      </c>
      <c r="I127" s="54">
        <v>22729</v>
      </c>
      <c r="J127" s="54">
        <v>100229</v>
      </c>
      <c r="K127" s="54">
        <v>149029</v>
      </c>
      <c r="L127" s="54">
        <v>149029</v>
      </c>
      <c r="M127" s="54">
        <v>149029</v>
      </c>
      <c r="N127" s="54">
        <v>149029</v>
      </c>
      <c r="O127" s="54">
        <v>149029</v>
      </c>
      <c r="P127" s="54">
        <v>149029</v>
      </c>
      <c r="Q127" s="54">
        <v>149029</v>
      </c>
      <c r="R127" s="54">
        <v>149029</v>
      </c>
      <c r="S127" s="54">
        <v>149029</v>
      </c>
      <c r="T127" s="54">
        <v>149029</v>
      </c>
      <c r="U127" s="54">
        <v>149029</v>
      </c>
      <c r="V127" s="54">
        <v>149029</v>
      </c>
      <c r="W127" s="54">
        <v>149029</v>
      </c>
      <c r="X127" s="54">
        <v>149029</v>
      </c>
      <c r="Y127" s="54">
        <v>149029</v>
      </c>
      <c r="Z127" s="54">
        <v>149029</v>
      </c>
      <c r="AA127" s="54">
        <v>149029</v>
      </c>
      <c r="AC127" s="54">
        <f t="shared" si="222"/>
        <v>22729</v>
      </c>
      <c r="AD127" s="54">
        <f t="shared" si="223"/>
        <v>22729</v>
      </c>
      <c r="AE127" s="54">
        <f t="shared" si="224"/>
        <v>149029</v>
      </c>
      <c r="AF127" s="54">
        <f t="shared" si="225"/>
        <v>149029</v>
      </c>
      <c r="AG127" s="54">
        <f t="shared" si="198"/>
        <v>149029</v>
      </c>
      <c r="AH127" s="54">
        <f t="shared" ca="1" si="199"/>
        <v>149029</v>
      </c>
      <c r="AI127" s="54">
        <f t="shared" ca="1" si="200"/>
        <v>149029</v>
      </c>
      <c r="AJ127" s="45" t="s">
        <v>9</v>
      </c>
    </row>
    <row r="128" spans="1:36" ht="15.95" hidden="1" customHeight="1" outlineLevel="1" x14ac:dyDescent="0.25">
      <c r="A128" s="63" t="s">
        <v>167</v>
      </c>
      <c r="B128" s="54">
        <v>0</v>
      </c>
      <c r="C128" s="54">
        <v>0</v>
      </c>
      <c r="D128" s="54">
        <v>0</v>
      </c>
      <c r="E128" s="54">
        <v>0</v>
      </c>
      <c r="F128" s="54">
        <v>0</v>
      </c>
      <c r="G128" s="54">
        <v>0</v>
      </c>
      <c r="H128" s="54">
        <v>0</v>
      </c>
      <c r="I128" s="54">
        <v>0</v>
      </c>
      <c r="J128" s="54">
        <v>0</v>
      </c>
      <c r="K128" s="54">
        <v>0</v>
      </c>
      <c r="L128" s="54">
        <v>0</v>
      </c>
      <c r="M128" s="54">
        <v>0</v>
      </c>
      <c r="N128" s="54">
        <v>0</v>
      </c>
      <c r="O128" s="54">
        <v>0</v>
      </c>
      <c r="P128" s="54">
        <v>0</v>
      </c>
      <c r="Q128" s="127">
        <v>0</v>
      </c>
      <c r="R128" s="127">
        <v>0</v>
      </c>
      <c r="S128" s="127">
        <v>0</v>
      </c>
      <c r="T128" s="54">
        <v>0</v>
      </c>
      <c r="U128" s="54">
        <v>0</v>
      </c>
      <c r="V128" s="54">
        <v>0</v>
      </c>
      <c r="W128" s="54">
        <v>0</v>
      </c>
      <c r="X128" s="54">
        <v>0</v>
      </c>
      <c r="Y128" s="54">
        <v>0</v>
      </c>
      <c r="Z128" s="54">
        <v>0</v>
      </c>
      <c r="AA128" s="54">
        <v>0</v>
      </c>
      <c r="AC128" s="54">
        <f t="shared" si="222"/>
        <v>0</v>
      </c>
      <c r="AD128" s="54">
        <f t="shared" si="223"/>
        <v>0</v>
      </c>
      <c r="AE128" s="54">
        <f t="shared" si="224"/>
        <v>0</v>
      </c>
      <c r="AF128" s="54">
        <f t="shared" si="225"/>
        <v>0</v>
      </c>
      <c r="AG128" s="54">
        <f t="shared" si="198"/>
        <v>0</v>
      </c>
      <c r="AH128" s="54">
        <f t="shared" ca="1" si="199"/>
        <v>0</v>
      </c>
      <c r="AI128" s="54">
        <f t="shared" ca="1" si="200"/>
        <v>0</v>
      </c>
      <c r="AJ128" s="45" t="s">
        <v>9</v>
      </c>
    </row>
    <row r="129" spans="1:36" ht="15.95" hidden="1" customHeight="1" outlineLevel="1" x14ac:dyDescent="0.25">
      <c r="A129" s="63" t="s">
        <v>145</v>
      </c>
      <c r="B129" s="54">
        <v>0</v>
      </c>
      <c r="C129" s="54">
        <v>0</v>
      </c>
      <c r="D129" s="54">
        <v>0</v>
      </c>
      <c r="E129" s="54">
        <v>0</v>
      </c>
      <c r="F129" s="54">
        <v>0</v>
      </c>
      <c r="G129" s="54">
        <v>0</v>
      </c>
      <c r="H129" s="54">
        <v>0</v>
      </c>
      <c r="I129" s="54">
        <v>0</v>
      </c>
      <c r="J129" s="54">
        <v>0</v>
      </c>
      <c r="K129" s="54">
        <v>0</v>
      </c>
      <c r="L129" s="54">
        <v>0</v>
      </c>
      <c r="M129" s="54">
        <v>0</v>
      </c>
      <c r="N129" s="54">
        <v>0</v>
      </c>
      <c r="O129" s="54">
        <v>0</v>
      </c>
      <c r="P129" s="54">
        <v>0</v>
      </c>
      <c r="Q129" s="127">
        <v>0</v>
      </c>
      <c r="R129" s="127">
        <v>0</v>
      </c>
      <c r="S129" s="127">
        <v>0</v>
      </c>
      <c r="T129" s="54">
        <v>0</v>
      </c>
      <c r="U129" s="54">
        <v>0</v>
      </c>
      <c r="V129" s="54">
        <v>0</v>
      </c>
      <c r="W129" s="54">
        <v>0</v>
      </c>
      <c r="X129" s="54">
        <v>0</v>
      </c>
      <c r="Y129" s="54">
        <v>0</v>
      </c>
      <c r="Z129" s="54">
        <v>0</v>
      </c>
      <c r="AA129" s="54">
        <v>0</v>
      </c>
      <c r="AC129" s="54">
        <f t="shared" si="222"/>
        <v>0</v>
      </c>
      <c r="AD129" s="54">
        <f t="shared" si="223"/>
        <v>0</v>
      </c>
      <c r="AE129" s="54">
        <f t="shared" si="224"/>
        <v>0</v>
      </c>
      <c r="AF129" s="54">
        <f t="shared" si="225"/>
        <v>0</v>
      </c>
      <c r="AG129" s="54">
        <f t="shared" si="198"/>
        <v>0</v>
      </c>
      <c r="AH129" s="54">
        <f t="shared" ca="1" si="199"/>
        <v>0</v>
      </c>
      <c r="AI129" s="54">
        <f t="shared" ca="1" si="200"/>
        <v>0</v>
      </c>
      <c r="AJ129" s="45" t="s">
        <v>9</v>
      </c>
    </row>
    <row r="130" spans="1:36" ht="15.95" hidden="1" customHeight="1" outlineLevel="1" x14ac:dyDescent="0.25">
      <c r="A130" s="63" t="s">
        <v>168</v>
      </c>
      <c r="B130" s="54">
        <v>0</v>
      </c>
      <c r="C130" s="54">
        <v>0</v>
      </c>
      <c r="D130" s="54">
        <v>0</v>
      </c>
      <c r="E130" s="54">
        <v>0</v>
      </c>
      <c r="F130" s="54">
        <v>0</v>
      </c>
      <c r="G130" s="54">
        <v>0</v>
      </c>
      <c r="H130" s="54">
        <v>0</v>
      </c>
      <c r="I130" s="54">
        <v>0</v>
      </c>
      <c r="J130" s="54">
        <v>0</v>
      </c>
      <c r="K130" s="54">
        <v>0</v>
      </c>
      <c r="L130" s="54">
        <v>0</v>
      </c>
      <c r="M130" s="54">
        <v>0</v>
      </c>
      <c r="N130" s="54">
        <v>0</v>
      </c>
      <c r="O130" s="54">
        <v>0</v>
      </c>
      <c r="P130" s="54">
        <v>0</v>
      </c>
      <c r="Q130" s="127">
        <v>0</v>
      </c>
      <c r="R130" s="127">
        <v>0</v>
      </c>
      <c r="S130" s="127">
        <v>0</v>
      </c>
      <c r="T130" s="54">
        <v>0</v>
      </c>
      <c r="U130" s="54">
        <v>0</v>
      </c>
      <c r="V130" s="54">
        <v>0</v>
      </c>
      <c r="W130" s="54">
        <v>0</v>
      </c>
      <c r="X130" s="54">
        <v>0</v>
      </c>
      <c r="Y130" s="54">
        <v>0</v>
      </c>
      <c r="Z130" s="54">
        <v>0</v>
      </c>
      <c r="AA130" s="54">
        <v>0</v>
      </c>
      <c r="AC130" s="54">
        <f t="shared" si="222"/>
        <v>0</v>
      </c>
      <c r="AD130" s="54">
        <f t="shared" si="223"/>
        <v>0</v>
      </c>
      <c r="AE130" s="54">
        <f t="shared" si="224"/>
        <v>0</v>
      </c>
      <c r="AF130" s="54">
        <f t="shared" si="225"/>
        <v>0</v>
      </c>
      <c r="AG130" s="54">
        <f t="shared" si="198"/>
        <v>0</v>
      </c>
      <c r="AH130" s="54">
        <f t="shared" ca="1" si="199"/>
        <v>0</v>
      </c>
      <c r="AI130" s="54">
        <f t="shared" ca="1" si="200"/>
        <v>0</v>
      </c>
      <c r="AJ130" s="45" t="s">
        <v>9</v>
      </c>
    </row>
    <row r="131" spans="1:36" ht="15.95" hidden="1" customHeight="1" outlineLevel="1" x14ac:dyDescent="0.2">
      <c r="A131" s="63" t="s">
        <v>169</v>
      </c>
      <c r="B131" s="54">
        <v>-39</v>
      </c>
      <c r="C131" s="54">
        <v>-39</v>
      </c>
      <c r="D131" s="54">
        <v>-39</v>
      </c>
      <c r="E131" s="54">
        <v>4546</v>
      </c>
      <c r="F131" s="54">
        <v>46652</v>
      </c>
      <c r="G131" s="54">
        <v>-89</v>
      </c>
      <c r="H131" s="54">
        <v>-89</v>
      </c>
      <c r="I131" s="54">
        <v>-281</v>
      </c>
      <c r="J131" s="54">
        <v>-281</v>
      </c>
      <c r="K131" s="54">
        <v>-281</v>
      </c>
      <c r="L131" s="54">
        <v>-281</v>
      </c>
      <c r="M131" s="54">
        <v>-64920</v>
      </c>
      <c r="N131" s="54">
        <v>-64703</v>
      </c>
      <c r="O131" s="54">
        <v>-106839</v>
      </c>
      <c r="P131" s="54">
        <v>-142606</v>
      </c>
      <c r="Q131" s="54">
        <v>-144611</v>
      </c>
      <c r="R131" s="54">
        <v>-134329</v>
      </c>
      <c r="S131" s="54">
        <v>-134329</v>
      </c>
      <c r="T131" s="54">
        <v>-134329</v>
      </c>
      <c r="U131" s="54">
        <v>-121492</v>
      </c>
      <c r="V131" s="54">
        <v>-121492</v>
      </c>
      <c r="W131" s="54">
        <v>-121492</v>
      </c>
      <c r="X131" s="54">
        <v>-121492</v>
      </c>
      <c r="Y131" s="54">
        <v>-89873</v>
      </c>
      <c r="Z131" s="54">
        <v>-89873</v>
      </c>
      <c r="AA131" s="54">
        <v>-89873</v>
      </c>
      <c r="AC131" s="54">
        <f t="shared" si="222"/>
        <v>4546</v>
      </c>
      <c r="AD131" s="54">
        <f t="shared" si="223"/>
        <v>-89</v>
      </c>
      <c r="AE131" s="54">
        <f t="shared" si="224"/>
        <v>-64920</v>
      </c>
      <c r="AF131" s="54">
        <f t="shared" si="225"/>
        <v>-144611</v>
      </c>
      <c r="AG131" s="54">
        <f t="shared" si="198"/>
        <v>-121492</v>
      </c>
      <c r="AH131" s="54">
        <f t="shared" ca="1" si="199"/>
        <v>-89873</v>
      </c>
      <c r="AI131" s="54">
        <f t="shared" ca="1" si="200"/>
        <v>-89873</v>
      </c>
      <c r="AJ131" s="45" t="s">
        <v>9</v>
      </c>
    </row>
    <row r="132" spans="1:36" ht="15.95" hidden="1" customHeight="1" outlineLevel="1" x14ac:dyDescent="0.2">
      <c r="A132" s="63" t="s">
        <v>170</v>
      </c>
      <c r="B132" s="54">
        <v>-1</v>
      </c>
      <c r="C132" s="54">
        <v>-16</v>
      </c>
      <c r="D132" s="54">
        <v>-31</v>
      </c>
      <c r="E132" s="54">
        <v>-46741</v>
      </c>
      <c r="F132" s="54">
        <v>-46746</v>
      </c>
      <c r="G132" s="54">
        <v>-28</v>
      </c>
      <c r="H132" s="54">
        <v>-163</v>
      </c>
      <c r="I132" s="54">
        <v>0</v>
      </c>
      <c r="J132" s="54">
        <v>181</v>
      </c>
      <c r="K132" s="54">
        <v>3708</v>
      </c>
      <c r="L132" s="54">
        <v>1381</v>
      </c>
      <c r="M132" s="54">
        <v>1</v>
      </c>
      <c r="N132" s="54">
        <v>-2264</v>
      </c>
      <c r="O132" s="54">
        <v>-6037</v>
      </c>
      <c r="P132" s="54">
        <v>18658</v>
      </c>
      <c r="Q132" s="54">
        <v>1</v>
      </c>
      <c r="R132" s="54">
        <v>2969</v>
      </c>
      <c r="S132" s="54">
        <v>15063</v>
      </c>
      <c r="T132" s="54">
        <v>22078</v>
      </c>
      <c r="U132" s="54">
        <v>0</v>
      </c>
      <c r="V132" s="54">
        <v>10324</v>
      </c>
      <c r="W132" s="54">
        <v>25544</v>
      </c>
      <c r="X132" s="54">
        <v>43908</v>
      </c>
      <c r="Y132" s="54">
        <v>0</v>
      </c>
      <c r="Z132" s="54">
        <v>11752</v>
      </c>
      <c r="AA132" s="54">
        <v>28840</v>
      </c>
      <c r="AC132" s="54">
        <f t="shared" si="222"/>
        <v>-46741</v>
      </c>
      <c r="AD132" s="54">
        <f t="shared" si="223"/>
        <v>-163</v>
      </c>
      <c r="AE132" s="54">
        <f t="shared" si="224"/>
        <v>1</v>
      </c>
      <c r="AF132" s="54">
        <f t="shared" si="225"/>
        <v>1</v>
      </c>
      <c r="AG132" s="54">
        <f t="shared" si="198"/>
        <v>0</v>
      </c>
      <c r="AH132" s="54">
        <f t="shared" ca="1" si="199"/>
        <v>0</v>
      </c>
      <c r="AI132" s="54">
        <f t="shared" ca="1" si="200"/>
        <v>28840</v>
      </c>
      <c r="AJ132" s="45" t="s">
        <v>9</v>
      </c>
    </row>
    <row r="133" spans="1:36" ht="15.95" hidden="1" customHeight="1" outlineLevel="1" x14ac:dyDescent="0.2">
      <c r="A133" s="63" t="s">
        <v>171</v>
      </c>
      <c r="B133" s="54">
        <v>0</v>
      </c>
      <c r="C133" s="54">
        <v>0</v>
      </c>
      <c r="D133" s="54">
        <v>0</v>
      </c>
      <c r="E133" s="54">
        <v>0</v>
      </c>
      <c r="F133" s="54">
        <v>0</v>
      </c>
      <c r="G133" s="54">
        <v>0</v>
      </c>
      <c r="H133" s="54">
        <v>0</v>
      </c>
      <c r="I133" s="54">
        <v>0</v>
      </c>
      <c r="J133" s="54">
        <v>0</v>
      </c>
      <c r="K133" s="54">
        <v>0</v>
      </c>
      <c r="L133" s="54">
        <v>0</v>
      </c>
      <c r="M133" s="54">
        <v>0</v>
      </c>
      <c r="N133" s="54">
        <v>0</v>
      </c>
      <c r="O133" s="54">
        <v>0</v>
      </c>
      <c r="P133" s="54">
        <v>0</v>
      </c>
      <c r="Q133" s="54">
        <v>0</v>
      </c>
      <c r="R133" s="54">
        <v>0</v>
      </c>
      <c r="S133" s="54">
        <v>0</v>
      </c>
      <c r="T133" s="54">
        <v>0</v>
      </c>
      <c r="U133" s="54">
        <v>0</v>
      </c>
      <c r="V133" s="54">
        <v>0</v>
      </c>
      <c r="W133" s="54">
        <v>0</v>
      </c>
      <c r="X133" s="54">
        <v>0</v>
      </c>
      <c r="Y133" s="54">
        <v>0</v>
      </c>
      <c r="Z133" s="54">
        <v>0</v>
      </c>
      <c r="AA133" s="54">
        <v>0</v>
      </c>
      <c r="AC133" s="54">
        <f t="shared" si="222"/>
        <v>0</v>
      </c>
      <c r="AD133" s="54">
        <f t="shared" si="223"/>
        <v>0</v>
      </c>
      <c r="AE133" s="54">
        <f t="shared" si="224"/>
        <v>0</v>
      </c>
      <c r="AF133" s="54">
        <f t="shared" si="225"/>
        <v>0</v>
      </c>
      <c r="AG133" s="54">
        <f t="shared" si="198"/>
        <v>0</v>
      </c>
      <c r="AH133" s="54">
        <f t="shared" ca="1" si="199"/>
        <v>0</v>
      </c>
      <c r="AI133" s="54">
        <f t="shared" ca="1" si="200"/>
        <v>0</v>
      </c>
      <c r="AJ133" s="45" t="s">
        <v>9</v>
      </c>
    </row>
    <row r="134" spans="1:36" ht="15.95" customHeight="1" collapsed="1" x14ac:dyDescent="0.2">
      <c r="P134" s="219">
        <f t="shared" ref="P134:U134" si="238">P70-P99</f>
        <v>0</v>
      </c>
      <c r="Q134" s="219">
        <f t="shared" si="238"/>
        <v>0</v>
      </c>
      <c r="R134" s="219">
        <f t="shared" si="238"/>
        <v>0</v>
      </c>
      <c r="S134" s="219">
        <f t="shared" si="238"/>
        <v>0</v>
      </c>
      <c r="T134" s="219">
        <f t="shared" si="238"/>
        <v>0</v>
      </c>
      <c r="U134" s="219">
        <f t="shared" si="238"/>
        <v>0</v>
      </c>
      <c r="V134" s="219">
        <f t="shared" ref="V134:W134" si="239">V70-V99</f>
        <v>0</v>
      </c>
      <c r="W134" s="219">
        <f t="shared" si="239"/>
        <v>0</v>
      </c>
      <c r="X134" s="219">
        <f t="shared" ref="X134:Y134" si="240">X70-X99</f>
        <v>0</v>
      </c>
      <c r="Y134" s="219">
        <f t="shared" si="240"/>
        <v>0</v>
      </c>
      <c r="Z134" s="219">
        <f t="shared" ref="Z134:AA134" si="241">Z70-Z99</f>
        <v>0</v>
      </c>
      <c r="AA134" s="219">
        <f t="shared" si="241"/>
        <v>0</v>
      </c>
      <c r="AJ134" s="45" t="s">
        <v>9</v>
      </c>
    </row>
    <row r="135" spans="1:36" s="42" customFormat="1" ht="15.95" customHeight="1" collapsed="1" x14ac:dyDescent="0.2">
      <c r="A135" s="39" t="s">
        <v>172</v>
      </c>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C135" s="40"/>
      <c r="AD135" s="40"/>
      <c r="AE135" s="40"/>
      <c r="AF135" s="40"/>
      <c r="AG135" s="40"/>
      <c r="AH135" s="40"/>
      <c r="AI135" s="40"/>
      <c r="AJ135" s="41" t="s">
        <v>9</v>
      </c>
    </row>
    <row r="136" spans="1:36" ht="15.95" hidden="1" customHeight="1" outlineLevel="1" x14ac:dyDescent="0.2">
      <c r="A136" s="55" t="s">
        <v>85</v>
      </c>
      <c r="B136" s="56">
        <v>16413</v>
      </c>
      <c r="C136" s="56">
        <v>83770</v>
      </c>
      <c r="D136" s="56">
        <v>194154</v>
      </c>
      <c r="E136" s="56">
        <v>314525</v>
      </c>
      <c r="F136" s="56">
        <v>144240</v>
      </c>
      <c r="G136" s="56">
        <v>138672</v>
      </c>
      <c r="H136" s="56">
        <v>227518</v>
      </c>
      <c r="I136" s="56">
        <f t="shared" ref="I136:N136" si="242">SUM(I137:I144)</f>
        <v>211795</v>
      </c>
      <c r="J136" s="56">
        <f t="shared" si="242"/>
        <v>442521</v>
      </c>
      <c r="K136" s="56">
        <f t="shared" si="242"/>
        <v>101057</v>
      </c>
      <c r="L136" s="56">
        <f t="shared" si="242"/>
        <v>84477</v>
      </c>
      <c r="M136" s="56">
        <f t="shared" si="242"/>
        <v>104351</v>
      </c>
      <c r="N136" s="56">
        <f t="shared" si="242"/>
        <v>88748</v>
      </c>
      <c r="O136" s="56">
        <f t="shared" ref="O136:S136" si="243">SUM(O137:O144)</f>
        <v>108499</v>
      </c>
      <c r="P136" s="56">
        <f t="shared" si="243"/>
        <v>41132</v>
      </c>
      <c r="Q136" s="56">
        <f t="shared" si="243"/>
        <v>60790</v>
      </c>
      <c r="R136" s="56">
        <f t="shared" si="243"/>
        <v>85534</v>
      </c>
      <c r="S136" s="56">
        <f t="shared" si="243"/>
        <v>79171</v>
      </c>
      <c r="T136" s="56">
        <f t="shared" ref="T136:U136" si="244">SUM(T137:T144)</f>
        <v>54317</v>
      </c>
      <c r="U136" s="56">
        <f t="shared" si="244"/>
        <v>63869</v>
      </c>
      <c r="V136" s="56">
        <f t="shared" ref="V136:W136" si="245">SUM(V137:V144)</f>
        <v>84913</v>
      </c>
      <c r="W136" s="56">
        <f t="shared" si="245"/>
        <v>70075</v>
      </c>
      <c r="X136" s="56">
        <f t="shared" ref="X136:Y136" si="246">SUM(X137:X144)</f>
        <v>61258</v>
      </c>
      <c r="Y136" s="56">
        <f t="shared" si="246"/>
        <v>77189</v>
      </c>
      <c r="Z136" s="56">
        <f t="shared" ref="Z136:AA136" si="247">SUM(Z137:Z144)</f>
        <v>91330</v>
      </c>
      <c r="AA136" s="56">
        <f t="shared" si="247"/>
        <v>77911</v>
      </c>
      <c r="AB136" s="276"/>
      <c r="AC136" s="56">
        <f t="shared" ref="AC136:AC167" si="248">SUM(B136:E136)</f>
        <v>608862</v>
      </c>
      <c r="AD136" s="56">
        <f t="shared" ref="AD136:AD167" si="249">SUM(F136:I136)</f>
        <v>722225</v>
      </c>
      <c r="AE136" s="56">
        <f t="shared" ref="AE136:AE167" si="250">SUM(J136:M136)</f>
        <v>732406</v>
      </c>
      <c r="AF136" s="56">
        <f>SUM(N136:Q136)</f>
        <v>299169</v>
      </c>
      <c r="AG136" s="56">
        <f t="shared" ref="AG136:AG167" si="251">SUM(R136:U136)</f>
        <v>282891</v>
      </c>
      <c r="AH136" s="56">
        <f>SUM(V136:Y136)</f>
        <v>293435</v>
      </c>
      <c r="AI136" s="56">
        <f>SUM(Z136:AB136)</f>
        <v>169241</v>
      </c>
      <c r="AJ136" s="45" t="s">
        <v>9</v>
      </c>
    </row>
    <row r="137" spans="1:36" ht="15.95" hidden="1" customHeight="1" outlineLevel="1" x14ac:dyDescent="0.2">
      <c r="A137" s="57" t="s">
        <v>86</v>
      </c>
      <c r="B137" s="58">
        <v>0</v>
      </c>
      <c r="C137" s="58">
        <v>0</v>
      </c>
      <c r="D137" s="58">
        <v>0</v>
      </c>
      <c r="E137" s="58">
        <v>0</v>
      </c>
      <c r="F137" s="58">
        <v>0</v>
      </c>
      <c r="G137" s="58">
        <v>0</v>
      </c>
      <c r="H137" s="58">
        <v>0</v>
      </c>
      <c r="I137" s="58">
        <v>0</v>
      </c>
      <c r="J137" s="58">
        <v>1097</v>
      </c>
      <c r="K137" s="58">
        <v>7487</v>
      </c>
      <c r="L137" s="58">
        <v>8477</v>
      </c>
      <c r="M137" s="58">
        <v>7908</v>
      </c>
      <c r="N137" s="58">
        <v>8464</v>
      </c>
      <c r="O137" s="58">
        <v>8477</v>
      </c>
      <c r="P137" s="58">
        <v>9471</v>
      </c>
      <c r="Q137" s="133">
        <v>9471</v>
      </c>
      <c r="R137" s="58">
        <v>9223</v>
      </c>
      <c r="S137" s="58">
        <v>9507</v>
      </c>
      <c r="T137" s="58">
        <v>9837</v>
      </c>
      <c r="U137" s="58">
        <v>9577</v>
      </c>
      <c r="V137" s="58">
        <v>9776</v>
      </c>
      <c r="W137" s="58">
        <v>9595</v>
      </c>
      <c r="X137" s="58">
        <v>9997</v>
      </c>
      <c r="Y137" s="58">
        <v>9515</v>
      </c>
      <c r="Z137" s="58">
        <v>10138</v>
      </c>
      <c r="AA137" s="58">
        <v>10127</v>
      </c>
      <c r="AC137" s="58">
        <f t="shared" si="248"/>
        <v>0</v>
      </c>
      <c r="AD137" s="58">
        <f t="shared" si="249"/>
        <v>0</v>
      </c>
      <c r="AE137" s="58">
        <f t="shared" si="250"/>
        <v>24969</v>
      </c>
      <c r="AF137" s="58">
        <f t="shared" ref="AF137:AF187" si="252">SUM(N137:Q137)</f>
        <v>35883</v>
      </c>
      <c r="AG137" s="58">
        <f t="shared" si="251"/>
        <v>38144</v>
      </c>
      <c r="AH137" s="58">
        <f t="shared" ref="AH137:AH187" si="253">SUM(V137:Y137)</f>
        <v>38883</v>
      </c>
      <c r="AI137" s="58">
        <f t="shared" ref="AI137:AI187" si="254">SUM(Z137:AB137)</f>
        <v>20265</v>
      </c>
      <c r="AJ137" s="45" t="s">
        <v>9</v>
      </c>
    </row>
    <row r="138" spans="1:36" ht="15.95" hidden="1" customHeight="1" outlineLevel="1" x14ac:dyDescent="0.2">
      <c r="A138" s="57" t="s">
        <v>87</v>
      </c>
      <c r="B138" s="58">
        <v>0</v>
      </c>
      <c r="C138" s="58">
        <v>0</v>
      </c>
      <c r="D138" s="58">
        <v>0</v>
      </c>
      <c r="E138" s="58">
        <v>0</v>
      </c>
      <c r="F138" s="58">
        <v>0</v>
      </c>
      <c r="G138" s="58">
        <v>0</v>
      </c>
      <c r="H138" s="58">
        <v>0</v>
      </c>
      <c r="I138" s="58">
        <v>0</v>
      </c>
      <c r="J138" s="58">
        <v>0</v>
      </c>
      <c r="K138" s="58">
        <v>0</v>
      </c>
      <c r="L138" s="58">
        <v>0</v>
      </c>
      <c r="M138" s="58">
        <v>0</v>
      </c>
      <c r="N138" s="58">
        <v>0</v>
      </c>
      <c r="O138" s="58">
        <v>0</v>
      </c>
      <c r="P138" s="58">
        <v>0</v>
      </c>
      <c r="Q138" s="133">
        <v>0</v>
      </c>
      <c r="R138" s="58">
        <v>0</v>
      </c>
      <c r="S138" s="58">
        <v>0</v>
      </c>
      <c r="T138" s="58">
        <v>0</v>
      </c>
      <c r="U138" s="58">
        <v>0</v>
      </c>
      <c r="V138" s="58">
        <v>0</v>
      </c>
      <c r="W138" s="58">
        <v>0</v>
      </c>
      <c r="X138" s="58">
        <v>0</v>
      </c>
      <c r="Y138" s="58">
        <v>0</v>
      </c>
      <c r="Z138" s="58">
        <v>0</v>
      </c>
      <c r="AA138" s="58">
        <v>0</v>
      </c>
      <c r="AC138" s="58">
        <f t="shared" si="248"/>
        <v>0</v>
      </c>
      <c r="AD138" s="58">
        <f t="shared" si="249"/>
        <v>0</v>
      </c>
      <c r="AE138" s="58">
        <f t="shared" si="250"/>
        <v>0</v>
      </c>
      <c r="AF138" s="58">
        <f t="shared" si="252"/>
        <v>0</v>
      </c>
      <c r="AG138" s="58">
        <f t="shared" si="251"/>
        <v>0</v>
      </c>
      <c r="AH138" s="58">
        <f t="shared" si="253"/>
        <v>0</v>
      </c>
      <c r="AI138" s="58">
        <f t="shared" si="254"/>
        <v>0</v>
      </c>
      <c r="AJ138" s="45" t="s">
        <v>9</v>
      </c>
    </row>
    <row r="139" spans="1:36" ht="15.95" hidden="1" customHeight="1" outlineLevel="1" x14ac:dyDescent="0.2">
      <c r="A139" s="57" t="s">
        <v>88</v>
      </c>
      <c r="B139" s="58">
        <v>0</v>
      </c>
      <c r="C139" s="58">
        <v>0</v>
      </c>
      <c r="D139" s="58">
        <v>0</v>
      </c>
      <c r="E139" s="58">
        <v>0</v>
      </c>
      <c r="F139" s="58">
        <v>0</v>
      </c>
      <c r="G139" s="58">
        <v>0</v>
      </c>
      <c r="H139" s="58">
        <v>0</v>
      </c>
      <c r="I139" s="58">
        <v>87910</v>
      </c>
      <c r="J139" s="58">
        <v>248289</v>
      </c>
      <c r="K139" s="58">
        <v>93570</v>
      </c>
      <c r="L139" s="58">
        <v>76000</v>
      </c>
      <c r="M139" s="58">
        <v>96443</v>
      </c>
      <c r="N139" s="58">
        <v>80284</v>
      </c>
      <c r="O139" s="58">
        <v>39231</v>
      </c>
      <c r="P139" s="58">
        <v>38502</v>
      </c>
      <c r="Q139" s="133">
        <v>38308</v>
      </c>
      <c r="R139" s="133">
        <v>38814</v>
      </c>
      <c r="S139" s="58">
        <v>39429</v>
      </c>
      <c r="T139" s="58">
        <v>39486</v>
      </c>
      <c r="U139" s="58">
        <v>39613</v>
      </c>
      <c r="V139" s="58">
        <v>40004</v>
      </c>
      <c r="W139" s="58">
        <v>40369</v>
      </c>
      <c r="X139" s="58">
        <v>40583</v>
      </c>
      <c r="Y139" s="58">
        <v>40833</v>
      </c>
      <c r="Z139" s="58">
        <v>41345</v>
      </c>
      <c r="AA139" s="58">
        <v>41885</v>
      </c>
      <c r="AB139" s="21"/>
      <c r="AC139" s="58">
        <f t="shared" si="248"/>
        <v>0</v>
      </c>
      <c r="AD139" s="58">
        <f t="shared" si="249"/>
        <v>87910</v>
      </c>
      <c r="AE139" s="58">
        <f t="shared" si="250"/>
        <v>514302</v>
      </c>
      <c r="AF139" s="58">
        <f t="shared" si="252"/>
        <v>196325</v>
      </c>
      <c r="AG139" s="58">
        <f t="shared" si="251"/>
        <v>157342</v>
      </c>
      <c r="AH139" s="58">
        <f t="shared" si="253"/>
        <v>161789</v>
      </c>
      <c r="AI139" s="58">
        <f t="shared" si="254"/>
        <v>83230</v>
      </c>
      <c r="AJ139" s="89" t="s">
        <v>9</v>
      </c>
    </row>
    <row r="140" spans="1:36" ht="15.95" hidden="1" customHeight="1" outlineLevel="1" x14ac:dyDescent="0.2">
      <c r="A140" s="57" t="s">
        <v>89</v>
      </c>
      <c r="B140" s="58">
        <v>0</v>
      </c>
      <c r="C140" s="58">
        <v>0</v>
      </c>
      <c r="D140" s="58">
        <v>0</v>
      </c>
      <c r="E140" s="58">
        <v>0</v>
      </c>
      <c r="F140" s="58">
        <v>0</v>
      </c>
      <c r="G140" s="58">
        <v>0</v>
      </c>
      <c r="H140" s="58">
        <v>0</v>
      </c>
      <c r="I140" s="58">
        <v>0</v>
      </c>
      <c r="J140" s="58">
        <v>0</v>
      </c>
      <c r="K140" s="58">
        <v>0</v>
      </c>
      <c r="L140" s="58">
        <v>0</v>
      </c>
      <c r="M140" s="58">
        <v>0</v>
      </c>
      <c r="N140" s="58">
        <v>0</v>
      </c>
      <c r="O140" s="58">
        <v>0</v>
      </c>
      <c r="P140" s="58">
        <v>0</v>
      </c>
      <c r="Q140" s="133">
        <v>0</v>
      </c>
      <c r="R140" s="131">
        <v>0</v>
      </c>
      <c r="S140" s="58">
        <v>0</v>
      </c>
      <c r="T140" s="58">
        <v>0</v>
      </c>
      <c r="U140" s="58">
        <v>0</v>
      </c>
      <c r="V140" s="58">
        <v>0</v>
      </c>
      <c r="W140" s="58">
        <v>0</v>
      </c>
      <c r="X140" s="58">
        <v>0</v>
      </c>
      <c r="Y140" s="58">
        <v>0</v>
      </c>
      <c r="Z140" s="58">
        <v>0</v>
      </c>
      <c r="AA140" s="58">
        <v>0</v>
      </c>
      <c r="AC140" s="58">
        <f t="shared" si="248"/>
        <v>0</v>
      </c>
      <c r="AD140" s="58">
        <f t="shared" si="249"/>
        <v>0</v>
      </c>
      <c r="AE140" s="58">
        <f t="shared" si="250"/>
        <v>0</v>
      </c>
      <c r="AF140" s="58">
        <f t="shared" si="252"/>
        <v>0</v>
      </c>
      <c r="AG140" s="58">
        <f t="shared" si="251"/>
        <v>0</v>
      </c>
      <c r="AH140" s="58">
        <f t="shared" si="253"/>
        <v>0</v>
      </c>
      <c r="AI140" s="58">
        <f t="shared" si="254"/>
        <v>0</v>
      </c>
      <c r="AJ140" s="45" t="s">
        <v>9</v>
      </c>
    </row>
    <row r="141" spans="1:36" ht="15.95" hidden="1" customHeight="1" outlineLevel="1" x14ac:dyDescent="0.2">
      <c r="A141" s="57" t="s">
        <v>90</v>
      </c>
      <c r="B141" s="58">
        <v>0</v>
      </c>
      <c r="C141" s="58">
        <v>0</v>
      </c>
      <c r="D141" s="58">
        <v>0</v>
      </c>
      <c r="E141" s="58">
        <v>0</v>
      </c>
      <c r="F141" s="58">
        <v>0</v>
      </c>
      <c r="G141" s="58">
        <v>0</v>
      </c>
      <c r="H141" s="58">
        <v>0</v>
      </c>
      <c r="I141" s="58">
        <v>0</v>
      </c>
      <c r="J141" s="58">
        <v>0</v>
      </c>
      <c r="K141" s="58">
        <v>0</v>
      </c>
      <c r="L141" s="58">
        <v>0</v>
      </c>
      <c r="M141" s="58">
        <v>0</v>
      </c>
      <c r="N141" s="58">
        <v>0</v>
      </c>
      <c r="O141" s="58">
        <v>60791</v>
      </c>
      <c r="P141" s="58">
        <v>-6841</v>
      </c>
      <c r="Q141" s="133">
        <v>13011</v>
      </c>
      <c r="R141" s="131">
        <v>37497</v>
      </c>
      <c r="S141" s="58">
        <v>30235</v>
      </c>
      <c r="T141" s="58">
        <v>4994</v>
      </c>
      <c r="U141" s="58">
        <v>14679</v>
      </c>
      <c r="V141" s="58">
        <v>35133</v>
      </c>
      <c r="W141" s="58">
        <v>20111</v>
      </c>
      <c r="X141" s="58">
        <v>10678</v>
      </c>
      <c r="Y141" s="58">
        <v>26841</v>
      </c>
      <c r="Z141" s="58">
        <v>39847</v>
      </c>
      <c r="AA141" s="58">
        <v>25899</v>
      </c>
      <c r="AC141" s="58">
        <f t="shared" si="248"/>
        <v>0</v>
      </c>
      <c r="AD141" s="58">
        <f t="shared" si="249"/>
        <v>0</v>
      </c>
      <c r="AE141" s="58">
        <f t="shared" si="250"/>
        <v>0</v>
      </c>
      <c r="AF141" s="58">
        <f t="shared" si="252"/>
        <v>66961</v>
      </c>
      <c r="AG141" s="58">
        <f t="shared" si="251"/>
        <v>87405</v>
      </c>
      <c r="AH141" s="58">
        <f t="shared" si="253"/>
        <v>92763</v>
      </c>
      <c r="AI141" s="58">
        <f t="shared" si="254"/>
        <v>65746</v>
      </c>
      <c r="AJ141" s="45" t="s">
        <v>9</v>
      </c>
    </row>
    <row r="142" spans="1:36" ht="15.95" hidden="1" customHeight="1" outlineLevel="1" x14ac:dyDescent="0.2">
      <c r="A142" s="57" t="s">
        <v>91</v>
      </c>
      <c r="B142" s="134">
        <v>16413</v>
      </c>
      <c r="C142" s="134">
        <v>83770</v>
      </c>
      <c r="D142" s="134">
        <v>194154</v>
      </c>
      <c r="E142" s="134">
        <v>314525</v>
      </c>
      <c r="F142" s="134">
        <v>144240</v>
      </c>
      <c r="G142" s="134">
        <v>138672</v>
      </c>
      <c r="H142" s="134">
        <v>227518</v>
      </c>
      <c r="I142" s="134">
        <v>123885</v>
      </c>
      <c r="J142" s="134">
        <v>193135</v>
      </c>
      <c r="K142" s="134">
        <v>0</v>
      </c>
      <c r="L142" s="134">
        <v>0</v>
      </c>
      <c r="M142" s="134">
        <v>0</v>
      </c>
      <c r="N142" s="134">
        <v>0</v>
      </c>
      <c r="O142" s="134">
        <v>0</v>
      </c>
      <c r="P142" s="134">
        <v>0</v>
      </c>
      <c r="Q142" s="133">
        <v>0</v>
      </c>
      <c r="R142" s="58">
        <v>0</v>
      </c>
      <c r="S142" s="58">
        <v>0</v>
      </c>
      <c r="T142" s="58">
        <v>0</v>
      </c>
      <c r="U142" s="58">
        <v>0</v>
      </c>
      <c r="V142" s="58">
        <v>0</v>
      </c>
      <c r="W142" s="58">
        <v>0</v>
      </c>
      <c r="X142" s="58">
        <v>0</v>
      </c>
      <c r="Y142" s="58">
        <v>0</v>
      </c>
      <c r="Z142" s="58">
        <v>0</v>
      </c>
      <c r="AA142" s="58">
        <v>0</v>
      </c>
      <c r="AC142" s="58">
        <f t="shared" si="248"/>
        <v>608862</v>
      </c>
      <c r="AD142" s="58">
        <f t="shared" si="249"/>
        <v>634315</v>
      </c>
      <c r="AE142" s="58">
        <f t="shared" si="250"/>
        <v>193135</v>
      </c>
      <c r="AF142" s="58">
        <f t="shared" si="252"/>
        <v>0</v>
      </c>
      <c r="AG142" s="58">
        <f t="shared" si="251"/>
        <v>0</v>
      </c>
      <c r="AH142" s="58">
        <f t="shared" si="253"/>
        <v>0</v>
      </c>
      <c r="AI142" s="58">
        <f t="shared" si="254"/>
        <v>0</v>
      </c>
      <c r="AJ142" s="45" t="s">
        <v>9</v>
      </c>
    </row>
    <row r="143" spans="1:36" ht="15.95" hidden="1" customHeight="1" outlineLevel="1" x14ac:dyDescent="0.2">
      <c r="A143" s="57" t="s">
        <v>173</v>
      </c>
      <c r="B143" s="58">
        <v>0</v>
      </c>
      <c r="C143" s="58">
        <v>0</v>
      </c>
      <c r="D143" s="58">
        <v>0</v>
      </c>
      <c r="E143" s="58">
        <v>0</v>
      </c>
      <c r="F143" s="58">
        <v>0</v>
      </c>
      <c r="G143" s="58">
        <v>0</v>
      </c>
      <c r="H143" s="58">
        <v>0</v>
      </c>
      <c r="I143" s="58">
        <v>0</v>
      </c>
      <c r="J143" s="58">
        <v>0</v>
      </c>
      <c r="K143" s="58">
        <v>0</v>
      </c>
      <c r="L143" s="58">
        <v>0</v>
      </c>
      <c r="M143" s="58">
        <v>0</v>
      </c>
      <c r="N143" s="58">
        <v>0</v>
      </c>
      <c r="O143" s="58">
        <v>0</v>
      </c>
      <c r="P143" s="58">
        <v>0</v>
      </c>
      <c r="Q143" s="133">
        <v>0</v>
      </c>
      <c r="R143" s="131">
        <v>0</v>
      </c>
      <c r="S143" s="58">
        <v>0</v>
      </c>
      <c r="T143" s="58">
        <v>0</v>
      </c>
      <c r="U143" s="58">
        <v>0</v>
      </c>
      <c r="V143" s="58">
        <v>0</v>
      </c>
      <c r="W143" s="58">
        <v>0</v>
      </c>
      <c r="X143" s="58">
        <v>0</v>
      </c>
      <c r="Y143" s="58">
        <v>0</v>
      </c>
      <c r="Z143" s="58">
        <v>0</v>
      </c>
      <c r="AA143" s="58">
        <v>0</v>
      </c>
      <c r="AC143" s="58">
        <f t="shared" si="248"/>
        <v>0</v>
      </c>
      <c r="AD143" s="58">
        <f t="shared" si="249"/>
        <v>0</v>
      </c>
      <c r="AE143" s="58">
        <f t="shared" si="250"/>
        <v>0</v>
      </c>
      <c r="AF143" s="58">
        <f t="shared" si="252"/>
        <v>0</v>
      </c>
      <c r="AG143" s="58">
        <f t="shared" si="251"/>
        <v>0</v>
      </c>
      <c r="AH143" s="58">
        <f t="shared" si="253"/>
        <v>0</v>
      </c>
      <c r="AI143" s="58">
        <f t="shared" si="254"/>
        <v>0</v>
      </c>
      <c r="AJ143" s="45" t="s">
        <v>9</v>
      </c>
    </row>
    <row r="144" spans="1:36" ht="15.95" hidden="1" customHeight="1" outlineLevel="1" x14ac:dyDescent="0.2">
      <c r="A144" s="57" t="s">
        <v>174</v>
      </c>
      <c r="B144" s="58">
        <v>0</v>
      </c>
      <c r="C144" s="58">
        <v>0</v>
      </c>
      <c r="D144" s="58">
        <v>0</v>
      </c>
      <c r="E144" s="58">
        <v>0</v>
      </c>
      <c r="F144" s="58">
        <v>0</v>
      </c>
      <c r="G144" s="58">
        <v>0</v>
      </c>
      <c r="H144" s="58">
        <v>0</v>
      </c>
      <c r="I144" s="58">
        <v>0</v>
      </c>
      <c r="J144" s="58">
        <v>0</v>
      </c>
      <c r="K144" s="58">
        <v>0</v>
      </c>
      <c r="L144" s="58">
        <v>0</v>
      </c>
      <c r="M144" s="58">
        <v>0</v>
      </c>
      <c r="N144" s="58">
        <v>0</v>
      </c>
      <c r="O144" s="58">
        <v>0</v>
      </c>
      <c r="P144" s="58">
        <v>0</v>
      </c>
      <c r="Q144" s="133">
        <v>0</v>
      </c>
      <c r="R144" s="131">
        <v>0</v>
      </c>
      <c r="S144" s="58">
        <v>0</v>
      </c>
      <c r="T144" s="58">
        <v>0</v>
      </c>
      <c r="U144" s="58">
        <v>0</v>
      </c>
      <c r="V144" s="58">
        <v>0</v>
      </c>
      <c r="W144" s="58">
        <v>0</v>
      </c>
      <c r="X144" s="58">
        <v>0</v>
      </c>
      <c r="Y144" s="58">
        <v>0</v>
      </c>
      <c r="Z144" s="58">
        <v>0</v>
      </c>
      <c r="AA144" s="58">
        <v>0</v>
      </c>
      <c r="AC144" s="58">
        <f t="shared" si="248"/>
        <v>0</v>
      </c>
      <c r="AD144" s="58">
        <f t="shared" si="249"/>
        <v>0</v>
      </c>
      <c r="AE144" s="58">
        <f t="shared" si="250"/>
        <v>0</v>
      </c>
      <c r="AF144" s="58">
        <f t="shared" si="252"/>
        <v>0</v>
      </c>
      <c r="AG144" s="58">
        <f t="shared" si="251"/>
        <v>0</v>
      </c>
      <c r="AH144" s="58">
        <f t="shared" si="253"/>
        <v>0</v>
      </c>
      <c r="AI144" s="58">
        <f t="shared" si="254"/>
        <v>0</v>
      </c>
      <c r="AJ144" s="45" t="s">
        <v>9</v>
      </c>
    </row>
    <row r="145" spans="1:36" ht="15.95" hidden="1" customHeight="1" outlineLevel="1" x14ac:dyDescent="0.2">
      <c r="A145" s="55" t="s">
        <v>92</v>
      </c>
      <c r="B145" s="56">
        <v>-1584</v>
      </c>
      <c r="C145" s="56">
        <v>-8084</v>
      </c>
      <c r="D145" s="56">
        <v>-18736</v>
      </c>
      <c r="E145" s="56">
        <v>-27790</v>
      </c>
      <c r="F145" s="56">
        <v>-13342</v>
      </c>
      <c r="G145" s="56">
        <v>-12827</v>
      </c>
      <c r="H145" s="56">
        <v>-21046</v>
      </c>
      <c r="I145" s="56">
        <f t="shared" ref="I145:N145" si="255">SUM(I146:I159)</f>
        <v>-19591</v>
      </c>
      <c r="J145" s="56">
        <f t="shared" si="255"/>
        <v>-40478</v>
      </c>
      <c r="K145" s="56">
        <f t="shared" si="255"/>
        <v>-10471</v>
      </c>
      <c r="L145" s="56">
        <f t="shared" si="255"/>
        <v>-8451</v>
      </c>
      <c r="M145" s="56">
        <f t="shared" si="255"/>
        <v>-10334</v>
      </c>
      <c r="N145" s="56">
        <f t="shared" si="255"/>
        <v>-8847</v>
      </c>
      <c r="O145" s="56">
        <f t="shared" ref="O145:S145" si="256">SUM(O146:O159)</f>
        <v>-10671</v>
      </c>
      <c r="P145" s="56">
        <f t="shared" si="256"/>
        <v>-4503</v>
      </c>
      <c r="Q145" s="56">
        <f t="shared" si="256"/>
        <v>-6319</v>
      </c>
      <c r="R145" s="56">
        <f t="shared" si="256"/>
        <v>-8605</v>
      </c>
      <c r="S145" s="56">
        <f t="shared" si="256"/>
        <v>-8021</v>
      </c>
      <c r="T145" s="56">
        <f t="shared" ref="T145:U145" si="257">SUM(T146:T159)</f>
        <v>-5750</v>
      </c>
      <c r="U145" s="56">
        <f t="shared" si="257"/>
        <v>-6629</v>
      </c>
      <c r="V145" s="56">
        <f t="shared" ref="V145:W145" si="258">SUM(V146:V159)</f>
        <v>-8578</v>
      </c>
      <c r="W145" s="56">
        <f t="shared" si="258"/>
        <v>-7207</v>
      </c>
      <c r="X145" s="56">
        <f t="shared" ref="X145:Y145" si="259">SUM(X146:X159)</f>
        <v>-6417</v>
      </c>
      <c r="Y145" s="56">
        <f t="shared" si="259"/>
        <v>-7882</v>
      </c>
      <c r="Z145" s="56">
        <f t="shared" ref="Z145:AA145" si="260">SUM(Z146:Z159)</f>
        <v>-9200</v>
      </c>
      <c r="AA145" s="56">
        <f t="shared" si="260"/>
        <v>-7960</v>
      </c>
      <c r="AB145" s="276"/>
      <c r="AC145" s="56">
        <f t="shared" si="248"/>
        <v>-56194</v>
      </c>
      <c r="AD145" s="56">
        <f t="shared" si="249"/>
        <v>-66806</v>
      </c>
      <c r="AE145" s="56">
        <f t="shared" si="250"/>
        <v>-69734</v>
      </c>
      <c r="AF145" s="56">
        <f t="shared" si="252"/>
        <v>-30340</v>
      </c>
      <c r="AG145" s="56">
        <f t="shared" si="251"/>
        <v>-29005</v>
      </c>
      <c r="AH145" s="56">
        <f t="shared" si="253"/>
        <v>-30084</v>
      </c>
      <c r="AI145" s="56">
        <f t="shared" si="254"/>
        <v>-17160</v>
      </c>
      <c r="AJ145" s="45" t="s">
        <v>9</v>
      </c>
    </row>
    <row r="146" spans="1:36" ht="15.95" hidden="1" customHeight="1" outlineLevel="1" x14ac:dyDescent="0.2">
      <c r="A146" s="57" t="s">
        <v>93</v>
      </c>
      <c r="B146" s="58">
        <v>0</v>
      </c>
      <c r="C146" s="58">
        <v>0</v>
      </c>
      <c r="D146" s="58">
        <v>0</v>
      </c>
      <c r="E146" s="58">
        <v>0</v>
      </c>
      <c r="F146" s="58">
        <v>0</v>
      </c>
      <c r="G146" s="58">
        <v>0</v>
      </c>
      <c r="H146" s="58">
        <v>0</v>
      </c>
      <c r="I146" s="58">
        <v>0</v>
      </c>
      <c r="J146" s="58">
        <v>-9</v>
      </c>
      <c r="K146" s="58">
        <v>-841</v>
      </c>
      <c r="L146" s="58">
        <v>-812</v>
      </c>
      <c r="M146" s="58">
        <v>-812</v>
      </c>
      <c r="N146" s="58">
        <v>-812</v>
      </c>
      <c r="O146" s="58">
        <v>-811</v>
      </c>
      <c r="P146" s="58">
        <v>-889</v>
      </c>
      <c r="Q146" s="58">
        <v>-888</v>
      </c>
      <c r="R146" s="58">
        <v>-884</v>
      </c>
      <c r="S146" s="58">
        <v>-889</v>
      </c>
      <c r="T146" s="58">
        <v>-924</v>
      </c>
      <c r="U146" s="58">
        <v>-919</v>
      </c>
      <c r="V146" s="58">
        <v>-922</v>
      </c>
      <c r="W146" s="58">
        <v>-920</v>
      </c>
      <c r="X146" s="58">
        <v>-956</v>
      </c>
      <c r="Y146" s="58">
        <v>-948</v>
      </c>
      <c r="Z146" s="58">
        <v>-958</v>
      </c>
      <c r="AA146" s="58">
        <v>-958</v>
      </c>
      <c r="AC146" s="58">
        <f t="shared" si="248"/>
        <v>0</v>
      </c>
      <c r="AD146" s="58">
        <f t="shared" si="249"/>
        <v>0</v>
      </c>
      <c r="AE146" s="58">
        <f t="shared" si="250"/>
        <v>-2474</v>
      </c>
      <c r="AF146" s="58">
        <f t="shared" si="252"/>
        <v>-3400</v>
      </c>
      <c r="AG146" s="58">
        <f t="shared" si="251"/>
        <v>-3616</v>
      </c>
      <c r="AH146" s="58">
        <f t="shared" si="253"/>
        <v>-3746</v>
      </c>
      <c r="AI146" s="58">
        <f t="shared" si="254"/>
        <v>-1916</v>
      </c>
      <c r="AJ146" s="45" t="s">
        <v>9</v>
      </c>
    </row>
    <row r="147" spans="1:36" ht="15.95" hidden="1" customHeight="1" outlineLevel="1" x14ac:dyDescent="0.2">
      <c r="A147" s="57" t="s">
        <v>94</v>
      </c>
      <c r="B147" s="58">
        <v>0</v>
      </c>
      <c r="C147" s="58">
        <v>0</v>
      </c>
      <c r="D147" s="58">
        <v>0</v>
      </c>
      <c r="E147" s="58">
        <v>0</v>
      </c>
      <c r="F147" s="58">
        <v>0</v>
      </c>
      <c r="G147" s="58">
        <v>0</v>
      </c>
      <c r="H147" s="58">
        <v>0</v>
      </c>
      <c r="I147" s="58">
        <v>0</v>
      </c>
      <c r="J147" s="58">
        <v>-42</v>
      </c>
      <c r="K147" s="58">
        <v>-3875</v>
      </c>
      <c r="L147" s="58">
        <v>-3739</v>
      </c>
      <c r="M147" s="58">
        <v>-3739</v>
      </c>
      <c r="N147" s="58">
        <v>-3738</v>
      </c>
      <c r="O147" s="58">
        <v>-3739</v>
      </c>
      <c r="P147" s="58">
        <v>-4093</v>
      </c>
      <c r="Q147" s="58">
        <v>-4092</v>
      </c>
      <c r="R147" s="58">
        <v>-4073</v>
      </c>
      <c r="S147" s="58">
        <v>-4095</v>
      </c>
      <c r="T147" s="58">
        <v>-4253</v>
      </c>
      <c r="U147" s="58">
        <v>-4233</v>
      </c>
      <c r="V147" s="58">
        <v>-4248</v>
      </c>
      <c r="W147" s="58">
        <v>-4238</v>
      </c>
      <c r="X147" s="58">
        <v>-4402</v>
      </c>
      <c r="Y147" s="58">
        <v>-4366</v>
      </c>
      <c r="Z147" s="58">
        <v>-4413</v>
      </c>
      <c r="AA147" s="58">
        <v>-4413</v>
      </c>
      <c r="AC147" s="58">
        <f t="shared" si="248"/>
        <v>0</v>
      </c>
      <c r="AD147" s="58">
        <f t="shared" si="249"/>
        <v>0</v>
      </c>
      <c r="AE147" s="58">
        <f t="shared" si="250"/>
        <v>-11395</v>
      </c>
      <c r="AF147" s="58">
        <f t="shared" si="252"/>
        <v>-15662</v>
      </c>
      <c r="AG147" s="58">
        <f t="shared" si="251"/>
        <v>-16654</v>
      </c>
      <c r="AH147" s="58">
        <f t="shared" si="253"/>
        <v>-17254</v>
      </c>
      <c r="AI147" s="58">
        <f t="shared" si="254"/>
        <v>-8826</v>
      </c>
      <c r="AJ147" s="45" t="s">
        <v>9</v>
      </c>
    </row>
    <row r="148" spans="1:36" ht="15.95" hidden="1" customHeight="1" outlineLevel="1" x14ac:dyDescent="0.2">
      <c r="A148" s="57" t="s">
        <v>175</v>
      </c>
      <c r="B148" s="58"/>
      <c r="C148" s="58"/>
      <c r="D148" s="58">
        <v>-3204</v>
      </c>
      <c r="E148" s="58">
        <v>-5189</v>
      </c>
      <c r="F148" s="58">
        <v>-2380</v>
      </c>
      <c r="G148" s="58">
        <v>-2288</v>
      </c>
      <c r="H148" s="58">
        <v>-3754</v>
      </c>
      <c r="I148" s="58">
        <v>-3495</v>
      </c>
      <c r="J148" s="58">
        <v>-7197</v>
      </c>
      <c r="K148" s="58">
        <v>-922</v>
      </c>
      <c r="L148" s="58">
        <v>-582</v>
      </c>
      <c r="M148" s="58">
        <v>-919</v>
      </c>
      <c r="N148" s="58">
        <v>-653</v>
      </c>
      <c r="O148" s="58">
        <v>-978</v>
      </c>
      <c r="P148" s="58">
        <v>210</v>
      </c>
      <c r="Q148" s="58">
        <v>-115</v>
      </c>
      <c r="R148" s="58">
        <v>-527</v>
      </c>
      <c r="S148" s="58">
        <v>-417</v>
      </c>
      <c r="T148" s="58">
        <v>27</v>
      </c>
      <c r="U148" s="58">
        <v>-135</v>
      </c>
      <c r="V148" s="58">
        <v>-479</v>
      </c>
      <c r="W148" s="58">
        <v>-237</v>
      </c>
      <c r="X148" s="58">
        <v>-55</v>
      </c>
      <c r="Y148" s="58">
        <v>-325</v>
      </c>
      <c r="Z148" s="58">
        <v>-549</v>
      </c>
      <c r="AA148" s="58">
        <v>-327</v>
      </c>
      <c r="AC148" s="58">
        <f t="shared" si="248"/>
        <v>-8393</v>
      </c>
      <c r="AD148" s="58">
        <f t="shared" si="249"/>
        <v>-11917</v>
      </c>
      <c r="AE148" s="58">
        <f t="shared" si="250"/>
        <v>-9620</v>
      </c>
      <c r="AF148" s="58">
        <f t="shared" si="252"/>
        <v>-1536</v>
      </c>
      <c r="AG148" s="58">
        <f t="shared" si="251"/>
        <v>-1052</v>
      </c>
      <c r="AH148" s="58">
        <f t="shared" si="253"/>
        <v>-1096</v>
      </c>
      <c r="AI148" s="58">
        <f t="shared" si="254"/>
        <v>-876</v>
      </c>
      <c r="AJ148" s="45" t="s">
        <v>9</v>
      </c>
    </row>
    <row r="149" spans="1:36" ht="15.95" hidden="1" customHeight="1" outlineLevel="1" x14ac:dyDescent="0.2">
      <c r="A149" s="57" t="s">
        <v>176</v>
      </c>
      <c r="B149" s="58"/>
      <c r="C149" s="58"/>
      <c r="D149" s="58">
        <v>-14756</v>
      </c>
      <c r="E149" s="58">
        <v>-23904</v>
      </c>
      <c r="F149" s="58">
        <v>-10962</v>
      </c>
      <c r="G149" s="58">
        <v>-10539</v>
      </c>
      <c r="H149" s="58">
        <v>-17292</v>
      </c>
      <c r="I149" s="58">
        <v>-16096</v>
      </c>
      <c r="J149" s="58">
        <v>-33148</v>
      </c>
      <c r="K149" s="58">
        <v>-4247</v>
      </c>
      <c r="L149" s="58">
        <v>-2681</v>
      </c>
      <c r="M149" s="58">
        <v>-4235</v>
      </c>
      <c r="N149" s="58">
        <v>-3007</v>
      </c>
      <c r="O149" s="58">
        <v>-4506</v>
      </c>
      <c r="P149" s="58">
        <v>966</v>
      </c>
      <c r="Q149" s="58">
        <v>-528</v>
      </c>
      <c r="R149" s="58">
        <v>-2427</v>
      </c>
      <c r="S149" s="58">
        <v>-1922</v>
      </c>
      <c r="T149" s="58">
        <v>124</v>
      </c>
      <c r="U149" s="58">
        <v>-621</v>
      </c>
      <c r="V149" s="58">
        <v>-2205</v>
      </c>
      <c r="W149" s="58">
        <v>-1092</v>
      </c>
      <c r="X149" s="58">
        <v>-253</v>
      </c>
      <c r="Y149" s="58">
        <v>-1500</v>
      </c>
      <c r="Z149" s="58">
        <v>-2528</v>
      </c>
      <c r="AA149" s="58">
        <v>-1509</v>
      </c>
      <c r="AC149" s="58">
        <f t="shared" si="248"/>
        <v>-38660</v>
      </c>
      <c r="AD149" s="58">
        <f t="shared" si="249"/>
        <v>-54889</v>
      </c>
      <c r="AE149" s="58">
        <f t="shared" si="250"/>
        <v>-44311</v>
      </c>
      <c r="AF149" s="58">
        <f t="shared" si="252"/>
        <v>-7075</v>
      </c>
      <c r="AG149" s="58">
        <f t="shared" si="251"/>
        <v>-4846</v>
      </c>
      <c r="AH149" s="58">
        <f t="shared" si="253"/>
        <v>-5050</v>
      </c>
      <c r="AI149" s="58">
        <f t="shared" si="254"/>
        <v>-4037</v>
      </c>
      <c r="AJ149" s="45" t="s">
        <v>9</v>
      </c>
    </row>
    <row r="150" spans="1:36" ht="15.95" hidden="1" customHeight="1" outlineLevel="1" x14ac:dyDescent="0.2">
      <c r="A150" s="57" t="s">
        <v>95</v>
      </c>
      <c r="B150" s="58">
        <v>0</v>
      </c>
      <c r="C150" s="58">
        <v>0</v>
      </c>
      <c r="D150" s="58">
        <v>0</v>
      </c>
      <c r="E150" s="58">
        <v>0</v>
      </c>
      <c r="F150" s="58">
        <v>0</v>
      </c>
      <c r="G150" s="58">
        <v>0</v>
      </c>
      <c r="H150" s="58">
        <v>0</v>
      </c>
      <c r="I150" s="58">
        <v>0</v>
      </c>
      <c r="J150" s="58">
        <v>0</v>
      </c>
      <c r="K150" s="58">
        <v>0</v>
      </c>
      <c r="L150" s="58">
        <v>0</v>
      </c>
      <c r="M150" s="58">
        <v>0</v>
      </c>
      <c r="N150" s="58">
        <v>0</v>
      </c>
      <c r="O150" s="58">
        <v>0</v>
      </c>
      <c r="P150" s="58">
        <v>0</v>
      </c>
      <c r="Q150" s="126">
        <v>0</v>
      </c>
      <c r="R150" s="126">
        <v>0</v>
      </c>
      <c r="S150" s="58">
        <v>0</v>
      </c>
      <c r="T150" s="58">
        <v>0</v>
      </c>
      <c r="U150" s="58">
        <v>0</v>
      </c>
      <c r="V150" s="58">
        <v>0</v>
      </c>
      <c r="W150" s="58">
        <v>0</v>
      </c>
      <c r="X150" s="58">
        <v>0</v>
      </c>
      <c r="Y150" s="58">
        <v>0</v>
      </c>
      <c r="Z150" s="58">
        <v>0</v>
      </c>
      <c r="AA150" s="58">
        <v>0</v>
      </c>
      <c r="AC150" s="58">
        <f t="shared" si="248"/>
        <v>0</v>
      </c>
      <c r="AD150" s="58">
        <f t="shared" si="249"/>
        <v>0</v>
      </c>
      <c r="AE150" s="58">
        <f t="shared" si="250"/>
        <v>0</v>
      </c>
      <c r="AF150" s="58">
        <f t="shared" si="252"/>
        <v>0</v>
      </c>
      <c r="AG150" s="58">
        <f t="shared" si="251"/>
        <v>0</v>
      </c>
      <c r="AH150" s="58">
        <f t="shared" si="253"/>
        <v>0</v>
      </c>
      <c r="AI150" s="58">
        <f t="shared" si="254"/>
        <v>0</v>
      </c>
      <c r="AJ150" s="45" t="s">
        <v>9</v>
      </c>
    </row>
    <row r="151" spans="1:36" ht="15.95" hidden="1" customHeight="1" outlineLevel="1" x14ac:dyDescent="0.2">
      <c r="A151" s="57" t="s">
        <v>96</v>
      </c>
      <c r="B151" s="58">
        <v>0</v>
      </c>
      <c r="C151" s="58">
        <v>0</v>
      </c>
      <c r="D151" s="58">
        <v>0</v>
      </c>
      <c r="E151" s="58">
        <v>0</v>
      </c>
      <c r="F151" s="58">
        <v>0</v>
      </c>
      <c r="G151" s="58">
        <v>0</v>
      </c>
      <c r="H151" s="58">
        <v>0</v>
      </c>
      <c r="I151" s="58">
        <v>0</v>
      </c>
      <c r="J151" s="58">
        <v>0</v>
      </c>
      <c r="K151" s="58">
        <v>0</v>
      </c>
      <c r="L151" s="58">
        <v>0</v>
      </c>
      <c r="M151" s="58">
        <v>0</v>
      </c>
      <c r="N151" s="58">
        <v>0</v>
      </c>
      <c r="O151" s="58">
        <v>0</v>
      </c>
      <c r="P151" s="58">
        <v>0</v>
      </c>
      <c r="Q151" s="126">
        <v>0</v>
      </c>
      <c r="R151" s="126">
        <v>0</v>
      </c>
      <c r="S151" s="58">
        <v>0</v>
      </c>
      <c r="T151" s="58">
        <v>0</v>
      </c>
      <c r="U151" s="58">
        <v>0</v>
      </c>
      <c r="V151" s="58">
        <v>0</v>
      </c>
      <c r="W151" s="58">
        <v>0</v>
      </c>
      <c r="X151" s="58">
        <v>0</v>
      </c>
      <c r="Y151" s="58">
        <v>0</v>
      </c>
      <c r="Z151" s="58">
        <v>0</v>
      </c>
      <c r="AA151" s="58">
        <v>0</v>
      </c>
      <c r="AC151" s="58">
        <f t="shared" si="248"/>
        <v>0</v>
      </c>
      <c r="AD151" s="58">
        <f t="shared" si="249"/>
        <v>0</v>
      </c>
      <c r="AE151" s="58">
        <f t="shared" si="250"/>
        <v>0</v>
      </c>
      <c r="AF151" s="58">
        <f t="shared" si="252"/>
        <v>0</v>
      </c>
      <c r="AG151" s="58">
        <f t="shared" si="251"/>
        <v>0</v>
      </c>
      <c r="AH151" s="58">
        <f t="shared" si="253"/>
        <v>0</v>
      </c>
      <c r="AI151" s="58">
        <f t="shared" si="254"/>
        <v>0</v>
      </c>
      <c r="AJ151" s="45" t="s">
        <v>9</v>
      </c>
    </row>
    <row r="152" spans="1:36" ht="15.95" hidden="1" customHeight="1" outlineLevel="1" x14ac:dyDescent="0.2">
      <c r="A152" s="57" t="s">
        <v>97</v>
      </c>
      <c r="B152" s="58">
        <v>0</v>
      </c>
      <c r="C152" s="58">
        <v>0</v>
      </c>
      <c r="D152" s="58">
        <v>0</v>
      </c>
      <c r="E152" s="58">
        <v>0</v>
      </c>
      <c r="F152" s="58">
        <v>0</v>
      </c>
      <c r="G152" s="58">
        <v>0</v>
      </c>
      <c r="H152" s="58">
        <v>0</v>
      </c>
      <c r="I152" s="58">
        <v>0</v>
      </c>
      <c r="J152" s="58">
        <v>0</v>
      </c>
      <c r="K152" s="58">
        <v>0</v>
      </c>
      <c r="L152" s="58">
        <v>0</v>
      </c>
      <c r="M152" s="58">
        <v>0</v>
      </c>
      <c r="N152" s="58">
        <v>0</v>
      </c>
      <c r="O152" s="58">
        <v>0</v>
      </c>
      <c r="P152" s="58">
        <v>0</v>
      </c>
      <c r="Q152" s="126">
        <v>0</v>
      </c>
      <c r="R152" s="126">
        <v>0</v>
      </c>
      <c r="S152" s="58">
        <v>0</v>
      </c>
      <c r="T152" s="58">
        <v>0</v>
      </c>
      <c r="U152" s="58">
        <v>0</v>
      </c>
      <c r="V152" s="58">
        <v>0</v>
      </c>
      <c r="W152" s="58">
        <v>0</v>
      </c>
      <c r="X152" s="58">
        <v>0</v>
      </c>
      <c r="Y152" s="58">
        <v>0</v>
      </c>
      <c r="Z152" s="58">
        <v>0</v>
      </c>
      <c r="AA152" s="58">
        <v>0</v>
      </c>
      <c r="AC152" s="58">
        <f t="shared" si="248"/>
        <v>0</v>
      </c>
      <c r="AD152" s="58">
        <f t="shared" si="249"/>
        <v>0</v>
      </c>
      <c r="AE152" s="58">
        <f t="shared" si="250"/>
        <v>0</v>
      </c>
      <c r="AF152" s="58">
        <f t="shared" si="252"/>
        <v>0</v>
      </c>
      <c r="AG152" s="58">
        <f t="shared" si="251"/>
        <v>0</v>
      </c>
      <c r="AH152" s="58">
        <f t="shared" si="253"/>
        <v>0</v>
      </c>
      <c r="AI152" s="58">
        <f t="shared" si="254"/>
        <v>0</v>
      </c>
      <c r="AJ152" s="45" t="s">
        <v>9</v>
      </c>
    </row>
    <row r="153" spans="1:36" ht="15.95" hidden="1" customHeight="1" outlineLevel="1" x14ac:dyDescent="0.2">
      <c r="A153" s="57" t="s">
        <v>98</v>
      </c>
      <c r="B153" s="58">
        <v>0</v>
      </c>
      <c r="C153" s="58">
        <v>0</v>
      </c>
      <c r="D153" s="58">
        <v>0</v>
      </c>
      <c r="E153" s="58">
        <v>0</v>
      </c>
      <c r="F153" s="58">
        <v>0</v>
      </c>
      <c r="G153" s="58">
        <v>0</v>
      </c>
      <c r="H153" s="58">
        <v>0</v>
      </c>
      <c r="I153" s="58">
        <v>0</v>
      </c>
      <c r="J153" s="58">
        <v>0</v>
      </c>
      <c r="K153" s="58">
        <v>0</v>
      </c>
      <c r="L153" s="58">
        <v>0</v>
      </c>
      <c r="M153" s="58">
        <v>0</v>
      </c>
      <c r="N153" s="58">
        <v>0</v>
      </c>
      <c r="O153" s="58">
        <v>0</v>
      </c>
      <c r="P153" s="58">
        <v>0</v>
      </c>
      <c r="Q153" s="58">
        <v>0</v>
      </c>
      <c r="R153" s="58">
        <v>0</v>
      </c>
      <c r="S153" s="58">
        <v>0</v>
      </c>
      <c r="T153" s="58">
        <v>0</v>
      </c>
      <c r="U153" s="58">
        <v>0</v>
      </c>
      <c r="V153" s="58">
        <v>0</v>
      </c>
      <c r="W153" s="58">
        <v>0</v>
      </c>
      <c r="X153" s="58">
        <v>0</v>
      </c>
      <c r="Y153" s="58">
        <v>0</v>
      </c>
      <c r="Z153" s="58">
        <v>0</v>
      </c>
      <c r="AA153" s="58">
        <v>0</v>
      </c>
      <c r="AC153" s="58">
        <f t="shared" si="248"/>
        <v>0</v>
      </c>
      <c r="AD153" s="58">
        <f t="shared" si="249"/>
        <v>0</v>
      </c>
      <c r="AE153" s="58">
        <f t="shared" si="250"/>
        <v>0</v>
      </c>
      <c r="AF153" s="58">
        <f t="shared" si="252"/>
        <v>0</v>
      </c>
      <c r="AG153" s="58">
        <f t="shared" si="251"/>
        <v>0</v>
      </c>
      <c r="AH153" s="58">
        <f t="shared" si="253"/>
        <v>0</v>
      </c>
      <c r="AI153" s="58">
        <f t="shared" si="254"/>
        <v>0</v>
      </c>
      <c r="AJ153" s="45" t="s">
        <v>9</v>
      </c>
    </row>
    <row r="154" spans="1:36" ht="15.95" hidden="1" customHeight="1" outlineLevel="1" x14ac:dyDescent="0.2">
      <c r="A154" s="57" t="s">
        <v>177</v>
      </c>
      <c r="B154" s="58"/>
      <c r="C154" s="58"/>
      <c r="D154" s="58">
        <v>0</v>
      </c>
      <c r="E154" s="58">
        <v>0</v>
      </c>
      <c r="F154" s="58">
        <v>0</v>
      </c>
      <c r="G154" s="58">
        <v>0</v>
      </c>
      <c r="H154" s="58">
        <v>0</v>
      </c>
      <c r="I154" s="58">
        <v>0</v>
      </c>
      <c r="J154" s="58">
        <v>0</v>
      </c>
      <c r="K154" s="58">
        <v>0</v>
      </c>
      <c r="L154" s="58">
        <v>0</v>
      </c>
      <c r="M154" s="58">
        <v>0</v>
      </c>
      <c r="N154" s="58">
        <v>0</v>
      </c>
      <c r="O154" s="58">
        <v>0</v>
      </c>
      <c r="P154" s="58">
        <v>0</v>
      </c>
      <c r="Q154" s="58">
        <v>0</v>
      </c>
      <c r="R154" s="58">
        <v>0</v>
      </c>
      <c r="S154" s="58">
        <v>0</v>
      </c>
      <c r="T154" s="58">
        <v>0</v>
      </c>
      <c r="U154" s="58">
        <v>0</v>
      </c>
      <c r="V154" s="58">
        <v>0</v>
      </c>
      <c r="W154" s="58">
        <v>0</v>
      </c>
      <c r="X154" s="58">
        <v>0</v>
      </c>
      <c r="Y154" s="58">
        <v>0</v>
      </c>
      <c r="Z154" s="58">
        <v>0</v>
      </c>
      <c r="AA154" s="58">
        <v>0</v>
      </c>
      <c r="AC154" s="58">
        <f t="shared" si="248"/>
        <v>0</v>
      </c>
      <c r="AD154" s="58">
        <f t="shared" si="249"/>
        <v>0</v>
      </c>
      <c r="AE154" s="58">
        <f t="shared" si="250"/>
        <v>0</v>
      </c>
      <c r="AF154" s="58">
        <f t="shared" si="252"/>
        <v>0</v>
      </c>
      <c r="AG154" s="58">
        <f t="shared" si="251"/>
        <v>0</v>
      </c>
      <c r="AH154" s="58">
        <f t="shared" si="253"/>
        <v>0</v>
      </c>
      <c r="AI154" s="58">
        <f t="shared" si="254"/>
        <v>0</v>
      </c>
      <c r="AJ154" s="45" t="s">
        <v>9</v>
      </c>
    </row>
    <row r="155" spans="1:36" ht="15.95" hidden="1" customHeight="1" outlineLevel="1" x14ac:dyDescent="0.2">
      <c r="A155" s="57" t="s">
        <v>99</v>
      </c>
      <c r="B155" s="58">
        <v>0</v>
      </c>
      <c r="C155" s="58">
        <v>0</v>
      </c>
      <c r="D155" s="58">
        <v>0</v>
      </c>
      <c r="E155" s="58">
        <v>0</v>
      </c>
      <c r="F155" s="58">
        <v>0</v>
      </c>
      <c r="G155" s="58">
        <v>0</v>
      </c>
      <c r="H155" s="58">
        <v>0</v>
      </c>
      <c r="I155" s="58">
        <v>0</v>
      </c>
      <c r="J155" s="58">
        <v>-23</v>
      </c>
      <c r="K155" s="58">
        <v>-162</v>
      </c>
      <c r="L155" s="58">
        <v>-176</v>
      </c>
      <c r="M155" s="58">
        <v>-174</v>
      </c>
      <c r="N155" s="58">
        <v>-176</v>
      </c>
      <c r="O155" s="58">
        <v>-176</v>
      </c>
      <c r="P155" s="58">
        <v>-193</v>
      </c>
      <c r="Q155" s="58">
        <v>-192</v>
      </c>
      <c r="R155" s="58">
        <v>-192</v>
      </c>
      <c r="S155" s="58">
        <v>-193</v>
      </c>
      <c r="T155" s="58">
        <v>-200</v>
      </c>
      <c r="U155" s="58">
        <v>-199</v>
      </c>
      <c r="V155" s="58">
        <v>-200</v>
      </c>
      <c r="W155" s="58">
        <v>-199</v>
      </c>
      <c r="X155" s="58">
        <v>-208</v>
      </c>
      <c r="Y155" s="58">
        <v>-205</v>
      </c>
      <c r="Z155" s="58">
        <v>-208</v>
      </c>
      <c r="AA155" s="58">
        <v>-208</v>
      </c>
      <c r="AC155" s="58">
        <f t="shared" si="248"/>
        <v>0</v>
      </c>
      <c r="AD155" s="58">
        <f t="shared" si="249"/>
        <v>0</v>
      </c>
      <c r="AE155" s="58">
        <f t="shared" si="250"/>
        <v>-535</v>
      </c>
      <c r="AF155" s="58">
        <f t="shared" si="252"/>
        <v>-737</v>
      </c>
      <c r="AG155" s="58">
        <f t="shared" si="251"/>
        <v>-784</v>
      </c>
      <c r="AH155" s="58">
        <f t="shared" si="253"/>
        <v>-812</v>
      </c>
      <c r="AI155" s="58">
        <f t="shared" si="254"/>
        <v>-416</v>
      </c>
      <c r="AJ155" s="45" t="s">
        <v>9</v>
      </c>
    </row>
    <row r="156" spans="1:36" ht="15.95" hidden="1" customHeight="1" outlineLevel="1" x14ac:dyDescent="0.2">
      <c r="A156" s="57" t="s">
        <v>100</v>
      </c>
      <c r="B156" s="58">
        <v>0</v>
      </c>
      <c r="C156" s="58">
        <v>0</v>
      </c>
      <c r="D156" s="58">
        <v>0</v>
      </c>
      <c r="E156" s="58">
        <v>0</v>
      </c>
      <c r="F156" s="58">
        <v>0</v>
      </c>
      <c r="G156" s="58">
        <v>0</v>
      </c>
      <c r="H156" s="58">
        <v>0</v>
      </c>
      <c r="I156" s="58">
        <v>0</v>
      </c>
      <c r="J156" s="58">
        <v>-23</v>
      </c>
      <c r="K156" s="58">
        <v>-162</v>
      </c>
      <c r="L156" s="58">
        <v>-176</v>
      </c>
      <c r="M156" s="58">
        <v>-174</v>
      </c>
      <c r="N156" s="58">
        <v>-176</v>
      </c>
      <c r="O156" s="58">
        <v>-176</v>
      </c>
      <c r="P156" s="58">
        <v>-193</v>
      </c>
      <c r="Q156" s="58">
        <v>-192</v>
      </c>
      <c r="R156" s="58">
        <v>-192</v>
      </c>
      <c r="S156" s="58">
        <v>-193</v>
      </c>
      <c r="T156" s="58">
        <v>-200</v>
      </c>
      <c r="U156" s="58">
        <v>-199</v>
      </c>
      <c r="V156" s="58">
        <v>-200</v>
      </c>
      <c r="W156" s="58">
        <v>-199</v>
      </c>
      <c r="X156" s="58">
        <v>-208</v>
      </c>
      <c r="Y156" s="58">
        <v>-205</v>
      </c>
      <c r="Z156" s="58">
        <v>-208</v>
      </c>
      <c r="AA156" s="58">
        <v>-208</v>
      </c>
      <c r="AC156" s="58">
        <f t="shared" si="248"/>
        <v>0</v>
      </c>
      <c r="AD156" s="58">
        <f t="shared" si="249"/>
        <v>0</v>
      </c>
      <c r="AE156" s="58">
        <f t="shared" si="250"/>
        <v>-535</v>
      </c>
      <c r="AF156" s="58">
        <f t="shared" si="252"/>
        <v>-737</v>
      </c>
      <c r="AG156" s="58">
        <f t="shared" si="251"/>
        <v>-784</v>
      </c>
      <c r="AH156" s="58">
        <f t="shared" si="253"/>
        <v>-812</v>
      </c>
      <c r="AI156" s="58">
        <f t="shared" si="254"/>
        <v>-416</v>
      </c>
      <c r="AJ156" s="45" t="s">
        <v>9</v>
      </c>
    </row>
    <row r="157" spans="1:36" ht="15.95" hidden="1" customHeight="1" outlineLevel="1" x14ac:dyDescent="0.2">
      <c r="A157" s="57" t="s">
        <v>101</v>
      </c>
      <c r="B157" s="58">
        <v>0</v>
      </c>
      <c r="C157" s="58">
        <v>0</v>
      </c>
      <c r="D157" s="58">
        <v>0</v>
      </c>
      <c r="E157" s="58">
        <v>0</v>
      </c>
      <c r="F157" s="58">
        <v>0</v>
      </c>
      <c r="G157" s="58">
        <v>0</v>
      </c>
      <c r="H157" s="58">
        <v>0</v>
      </c>
      <c r="I157" s="58">
        <v>0</v>
      </c>
      <c r="J157" s="58">
        <v>-11</v>
      </c>
      <c r="K157" s="58">
        <v>-81</v>
      </c>
      <c r="L157" s="58">
        <v>-88</v>
      </c>
      <c r="M157" s="58">
        <v>-87</v>
      </c>
      <c r="N157" s="58">
        <v>-88</v>
      </c>
      <c r="O157" s="58">
        <v>-88</v>
      </c>
      <c r="P157" s="58">
        <v>-96</v>
      </c>
      <c r="Q157" s="58">
        <v>-97</v>
      </c>
      <c r="R157" s="58">
        <v>-96</v>
      </c>
      <c r="S157" s="58">
        <v>-96</v>
      </c>
      <c r="T157" s="58">
        <v>-100</v>
      </c>
      <c r="U157" s="58">
        <v>-100</v>
      </c>
      <c r="V157" s="58">
        <v>-100</v>
      </c>
      <c r="W157" s="58">
        <v>-100</v>
      </c>
      <c r="X157" s="58">
        <v>-103</v>
      </c>
      <c r="Y157" s="58">
        <v>-103</v>
      </c>
      <c r="Z157" s="58">
        <v>-104</v>
      </c>
      <c r="AA157" s="58">
        <v>-104</v>
      </c>
      <c r="AC157" s="58">
        <f t="shared" si="248"/>
        <v>0</v>
      </c>
      <c r="AD157" s="58">
        <f t="shared" si="249"/>
        <v>0</v>
      </c>
      <c r="AE157" s="58">
        <f t="shared" si="250"/>
        <v>-267</v>
      </c>
      <c r="AF157" s="58">
        <f t="shared" si="252"/>
        <v>-369</v>
      </c>
      <c r="AG157" s="58">
        <f t="shared" si="251"/>
        <v>-392</v>
      </c>
      <c r="AH157" s="58">
        <f t="shared" si="253"/>
        <v>-406</v>
      </c>
      <c r="AI157" s="58">
        <f t="shared" si="254"/>
        <v>-208</v>
      </c>
      <c r="AJ157" s="45" t="s">
        <v>9</v>
      </c>
    </row>
    <row r="158" spans="1:36" ht="15.95" hidden="1" customHeight="1" outlineLevel="1" x14ac:dyDescent="0.2">
      <c r="A158" s="57" t="s">
        <v>102</v>
      </c>
      <c r="B158" s="58">
        <v>0</v>
      </c>
      <c r="C158" s="58">
        <v>0</v>
      </c>
      <c r="D158" s="58">
        <v>0</v>
      </c>
      <c r="E158" s="58">
        <v>0</v>
      </c>
      <c r="F158" s="58">
        <v>0</v>
      </c>
      <c r="G158" s="58">
        <v>0</v>
      </c>
      <c r="H158" s="58">
        <v>0</v>
      </c>
      <c r="I158" s="58">
        <v>0</v>
      </c>
      <c r="J158" s="58">
        <v>-25</v>
      </c>
      <c r="K158" s="58">
        <v>-181</v>
      </c>
      <c r="L158" s="58">
        <v>-197</v>
      </c>
      <c r="M158" s="58">
        <v>-194</v>
      </c>
      <c r="N158" s="58">
        <v>-197</v>
      </c>
      <c r="O158" s="58">
        <v>-197</v>
      </c>
      <c r="P158" s="58">
        <v>-215</v>
      </c>
      <c r="Q158" s="58">
        <v>-215</v>
      </c>
      <c r="R158" s="58">
        <v>-214</v>
      </c>
      <c r="S158" s="58">
        <v>-216</v>
      </c>
      <c r="T158" s="58">
        <v>-224</v>
      </c>
      <c r="U158" s="58">
        <v>-223</v>
      </c>
      <c r="V158" s="58">
        <v>-224</v>
      </c>
      <c r="W158" s="58">
        <v>-222</v>
      </c>
      <c r="X158" s="58">
        <v>-232</v>
      </c>
      <c r="Y158" s="58">
        <v>-230</v>
      </c>
      <c r="Z158" s="58">
        <v>-232</v>
      </c>
      <c r="AA158" s="58">
        <v>-233</v>
      </c>
      <c r="AC158" s="58">
        <f t="shared" si="248"/>
        <v>0</v>
      </c>
      <c r="AD158" s="58">
        <f t="shared" si="249"/>
        <v>0</v>
      </c>
      <c r="AE158" s="58">
        <f t="shared" si="250"/>
        <v>-597</v>
      </c>
      <c r="AF158" s="58">
        <f t="shared" si="252"/>
        <v>-824</v>
      </c>
      <c r="AG158" s="58">
        <f t="shared" si="251"/>
        <v>-877</v>
      </c>
      <c r="AH158" s="58">
        <f t="shared" si="253"/>
        <v>-908</v>
      </c>
      <c r="AI158" s="58">
        <f t="shared" si="254"/>
        <v>-465</v>
      </c>
      <c r="AJ158" s="45" t="s">
        <v>9</v>
      </c>
    </row>
    <row r="159" spans="1:36" ht="15.95" hidden="1" customHeight="1" outlineLevel="1" x14ac:dyDescent="0.2">
      <c r="A159" s="57" t="s">
        <v>178</v>
      </c>
      <c r="B159" s="58"/>
      <c r="C159" s="58"/>
      <c r="D159" s="58">
        <v>-776</v>
      </c>
      <c r="E159" s="58">
        <v>1303</v>
      </c>
      <c r="F159" s="58">
        <v>0</v>
      </c>
      <c r="G159" s="58">
        <v>0</v>
      </c>
      <c r="H159" s="58">
        <v>0</v>
      </c>
      <c r="I159" s="58">
        <v>0</v>
      </c>
      <c r="J159" s="58">
        <v>0</v>
      </c>
      <c r="K159" s="58">
        <v>0</v>
      </c>
      <c r="L159" s="58">
        <v>0</v>
      </c>
      <c r="M159" s="58">
        <v>0</v>
      </c>
      <c r="N159" s="58">
        <v>0</v>
      </c>
      <c r="O159" s="58">
        <v>0</v>
      </c>
      <c r="P159" s="58">
        <v>0</v>
      </c>
      <c r="Q159" s="58">
        <v>0</v>
      </c>
      <c r="R159" s="58">
        <v>0</v>
      </c>
      <c r="S159" s="58">
        <v>0</v>
      </c>
      <c r="T159" s="58">
        <v>0</v>
      </c>
      <c r="U159" s="58">
        <v>0</v>
      </c>
      <c r="V159" s="58">
        <v>0</v>
      </c>
      <c r="W159" s="58">
        <v>0</v>
      </c>
      <c r="X159" s="58">
        <v>0</v>
      </c>
      <c r="Y159" s="58">
        <v>0</v>
      </c>
      <c r="Z159" s="58">
        <v>0</v>
      </c>
      <c r="AA159" s="58">
        <v>0</v>
      </c>
      <c r="AC159" s="58">
        <f t="shared" si="248"/>
        <v>527</v>
      </c>
      <c r="AD159" s="58">
        <f t="shared" si="249"/>
        <v>0</v>
      </c>
      <c r="AE159" s="58">
        <f t="shared" si="250"/>
        <v>0</v>
      </c>
      <c r="AF159" s="58">
        <f t="shared" si="252"/>
        <v>0</v>
      </c>
      <c r="AG159" s="58">
        <f t="shared" si="251"/>
        <v>0</v>
      </c>
      <c r="AH159" s="58">
        <f t="shared" si="253"/>
        <v>0</v>
      </c>
      <c r="AI159" s="58">
        <f t="shared" si="254"/>
        <v>0</v>
      </c>
      <c r="AJ159" s="45" t="s">
        <v>9</v>
      </c>
    </row>
    <row r="160" spans="1:36" ht="15.95" hidden="1" customHeight="1" outlineLevel="1" x14ac:dyDescent="0.2">
      <c r="A160" s="55" t="s">
        <v>103</v>
      </c>
      <c r="B160" s="56">
        <f t="shared" ref="B160:H160" si="261">B136+B145</f>
        <v>14829</v>
      </c>
      <c r="C160" s="56">
        <f t="shared" si="261"/>
        <v>75686</v>
      </c>
      <c r="D160" s="56">
        <f t="shared" si="261"/>
        <v>175418</v>
      </c>
      <c r="E160" s="56">
        <f t="shared" si="261"/>
        <v>286735</v>
      </c>
      <c r="F160" s="56">
        <f t="shared" si="261"/>
        <v>130898</v>
      </c>
      <c r="G160" s="56">
        <f t="shared" si="261"/>
        <v>125845</v>
      </c>
      <c r="H160" s="56">
        <f t="shared" si="261"/>
        <v>206472</v>
      </c>
      <c r="I160" s="56">
        <f t="shared" ref="I160:J160" si="262">I136+I145</f>
        <v>192204</v>
      </c>
      <c r="J160" s="56">
        <f t="shared" si="262"/>
        <v>402043</v>
      </c>
      <c r="K160" s="56">
        <f t="shared" ref="K160:L160" si="263">K136+K145</f>
        <v>90586</v>
      </c>
      <c r="L160" s="56">
        <f t="shared" si="263"/>
        <v>76026</v>
      </c>
      <c r="M160" s="56">
        <f t="shared" ref="M160:N160" si="264">M136+M145</f>
        <v>94017</v>
      </c>
      <c r="N160" s="56">
        <f t="shared" si="264"/>
        <v>79901</v>
      </c>
      <c r="O160" s="56">
        <f t="shared" ref="O160:S160" si="265">O136+O145</f>
        <v>97828</v>
      </c>
      <c r="P160" s="56">
        <f t="shared" si="265"/>
        <v>36629</v>
      </c>
      <c r="Q160" s="56">
        <f t="shared" si="265"/>
        <v>54471</v>
      </c>
      <c r="R160" s="56">
        <f t="shared" si="265"/>
        <v>76929</v>
      </c>
      <c r="S160" s="56">
        <f t="shared" si="265"/>
        <v>71150</v>
      </c>
      <c r="T160" s="56">
        <f t="shared" ref="T160:U160" si="266">T136+T145</f>
        <v>48567</v>
      </c>
      <c r="U160" s="56">
        <f t="shared" si="266"/>
        <v>57240</v>
      </c>
      <c r="V160" s="56">
        <f t="shared" ref="V160:W160" si="267">V136+V145</f>
        <v>76335</v>
      </c>
      <c r="W160" s="56">
        <f t="shared" si="267"/>
        <v>62868</v>
      </c>
      <c r="X160" s="56">
        <f t="shared" ref="X160:Y160" si="268">X136+X145</f>
        <v>54841</v>
      </c>
      <c r="Y160" s="56">
        <f t="shared" si="268"/>
        <v>69307</v>
      </c>
      <c r="Z160" s="56">
        <f t="shared" ref="Z160:AA160" si="269">Z136+Z145</f>
        <v>82130</v>
      </c>
      <c r="AA160" s="56">
        <f t="shared" si="269"/>
        <v>69951</v>
      </c>
      <c r="AB160" s="276"/>
      <c r="AC160" s="56">
        <f t="shared" si="248"/>
        <v>552668</v>
      </c>
      <c r="AD160" s="56">
        <f t="shared" si="249"/>
        <v>655419</v>
      </c>
      <c r="AE160" s="56">
        <f t="shared" si="250"/>
        <v>662672</v>
      </c>
      <c r="AF160" s="56">
        <f t="shared" si="252"/>
        <v>268829</v>
      </c>
      <c r="AG160" s="56">
        <f t="shared" si="251"/>
        <v>253886</v>
      </c>
      <c r="AH160" s="56">
        <f t="shared" si="253"/>
        <v>263351</v>
      </c>
      <c r="AI160" s="56">
        <f t="shared" si="254"/>
        <v>152081</v>
      </c>
      <c r="AJ160" s="45" t="s">
        <v>9</v>
      </c>
    </row>
    <row r="161" spans="1:36" ht="15.95" hidden="1" customHeight="1" outlineLevel="1" x14ac:dyDescent="0.2">
      <c r="A161" s="55" t="s">
        <v>104</v>
      </c>
      <c r="B161" s="56">
        <v>-16313</v>
      </c>
      <c r="C161" s="56">
        <v>-29443</v>
      </c>
      <c r="D161" s="56">
        <v>-97928</v>
      </c>
      <c r="E161" s="56">
        <v>-147062</v>
      </c>
      <c r="F161" s="56">
        <v>-94893</v>
      </c>
      <c r="G161" s="56">
        <v>-103572</v>
      </c>
      <c r="H161" s="56">
        <v>-129218</v>
      </c>
      <c r="I161" s="56">
        <f t="shared" ref="I161:N161" si="270">SUM(I162:I165)</f>
        <v>-116364</v>
      </c>
      <c r="J161" s="56">
        <f t="shared" si="270"/>
        <v>-210623</v>
      </c>
      <c r="K161" s="56">
        <f t="shared" si="270"/>
        <v>58618</v>
      </c>
      <c r="L161" s="56">
        <f t="shared" si="270"/>
        <v>489</v>
      </c>
      <c r="M161" s="56">
        <f t="shared" si="270"/>
        <v>-4546</v>
      </c>
      <c r="N161" s="56">
        <f t="shared" si="270"/>
        <v>-1608</v>
      </c>
      <c r="O161" s="56">
        <f t="shared" ref="O161:S161" si="271">SUM(O162:O165)</f>
        <v>-1161</v>
      </c>
      <c r="P161" s="56">
        <f t="shared" si="271"/>
        <v>-1589</v>
      </c>
      <c r="Q161" s="56">
        <f t="shared" si="271"/>
        <v>-2036</v>
      </c>
      <c r="R161" s="56">
        <f t="shared" si="271"/>
        <v>-1672</v>
      </c>
      <c r="S161" s="56">
        <f t="shared" si="271"/>
        <v>-1934</v>
      </c>
      <c r="T161" s="56">
        <f t="shared" ref="T161:U161" si="272">SUM(T162:T165)</f>
        <v>-1628</v>
      </c>
      <c r="U161" s="56">
        <f t="shared" si="272"/>
        <v>-2939</v>
      </c>
      <c r="V161" s="56">
        <f t="shared" ref="V161:W161" si="273">SUM(V162:V165)</f>
        <v>-1443</v>
      </c>
      <c r="W161" s="56">
        <f t="shared" si="273"/>
        <v>-1971</v>
      </c>
      <c r="X161" s="56">
        <f t="shared" ref="X161:Y161" si="274">SUM(X162:X165)</f>
        <v>-2662</v>
      </c>
      <c r="Y161" s="56">
        <f t="shared" si="274"/>
        <v>-2460</v>
      </c>
      <c r="Z161" s="56">
        <f t="shared" ref="Z161:AA161" si="275">SUM(Z162:Z165)</f>
        <v>-1907</v>
      </c>
      <c r="AA161" s="56">
        <f t="shared" si="275"/>
        <v>-1228</v>
      </c>
      <c r="AB161" s="276"/>
      <c r="AC161" s="56">
        <f t="shared" si="248"/>
        <v>-290746</v>
      </c>
      <c r="AD161" s="56">
        <f t="shared" si="249"/>
        <v>-444047</v>
      </c>
      <c r="AE161" s="56">
        <f t="shared" si="250"/>
        <v>-156062</v>
      </c>
      <c r="AF161" s="56">
        <f t="shared" si="252"/>
        <v>-6394</v>
      </c>
      <c r="AG161" s="56">
        <f t="shared" si="251"/>
        <v>-8173</v>
      </c>
      <c r="AH161" s="56">
        <f t="shared" si="253"/>
        <v>-8536</v>
      </c>
      <c r="AI161" s="56">
        <f t="shared" si="254"/>
        <v>-3135</v>
      </c>
      <c r="AJ161" s="45" t="s">
        <v>9</v>
      </c>
    </row>
    <row r="162" spans="1:36" ht="15.95" hidden="1" customHeight="1" outlineLevel="1" x14ac:dyDescent="0.2">
      <c r="A162" s="57" t="s">
        <v>105</v>
      </c>
      <c r="B162" s="58">
        <v>0</v>
      </c>
      <c r="C162" s="58">
        <v>0</v>
      </c>
      <c r="D162" s="58">
        <v>0</v>
      </c>
      <c r="E162" s="58">
        <v>0</v>
      </c>
      <c r="F162" s="58">
        <v>0</v>
      </c>
      <c r="G162" s="58">
        <v>0</v>
      </c>
      <c r="H162" s="58">
        <v>0</v>
      </c>
      <c r="I162" s="58">
        <v>0</v>
      </c>
      <c r="J162" s="58">
        <v>0</v>
      </c>
      <c r="K162" s="58">
        <v>0</v>
      </c>
      <c r="L162" s="58">
        <v>0</v>
      </c>
      <c r="M162" s="58">
        <v>0</v>
      </c>
      <c r="N162" s="58">
        <v>0</v>
      </c>
      <c r="O162" s="58">
        <v>0</v>
      </c>
      <c r="P162" s="58">
        <v>0</v>
      </c>
      <c r="Q162" s="125">
        <v>0</v>
      </c>
      <c r="R162" s="125">
        <v>0</v>
      </c>
      <c r="S162" s="58">
        <v>0</v>
      </c>
      <c r="T162" s="58">
        <v>0</v>
      </c>
      <c r="U162" s="58">
        <v>0</v>
      </c>
      <c r="V162" s="58">
        <v>0</v>
      </c>
      <c r="W162" s="58">
        <v>0</v>
      </c>
      <c r="X162" s="58">
        <v>0</v>
      </c>
      <c r="Y162" s="58">
        <v>0</v>
      </c>
      <c r="Z162" s="58">
        <v>0</v>
      </c>
      <c r="AA162" s="58">
        <v>0</v>
      </c>
      <c r="AC162" s="58">
        <f t="shared" si="248"/>
        <v>0</v>
      </c>
      <c r="AD162" s="58">
        <f t="shared" si="249"/>
        <v>0</v>
      </c>
      <c r="AE162" s="58">
        <f t="shared" si="250"/>
        <v>0</v>
      </c>
      <c r="AF162" s="58">
        <f t="shared" si="252"/>
        <v>0</v>
      </c>
      <c r="AG162" s="58">
        <f t="shared" si="251"/>
        <v>0</v>
      </c>
      <c r="AH162" s="58">
        <f t="shared" si="253"/>
        <v>0</v>
      </c>
      <c r="AI162" s="58">
        <f t="shared" si="254"/>
        <v>0</v>
      </c>
      <c r="AJ162" s="45" t="s">
        <v>9</v>
      </c>
    </row>
    <row r="163" spans="1:36" ht="15.95" hidden="1" customHeight="1" outlineLevel="1" x14ac:dyDescent="0.2">
      <c r="A163" s="57" t="s">
        <v>106</v>
      </c>
      <c r="B163" s="58">
        <v>0</v>
      </c>
      <c r="C163" s="58">
        <v>0</v>
      </c>
      <c r="D163" s="58">
        <v>0</v>
      </c>
      <c r="E163" s="58">
        <v>187</v>
      </c>
      <c r="F163" s="58">
        <v>47</v>
      </c>
      <c r="G163" s="58">
        <v>-52</v>
      </c>
      <c r="H163" s="58">
        <v>144</v>
      </c>
      <c r="I163" s="58">
        <v>49</v>
      </c>
      <c r="J163" s="58">
        <v>221</v>
      </c>
      <c r="K163" s="58">
        <v>-1538</v>
      </c>
      <c r="L163" s="58">
        <v>-1979</v>
      </c>
      <c r="M163" s="58">
        <v>-2545</v>
      </c>
      <c r="N163" s="58">
        <v>-1509</v>
      </c>
      <c r="O163" s="58">
        <v>-1082</v>
      </c>
      <c r="P163" s="58">
        <v>-1492</v>
      </c>
      <c r="Q163" s="58">
        <v>-1938</v>
      </c>
      <c r="R163" s="58">
        <v>-1574</v>
      </c>
      <c r="S163" s="58">
        <v>-1833</v>
      </c>
      <c r="T163" s="58">
        <v>-1530</v>
      </c>
      <c r="U163" s="58">
        <v>-2331</v>
      </c>
      <c r="V163" s="58">
        <v>-1345</v>
      </c>
      <c r="W163" s="58">
        <v>-1873</v>
      </c>
      <c r="X163" s="58">
        <v>-2564</v>
      </c>
      <c r="Y163" s="58">
        <v>-2363</v>
      </c>
      <c r="Z163" s="58">
        <v>-1809</v>
      </c>
      <c r="AA163" s="58">
        <v>-1130</v>
      </c>
      <c r="AC163" s="58">
        <f t="shared" si="248"/>
        <v>187</v>
      </c>
      <c r="AD163" s="58">
        <f t="shared" si="249"/>
        <v>188</v>
      </c>
      <c r="AE163" s="58">
        <f t="shared" si="250"/>
        <v>-5841</v>
      </c>
      <c r="AF163" s="58">
        <f t="shared" si="252"/>
        <v>-6021</v>
      </c>
      <c r="AG163" s="58">
        <f t="shared" si="251"/>
        <v>-7268</v>
      </c>
      <c r="AH163" s="58">
        <f t="shared" si="253"/>
        <v>-8145</v>
      </c>
      <c r="AI163" s="58">
        <f t="shared" si="254"/>
        <v>-2939</v>
      </c>
      <c r="AJ163" s="45" t="s">
        <v>9</v>
      </c>
    </row>
    <row r="164" spans="1:36" ht="15.95" hidden="1" customHeight="1" outlineLevel="1" x14ac:dyDescent="0.2">
      <c r="A164" s="57" t="s">
        <v>107</v>
      </c>
      <c r="B164" s="58">
        <v>-16313</v>
      </c>
      <c r="C164" s="58">
        <v>-29443</v>
      </c>
      <c r="D164" s="58">
        <v>-97928</v>
      </c>
      <c r="E164" s="58">
        <v>-147095</v>
      </c>
      <c r="F164" s="58">
        <v>-94901</v>
      </c>
      <c r="G164" s="58">
        <v>-103484</v>
      </c>
      <c r="H164" s="58">
        <v>-129322</v>
      </c>
      <c r="I164" s="58">
        <v>-116373</v>
      </c>
      <c r="J164" s="58">
        <v>-210666</v>
      </c>
      <c r="K164" s="58">
        <v>60398</v>
      </c>
      <c r="L164" s="58">
        <v>2413</v>
      </c>
      <c r="M164" s="58">
        <v>-1902</v>
      </c>
      <c r="N164" s="58">
        <v>0</v>
      </c>
      <c r="O164" s="58">
        <v>0</v>
      </c>
      <c r="P164" s="58">
        <v>0</v>
      </c>
      <c r="Q164" s="123">
        <v>0</v>
      </c>
      <c r="R164" s="123">
        <v>0</v>
      </c>
      <c r="S164" s="58">
        <v>0</v>
      </c>
      <c r="T164" s="58">
        <v>0</v>
      </c>
      <c r="U164" s="58">
        <v>-510</v>
      </c>
      <c r="V164" s="58">
        <v>0</v>
      </c>
      <c r="W164" s="58">
        <v>0</v>
      </c>
      <c r="X164" s="58">
        <v>0</v>
      </c>
      <c r="Y164" s="58">
        <v>0</v>
      </c>
      <c r="Z164" s="58">
        <v>0</v>
      </c>
      <c r="AA164" s="58">
        <v>0</v>
      </c>
      <c r="AC164" s="58">
        <f t="shared" si="248"/>
        <v>-290779</v>
      </c>
      <c r="AD164" s="58">
        <f t="shared" si="249"/>
        <v>-444080</v>
      </c>
      <c r="AE164" s="58">
        <f t="shared" si="250"/>
        <v>-149757</v>
      </c>
      <c r="AF164" s="58">
        <f t="shared" si="252"/>
        <v>0</v>
      </c>
      <c r="AG164" s="58">
        <f t="shared" si="251"/>
        <v>-510</v>
      </c>
      <c r="AH164" s="58">
        <f t="shared" si="253"/>
        <v>0</v>
      </c>
      <c r="AI164" s="58">
        <f t="shared" si="254"/>
        <v>0</v>
      </c>
      <c r="AJ164" s="45" t="s">
        <v>9</v>
      </c>
    </row>
    <row r="165" spans="1:36" ht="15.95" hidden="1" customHeight="1" outlineLevel="1" x14ac:dyDescent="0.2">
      <c r="A165" s="57" t="s">
        <v>108</v>
      </c>
      <c r="B165" s="58">
        <v>0</v>
      </c>
      <c r="C165" s="58">
        <v>0</v>
      </c>
      <c r="D165" s="58">
        <v>0</v>
      </c>
      <c r="E165" s="58">
        <v>-154</v>
      </c>
      <c r="F165" s="58">
        <v>-39</v>
      </c>
      <c r="G165" s="58">
        <v>-36</v>
      </c>
      <c r="H165" s="58">
        <v>-40</v>
      </c>
      <c r="I165" s="58">
        <v>-40</v>
      </c>
      <c r="J165" s="58">
        <v>-178</v>
      </c>
      <c r="K165" s="58">
        <v>-242</v>
      </c>
      <c r="L165" s="58">
        <v>55</v>
      </c>
      <c r="M165" s="58">
        <v>-99</v>
      </c>
      <c r="N165" s="58">
        <v>-99</v>
      </c>
      <c r="O165" s="58">
        <v>-79</v>
      </c>
      <c r="P165" s="58">
        <v>-97</v>
      </c>
      <c r="Q165" s="58">
        <v>-98</v>
      </c>
      <c r="R165" s="58">
        <v>-98</v>
      </c>
      <c r="S165" s="58">
        <v>-101</v>
      </c>
      <c r="T165" s="58">
        <v>-98</v>
      </c>
      <c r="U165" s="58">
        <v>-98</v>
      </c>
      <c r="V165" s="58">
        <v>-98</v>
      </c>
      <c r="W165" s="58">
        <v>-98</v>
      </c>
      <c r="X165" s="58">
        <v>-98</v>
      </c>
      <c r="Y165" s="58">
        <v>-97</v>
      </c>
      <c r="Z165" s="58">
        <v>-98</v>
      </c>
      <c r="AA165" s="58">
        <v>-98</v>
      </c>
      <c r="AC165" s="58">
        <f t="shared" si="248"/>
        <v>-154</v>
      </c>
      <c r="AD165" s="58">
        <f t="shared" si="249"/>
        <v>-155</v>
      </c>
      <c r="AE165" s="58">
        <f t="shared" si="250"/>
        <v>-464</v>
      </c>
      <c r="AF165" s="58">
        <f t="shared" si="252"/>
        <v>-373</v>
      </c>
      <c r="AG165" s="58">
        <f t="shared" si="251"/>
        <v>-395</v>
      </c>
      <c r="AH165" s="58">
        <f t="shared" si="253"/>
        <v>-391</v>
      </c>
      <c r="AI165" s="58">
        <f t="shared" si="254"/>
        <v>-196</v>
      </c>
      <c r="AJ165" s="45" t="s">
        <v>9</v>
      </c>
    </row>
    <row r="166" spans="1:36" ht="15.95" hidden="1" customHeight="1" outlineLevel="1" x14ac:dyDescent="0.2">
      <c r="A166" s="55" t="s">
        <v>109</v>
      </c>
      <c r="B166" s="135">
        <v>-1</v>
      </c>
      <c r="C166" s="135">
        <v>-15</v>
      </c>
      <c r="D166" s="135">
        <v>-15</v>
      </c>
      <c r="E166" s="135">
        <v>-18</v>
      </c>
      <c r="F166" s="135">
        <v>-5</v>
      </c>
      <c r="G166" s="135">
        <v>73</v>
      </c>
      <c r="H166" s="135">
        <v>-231</v>
      </c>
      <c r="I166" s="135">
        <f t="shared" ref="I166:N166" si="276">SUM(I167:I172)</f>
        <v>-28</v>
      </c>
      <c r="J166" s="135">
        <f t="shared" si="276"/>
        <v>-1</v>
      </c>
      <c r="K166" s="135">
        <f t="shared" si="276"/>
        <v>-1054</v>
      </c>
      <c r="L166" s="135">
        <f t="shared" si="276"/>
        <v>-649</v>
      </c>
      <c r="M166" s="135">
        <f t="shared" si="276"/>
        <v>-903</v>
      </c>
      <c r="N166" s="135">
        <f t="shared" si="276"/>
        <v>-743</v>
      </c>
      <c r="O166" s="135">
        <f t="shared" ref="O166:S166" si="277">SUM(O167:O172)</f>
        <v>-45497</v>
      </c>
      <c r="P166" s="135">
        <f t="shared" si="277"/>
        <v>-1268</v>
      </c>
      <c r="Q166" s="56">
        <f t="shared" si="277"/>
        <v>-1423</v>
      </c>
      <c r="R166" s="56">
        <f t="shared" si="277"/>
        <v>-843</v>
      </c>
      <c r="S166" s="56">
        <f t="shared" si="277"/>
        <v>-1360</v>
      </c>
      <c r="T166" s="56">
        <f t="shared" ref="T166:U166" si="278">SUM(T167:T172)</f>
        <v>-1306</v>
      </c>
      <c r="U166" s="56">
        <f t="shared" si="278"/>
        <v>-1267</v>
      </c>
      <c r="V166" s="56">
        <f t="shared" ref="V166:W166" si="279">SUM(V167:V172)</f>
        <v>-1063</v>
      </c>
      <c r="W166" s="56">
        <f t="shared" si="279"/>
        <v>-1000</v>
      </c>
      <c r="X166" s="56">
        <f t="shared" ref="X166:Y166" si="280">SUM(X167:X172)</f>
        <v>-1210</v>
      </c>
      <c r="Y166" s="56">
        <f t="shared" si="280"/>
        <v>-1341</v>
      </c>
      <c r="Z166" s="56">
        <f t="shared" ref="Z166:AA166" si="281">SUM(Z167:Z172)</f>
        <v>-890</v>
      </c>
      <c r="AA166" s="56">
        <f t="shared" si="281"/>
        <v>-2006</v>
      </c>
      <c r="AB166" s="276"/>
      <c r="AC166" s="56">
        <f t="shared" si="248"/>
        <v>-49</v>
      </c>
      <c r="AD166" s="56">
        <f t="shared" si="249"/>
        <v>-191</v>
      </c>
      <c r="AE166" s="56">
        <f t="shared" si="250"/>
        <v>-2607</v>
      </c>
      <c r="AF166" s="56">
        <f t="shared" si="252"/>
        <v>-48931</v>
      </c>
      <c r="AG166" s="56">
        <f t="shared" si="251"/>
        <v>-4776</v>
      </c>
      <c r="AH166" s="56">
        <f t="shared" si="253"/>
        <v>-4614</v>
      </c>
      <c r="AI166" s="56">
        <f t="shared" si="254"/>
        <v>-2896</v>
      </c>
      <c r="AJ166" s="45" t="s">
        <v>9</v>
      </c>
    </row>
    <row r="167" spans="1:36" ht="15.95" hidden="1" customHeight="1" outlineLevel="1" x14ac:dyDescent="0.2">
      <c r="A167" s="57" t="s">
        <v>110</v>
      </c>
      <c r="B167" s="134">
        <v>-1</v>
      </c>
      <c r="C167" s="134">
        <v>-15</v>
      </c>
      <c r="D167" s="134">
        <v>-15</v>
      </c>
      <c r="E167" s="134">
        <v>-18</v>
      </c>
      <c r="F167" s="134">
        <v>-5</v>
      </c>
      <c r="G167" s="134">
        <v>73</v>
      </c>
      <c r="H167" s="134">
        <v>-231</v>
      </c>
      <c r="I167" s="134">
        <v>-28</v>
      </c>
      <c r="J167" s="134">
        <v>-1</v>
      </c>
      <c r="K167" s="134">
        <v>-377</v>
      </c>
      <c r="L167" s="134">
        <v>-293</v>
      </c>
      <c r="M167" s="134">
        <v>-164</v>
      </c>
      <c r="N167" s="134">
        <v>-382</v>
      </c>
      <c r="O167" s="134">
        <v>-312</v>
      </c>
      <c r="P167" s="134">
        <v>-618</v>
      </c>
      <c r="Q167" s="58">
        <v>-753</v>
      </c>
      <c r="R167" s="58">
        <v>-404</v>
      </c>
      <c r="S167" s="58">
        <v>-372</v>
      </c>
      <c r="T167" s="58">
        <v>-520</v>
      </c>
      <c r="U167" s="58">
        <v>-402</v>
      </c>
      <c r="V167" s="58">
        <v>-241</v>
      </c>
      <c r="W167" s="58">
        <v>-300</v>
      </c>
      <c r="X167" s="58">
        <v>-490</v>
      </c>
      <c r="Y167" s="58">
        <v>-467</v>
      </c>
      <c r="Z167" s="58">
        <v>-523</v>
      </c>
      <c r="AA167" s="58">
        <v>-408</v>
      </c>
      <c r="AC167" s="58">
        <f t="shared" si="248"/>
        <v>-49</v>
      </c>
      <c r="AD167" s="58">
        <f t="shared" si="249"/>
        <v>-191</v>
      </c>
      <c r="AE167" s="58">
        <f t="shared" si="250"/>
        <v>-835</v>
      </c>
      <c r="AF167" s="58">
        <f t="shared" si="252"/>
        <v>-2065</v>
      </c>
      <c r="AG167" s="58">
        <f t="shared" si="251"/>
        <v>-1698</v>
      </c>
      <c r="AH167" s="58">
        <f t="shared" si="253"/>
        <v>-1498</v>
      </c>
      <c r="AI167" s="58">
        <f t="shared" si="254"/>
        <v>-931</v>
      </c>
      <c r="AJ167" s="45" t="s">
        <v>9</v>
      </c>
    </row>
    <row r="168" spans="1:36" ht="15.95" hidden="1" customHeight="1" outlineLevel="1" x14ac:dyDescent="0.2">
      <c r="A168" s="57" t="s">
        <v>111</v>
      </c>
      <c r="B168" s="34">
        <v>0</v>
      </c>
      <c r="C168" s="34">
        <v>0</v>
      </c>
      <c r="D168" s="34">
        <v>0</v>
      </c>
      <c r="E168" s="34">
        <v>0</v>
      </c>
      <c r="F168" s="34">
        <v>0</v>
      </c>
      <c r="G168" s="34">
        <v>0</v>
      </c>
      <c r="H168" s="34">
        <v>0</v>
      </c>
      <c r="I168" s="34">
        <v>0</v>
      </c>
      <c r="J168" s="34">
        <v>0</v>
      </c>
      <c r="K168" s="34">
        <v>0</v>
      </c>
      <c r="L168" s="34">
        <v>0</v>
      </c>
      <c r="M168" s="34">
        <v>0</v>
      </c>
      <c r="N168" s="34">
        <v>0</v>
      </c>
      <c r="O168" s="34">
        <v>0</v>
      </c>
      <c r="P168" s="34">
        <v>0</v>
      </c>
      <c r="Q168" s="123">
        <v>0</v>
      </c>
      <c r="R168" s="123">
        <v>0</v>
      </c>
      <c r="S168" s="58">
        <v>0</v>
      </c>
      <c r="T168" s="58">
        <v>0</v>
      </c>
      <c r="U168" s="58">
        <v>0</v>
      </c>
      <c r="V168" s="58">
        <v>0</v>
      </c>
      <c r="W168" s="58">
        <v>0</v>
      </c>
      <c r="X168" s="58">
        <v>0</v>
      </c>
      <c r="Y168" s="58">
        <v>0</v>
      </c>
      <c r="Z168" s="58">
        <v>0</v>
      </c>
      <c r="AA168" s="58">
        <v>0</v>
      </c>
      <c r="AC168" s="34">
        <f t="shared" ref="AC168:AC187" si="282">SUM(B168:E168)</f>
        <v>0</v>
      </c>
      <c r="AD168" s="34">
        <f t="shared" ref="AD168:AD187" si="283">SUM(F168:I168)</f>
        <v>0</v>
      </c>
      <c r="AE168" s="34">
        <f t="shared" ref="AE168:AE187" si="284">SUM(J168:M168)</f>
        <v>0</v>
      </c>
      <c r="AF168" s="34">
        <f t="shared" si="252"/>
        <v>0</v>
      </c>
      <c r="AG168" s="58">
        <f t="shared" ref="AG168:AG187" si="285">SUM(R168:U168)</f>
        <v>0</v>
      </c>
      <c r="AH168" s="58">
        <f t="shared" si="253"/>
        <v>0</v>
      </c>
      <c r="AI168" s="58">
        <f t="shared" si="254"/>
        <v>0</v>
      </c>
      <c r="AJ168" s="45" t="s">
        <v>9</v>
      </c>
    </row>
    <row r="169" spans="1:36" ht="15.95" hidden="1" customHeight="1" outlineLevel="1" x14ac:dyDescent="0.2">
      <c r="A169" s="57" t="s">
        <v>112</v>
      </c>
      <c r="B169" s="34">
        <v>0</v>
      </c>
      <c r="C169" s="34">
        <v>0</v>
      </c>
      <c r="D169" s="34">
        <v>0</v>
      </c>
      <c r="E169" s="34">
        <v>0</v>
      </c>
      <c r="F169" s="34">
        <v>0</v>
      </c>
      <c r="G169" s="34">
        <v>0</v>
      </c>
      <c r="H169" s="34">
        <v>0</v>
      </c>
      <c r="I169" s="34">
        <v>0</v>
      </c>
      <c r="J169" s="34">
        <v>0</v>
      </c>
      <c r="K169" s="34">
        <v>-677</v>
      </c>
      <c r="L169" s="34">
        <v>-356</v>
      </c>
      <c r="M169" s="34">
        <v>-739</v>
      </c>
      <c r="N169" s="34">
        <v>-361</v>
      </c>
      <c r="O169" s="34">
        <v>-176</v>
      </c>
      <c r="P169" s="34">
        <v>-650</v>
      </c>
      <c r="Q169" s="58">
        <v>-670</v>
      </c>
      <c r="R169" s="58">
        <v>-439</v>
      </c>
      <c r="S169" s="58">
        <v>-988</v>
      </c>
      <c r="T169" s="58">
        <v>-786</v>
      </c>
      <c r="U169" s="58">
        <v>-865</v>
      </c>
      <c r="V169" s="58">
        <v>-822</v>
      </c>
      <c r="W169" s="58">
        <v>-742</v>
      </c>
      <c r="X169" s="58">
        <v>-720</v>
      </c>
      <c r="Y169" s="58">
        <v>-874</v>
      </c>
      <c r="Z169" s="58">
        <v>-763</v>
      </c>
      <c r="AA169" s="58">
        <v>-1598</v>
      </c>
      <c r="AC169" s="34">
        <f t="shared" si="282"/>
        <v>0</v>
      </c>
      <c r="AD169" s="34">
        <f t="shared" si="283"/>
        <v>0</v>
      </c>
      <c r="AE169" s="34">
        <f t="shared" si="284"/>
        <v>-1772</v>
      </c>
      <c r="AF169" s="34">
        <f t="shared" si="252"/>
        <v>-1857</v>
      </c>
      <c r="AG169" s="58">
        <f t="shared" si="285"/>
        <v>-3078</v>
      </c>
      <c r="AH169" s="58">
        <f t="shared" si="253"/>
        <v>-3158</v>
      </c>
      <c r="AI169" s="58">
        <f t="shared" si="254"/>
        <v>-2361</v>
      </c>
      <c r="AJ169" s="45" t="s">
        <v>9</v>
      </c>
    </row>
    <row r="170" spans="1:36" ht="15.95" hidden="1" customHeight="1" outlineLevel="1" x14ac:dyDescent="0.2">
      <c r="A170" s="57" t="s">
        <v>113</v>
      </c>
      <c r="B170" s="34">
        <v>0</v>
      </c>
      <c r="C170" s="34">
        <v>0</v>
      </c>
      <c r="D170" s="34">
        <v>0</v>
      </c>
      <c r="E170" s="34">
        <v>0</v>
      </c>
      <c r="F170" s="34">
        <v>0</v>
      </c>
      <c r="G170" s="34">
        <v>0</v>
      </c>
      <c r="H170" s="34">
        <v>0</v>
      </c>
      <c r="I170" s="34">
        <v>0</v>
      </c>
      <c r="J170" s="34">
        <v>0</v>
      </c>
      <c r="K170" s="34">
        <v>0</v>
      </c>
      <c r="L170" s="34">
        <v>0</v>
      </c>
      <c r="M170" s="34">
        <v>0</v>
      </c>
      <c r="N170" s="34">
        <v>0</v>
      </c>
      <c r="O170" s="34">
        <v>0</v>
      </c>
      <c r="P170" s="34">
        <v>0</v>
      </c>
      <c r="Q170" s="58">
        <v>0</v>
      </c>
      <c r="R170" s="58">
        <v>0</v>
      </c>
      <c r="S170" s="58">
        <v>0</v>
      </c>
      <c r="T170" s="58">
        <v>0</v>
      </c>
      <c r="U170" s="58">
        <v>0</v>
      </c>
      <c r="V170" s="58">
        <v>0</v>
      </c>
      <c r="W170" s="58">
        <v>0</v>
      </c>
      <c r="X170" s="58">
        <v>0</v>
      </c>
      <c r="Y170" s="58">
        <v>0</v>
      </c>
      <c r="Z170" s="58">
        <v>0</v>
      </c>
      <c r="AA170" s="58">
        <v>0</v>
      </c>
      <c r="AC170" s="34">
        <f t="shared" si="282"/>
        <v>0</v>
      </c>
      <c r="AD170" s="34">
        <f t="shared" si="283"/>
        <v>0</v>
      </c>
      <c r="AE170" s="34">
        <f t="shared" si="284"/>
        <v>0</v>
      </c>
      <c r="AF170" s="34">
        <f t="shared" si="252"/>
        <v>0</v>
      </c>
      <c r="AG170" s="58">
        <f t="shared" si="285"/>
        <v>0</v>
      </c>
      <c r="AH170" s="58">
        <f t="shared" si="253"/>
        <v>0</v>
      </c>
      <c r="AI170" s="58">
        <f t="shared" si="254"/>
        <v>0</v>
      </c>
      <c r="AJ170" s="45" t="s">
        <v>9</v>
      </c>
    </row>
    <row r="171" spans="1:36" ht="15.95" hidden="1" customHeight="1" outlineLevel="1" x14ac:dyDescent="0.2">
      <c r="A171" s="57" t="s">
        <v>114</v>
      </c>
      <c r="B171" s="34">
        <v>0</v>
      </c>
      <c r="C171" s="34">
        <v>0</v>
      </c>
      <c r="D171" s="34">
        <v>0</v>
      </c>
      <c r="E171" s="34">
        <v>0</v>
      </c>
      <c r="F171" s="34">
        <v>0</v>
      </c>
      <c r="G171" s="34">
        <v>0</v>
      </c>
      <c r="H171" s="34">
        <v>0</v>
      </c>
      <c r="I171" s="34">
        <v>0</v>
      </c>
      <c r="J171" s="34">
        <v>0</v>
      </c>
      <c r="K171" s="34">
        <v>0</v>
      </c>
      <c r="L171" s="34">
        <v>0</v>
      </c>
      <c r="M171" s="34">
        <v>0</v>
      </c>
      <c r="N171" s="34">
        <v>0</v>
      </c>
      <c r="O171" s="34">
        <v>0</v>
      </c>
      <c r="P171" s="34">
        <v>0</v>
      </c>
      <c r="Q171" s="58">
        <v>0</v>
      </c>
      <c r="R171" s="58">
        <v>0</v>
      </c>
      <c r="S171" s="58">
        <v>0</v>
      </c>
      <c r="T171" s="58">
        <v>0</v>
      </c>
      <c r="U171" s="58">
        <v>0</v>
      </c>
      <c r="V171" s="58">
        <v>0</v>
      </c>
      <c r="W171" s="58">
        <v>42</v>
      </c>
      <c r="X171" s="58">
        <v>0</v>
      </c>
      <c r="Y171" s="58">
        <v>0</v>
      </c>
      <c r="Z171" s="58">
        <v>396</v>
      </c>
      <c r="AA171" s="58">
        <v>0</v>
      </c>
      <c r="AC171" s="34">
        <f t="shared" si="282"/>
        <v>0</v>
      </c>
      <c r="AD171" s="34">
        <f t="shared" si="283"/>
        <v>0</v>
      </c>
      <c r="AE171" s="34">
        <f t="shared" si="284"/>
        <v>0</v>
      </c>
      <c r="AF171" s="34">
        <f t="shared" si="252"/>
        <v>0</v>
      </c>
      <c r="AG171" s="58">
        <f t="shared" si="285"/>
        <v>0</v>
      </c>
      <c r="AH171" s="58">
        <f t="shared" si="253"/>
        <v>42</v>
      </c>
      <c r="AI171" s="58">
        <f t="shared" si="254"/>
        <v>396</v>
      </c>
      <c r="AJ171" s="45" t="s">
        <v>9</v>
      </c>
    </row>
    <row r="172" spans="1:36" ht="15.95" hidden="1" customHeight="1" outlineLevel="1" x14ac:dyDescent="0.2">
      <c r="A172" s="57" t="s">
        <v>115</v>
      </c>
      <c r="B172" s="34">
        <v>0</v>
      </c>
      <c r="C172" s="34">
        <v>0</v>
      </c>
      <c r="D172" s="34">
        <v>0</v>
      </c>
      <c r="E172" s="34">
        <v>0</v>
      </c>
      <c r="F172" s="34">
        <v>0</v>
      </c>
      <c r="G172" s="34">
        <v>0</v>
      </c>
      <c r="H172" s="34">
        <v>0</v>
      </c>
      <c r="I172" s="34">
        <v>0</v>
      </c>
      <c r="J172" s="34">
        <v>0</v>
      </c>
      <c r="K172" s="34">
        <v>0</v>
      </c>
      <c r="L172" s="34">
        <v>0</v>
      </c>
      <c r="M172" s="34">
        <v>0</v>
      </c>
      <c r="N172" s="34">
        <v>0</v>
      </c>
      <c r="O172" s="34">
        <v>-45009</v>
      </c>
      <c r="P172" s="34">
        <v>0</v>
      </c>
      <c r="Q172" s="58">
        <v>0</v>
      </c>
      <c r="R172" s="58">
        <v>0</v>
      </c>
      <c r="S172" s="58">
        <v>0</v>
      </c>
      <c r="T172" s="58">
        <v>0</v>
      </c>
      <c r="U172" s="58">
        <v>0</v>
      </c>
      <c r="V172" s="58">
        <v>0</v>
      </c>
      <c r="W172" s="58">
        <v>0</v>
      </c>
      <c r="X172" s="58">
        <v>0</v>
      </c>
      <c r="Y172" s="58">
        <v>0</v>
      </c>
      <c r="Z172" s="58">
        <v>0</v>
      </c>
      <c r="AA172" s="58">
        <v>0</v>
      </c>
      <c r="AC172" s="34">
        <f t="shared" si="282"/>
        <v>0</v>
      </c>
      <c r="AD172" s="34">
        <f t="shared" si="283"/>
        <v>0</v>
      </c>
      <c r="AE172" s="34">
        <f t="shared" si="284"/>
        <v>0</v>
      </c>
      <c r="AF172" s="34">
        <f t="shared" si="252"/>
        <v>-45009</v>
      </c>
      <c r="AG172" s="58">
        <f t="shared" si="285"/>
        <v>0</v>
      </c>
      <c r="AH172" s="58">
        <f t="shared" si="253"/>
        <v>0</v>
      </c>
      <c r="AI172" s="58">
        <f t="shared" si="254"/>
        <v>0</v>
      </c>
      <c r="AJ172" s="45" t="s">
        <v>9</v>
      </c>
    </row>
    <row r="173" spans="1:36" ht="15.95" hidden="1" customHeight="1" outlineLevel="1" x14ac:dyDescent="0.2">
      <c r="A173" s="59" t="s">
        <v>116</v>
      </c>
      <c r="B173" s="56">
        <f t="shared" ref="B173:H173" si="286">B160+B161+B166</f>
        <v>-1485</v>
      </c>
      <c r="C173" s="56">
        <f t="shared" si="286"/>
        <v>46228</v>
      </c>
      <c r="D173" s="56">
        <f t="shared" si="286"/>
        <v>77475</v>
      </c>
      <c r="E173" s="56">
        <f t="shared" si="286"/>
        <v>139655</v>
      </c>
      <c r="F173" s="56">
        <f t="shared" si="286"/>
        <v>36000</v>
      </c>
      <c r="G173" s="56">
        <f t="shared" si="286"/>
        <v>22346</v>
      </c>
      <c r="H173" s="56">
        <f t="shared" si="286"/>
        <v>77023</v>
      </c>
      <c r="I173" s="56">
        <f t="shared" ref="I173:J173" si="287">I160+I161+I166</f>
        <v>75812</v>
      </c>
      <c r="J173" s="56">
        <f t="shared" si="287"/>
        <v>191419</v>
      </c>
      <c r="K173" s="56">
        <f t="shared" ref="K173:L173" si="288">K160+K161+K166</f>
        <v>148150</v>
      </c>
      <c r="L173" s="56">
        <f t="shared" si="288"/>
        <v>75866</v>
      </c>
      <c r="M173" s="56">
        <f t="shared" ref="M173:N173" si="289">M160+M161+M166</f>
        <v>88568</v>
      </c>
      <c r="N173" s="56">
        <f t="shared" si="289"/>
        <v>77550</v>
      </c>
      <c r="O173" s="56">
        <f t="shared" ref="O173:S173" si="290">O160+O161+O166</f>
        <v>51170</v>
      </c>
      <c r="P173" s="56">
        <f t="shared" si="290"/>
        <v>33772</v>
      </c>
      <c r="Q173" s="56">
        <f t="shared" si="290"/>
        <v>51012</v>
      </c>
      <c r="R173" s="56">
        <f t="shared" si="290"/>
        <v>74414</v>
      </c>
      <c r="S173" s="56">
        <f t="shared" si="290"/>
        <v>67856</v>
      </c>
      <c r="T173" s="56">
        <f t="shared" ref="T173:U173" si="291">T160+T161+T166</f>
        <v>45633</v>
      </c>
      <c r="U173" s="56">
        <f t="shared" si="291"/>
        <v>53034</v>
      </c>
      <c r="V173" s="56">
        <f t="shared" ref="V173:W173" si="292">V160+V161+V166</f>
        <v>73829</v>
      </c>
      <c r="W173" s="56">
        <f t="shared" si="292"/>
        <v>59897</v>
      </c>
      <c r="X173" s="56">
        <f t="shared" ref="X173:Y173" si="293">X160+X161+X166</f>
        <v>50969</v>
      </c>
      <c r="Y173" s="56">
        <f t="shared" si="293"/>
        <v>65506</v>
      </c>
      <c r="Z173" s="56">
        <f t="shared" ref="Z173:AA173" si="294">Z160+Z161+Z166</f>
        <v>79333</v>
      </c>
      <c r="AA173" s="56">
        <f t="shared" si="294"/>
        <v>66717</v>
      </c>
      <c r="AB173" s="276"/>
      <c r="AC173" s="56">
        <f t="shared" si="282"/>
        <v>261873</v>
      </c>
      <c r="AD173" s="56">
        <f t="shared" si="283"/>
        <v>211181</v>
      </c>
      <c r="AE173" s="56">
        <f t="shared" si="284"/>
        <v>504003</v>
      </c>
      <c r="AF173" s="56">
        <f t="shared" si="252"/>
        <v>213504</v>
      </c>
      <c r="AG173" s="56">
        <f t="shared" si="285"/>
        <v>240937</v>
      </c>
      <c r="AH173" s="56">
        <f t="shared" si="253"/>
        <v>250201</v>
      </c>
      <c r="AI173" s="56">
        <f t="shared" si="254"/>
        <v>146050</v>
      </c>
      <c r="AJ173" s="56"/>
    </row>
    <row r="174" spans="1:36" ht="15.95" hidden="1" customHeight="1" outlineLevel="1" x14ac:dyDescent="0.2">
      <c r="A174" s="60" t="s">
        <v>117</v>
      </c>
      <c r="B174" s="56">
        <v>0</v>
      </c>
      <c r="C174" s="56">
        <v>0</v>
      </c>
      <c r="D174" s="56">
        <v>0</v>
      </c>
      <c r="E174" s="56">
        <v>-55</v>
      </c>
      <c r="F174" s="56">
        <v>-12</v>
      </c>
      <c r="G174" s="56">
        <v>-11</v>
      </c>
      <c r="H174" s="56">
        <v>-10</v>
      </c>
      <c r="I174" s="56">
        <f t="shared" ref="I174:N174" si="295">SUM(I175:I177)</f>
        <v>-10</v>
      </c>
      <c r="J174" s="56">
        <f t="shared" si="295"/>
        <v>-6114</v>
      </c>
      <c r="K174" s="56">
        <f t="shared" si="295"/>
        <v>-29562</v>
      </c>
      <c r="L174" s="56">
        <f t="shared" si="295"/>
        <v>-38319</v>
      </c>
      <c r="M174" s="56">
        <f t="shared" si="295"/>
        <v>-41278</v>
      </c>
      <c r="N174" s="56">
        <f t="shared" si="295"/>
        <v>-39088</v>
      </c>
      <c r="O174" s="56">
        <f t="shared" ref="O174:S174" si="296">SUM(O175:O177)</f>
        <v>-41675</v>
      </c>
      <c r="P174" s="56">
        <f t="shared" si="296"/>
        <v>-10720</v>
      </c>
      <c r="Q174" s="56">
        <f t="shared" si="296"/>
        <v>-27095</v>
      </c>
      <c r="R174" s="56">
        <f t="shared" si="296"/>
        <v>-37450</v>
      </c>
      <c r="S174" s="56">
        <f t="shared" si="296"/>
        <v>-26900</v>
      </c>
      <c r="T174" s="56">
        <f t="shared" ref="T174:U174" si="297">SUM(T175:T177)</f>
        <v>-22504</v>
      </c>
      <c r="U174" s="56">
        <f t="shared" si="297"/>
        <v>-24474</v>
      </c>
      <c r="V174" s="56">
        <f t="shared" ref="V174:W174" si="298">SUM(V175:V177)</f>
        <v>-31988</v>
      </c>
      <c r="W174" s="56">
        <f t="shared" si="298"/>
        <v>-25617</v>
      </c>
      <c r="X174" s="56">
        <f t="shared" ref="X174:Y174" si="299">SUM(X175:X177)</f>
        <v>-23794</v>
      </c>
      <c r="Y174" s="56">
        <f t="shared" si="299"/>
        <v>-27994</v>
      </c>
      <c r="Z174" s="56">
        <f t="shared" ref="Z174:AA174" si="300">SUM(Z175:Z177)</f>
        <v>-32410</v>
      </c>
      <c r="AA174" s="56">
        <f t="shared" si="300"/>
        <v>-25130</v>
      </c>
      <c r="AB174" s="276"/>
      <c r="AC174" s="56">
        <f t="shared" si="282"/>
        <v>-55</v>
      </c>
      <c r="AD174" s="56">
        <f t="shared" si="283"/>
        <v>-43</v>
      </c>
      <c r="AE174" s="56">
        <f t="shared" si="284"/>
        <v>-115273</v>
      </c>
      <c r="AF174" s="56">
        <f t="shared" si="252"/>
        <v>-118578</v>
      </c>
      <c r="AG174" s="56">
        <f t="shared" si="285"/>
        <v>-111328</v>
      </c>
      <c r="AH174" s="56">
        <f t="shared" si="253"/>
        <v>-109393</v>
      </c>
      <c r="AI174" s="56">
        <f t="shared" si="254"/>
        <v>-57540</v>
      </c>
      <c r="AJ174" s="45" t="s">
        <v>9</v>
      </c>
    </row>
    <row r="175" spans="1:36" ht="15.95" hidden="1" customHeight="1" outlineLevel="1" x14ac:dyDescent="0.2">
      <c r="A175" s="57" t="s">
        <v>118</v>
      </c>
      <c r="B175" s="58">
        <v>0</v>
      </c>
      <c r="C175" s="58">
        <v>0</v>
      </c>
      <c r="D175" s="58">
        <v>0</v>
      </c>
      <c r="E175" s="58">
        <v>-55</v>
      </c>
      <c r="F175" s="58">
        <v>-12</v>
      </c>
      <c r="G175" s="58">
        <v>-11</v>
      </c>
      <c r="H175" s="58">
        <v>-10</v>
      </c>
      <c r="I175" s="58">
        <v>-10</v>
      </c>
      <c r="J175" s="58">
        <v>-5716</v>
      </c>
      <c r="K175" s="58">
        <v>-26480</v>
      </c>
      <c r="L175" s="58">
        <v>-35104</v>
      </c>
      <c r="M175" s="58">
        <v>-38025</v>
      </c>
      <c r="N175" s="58">
        <v>-35743</v>
      </c>
      <c r="O175" s="58">
        <v>-38196</v>
      </c>
      <c r="P175" s="58">
        <v>-7175</v>
      </c>
      <c r="Q175" s="58">
        <v>-23607</v>
      </c>
      <c r="R175" s="58">
        <v>-33969</v>
      </c>
      <c r="S175" s="58">
        <v>-23422</v>
      </c>
      <c r="T175" s="58">
        <v>-18952</v>
      </c>
      <c r="U175" s="58">
        <v>-21045</v>
      </c>
      <c r="V175" s="58">
        <v>-28544</v>
      </c>
      <c r="W175" s="58">
        <v>-22290</v>
      </c>
      <c r="X175" s="58">
        <v>-19994</v>
      </c>
      <c r="Y175" s="58">
        <v>-24757</v>
      </c>
      <c r="Z175" s="58">
        <v>-29173</v>
      </c>
      <c r="AA175" s="58">
        <v>-20830</v>
      </c>
      <c r="AB175" s="277"/>
      <c r="AC175" s="58">
        <f t="shared" si="282"/>
        <v>-55</v>
      </c>
      <c r="AD175" s="58">
        <f t="shared" si="283"/>
        <v>-43</v>
      </c>
      <c r="AE175" s="58">
        <f t="shared" si="284"/>
        <v>-105325</v>
      </c>
      <c r="AF175" s="58">
        <f t="shared" si="252"/>
        <v>-104721</v>
      </c>
      <c r="AG175" s="58">
        <f t="shared" si="285"/>
        <v>-97388</v>
      </c>
      <c r="AH175" s="58">
        <f t="shared" si="253"/>
        <v>-95585</v>
      </c>
      <c r="AI175" s="58">
        <f t="shared" si="254"/>
        <v>-50003</v>
      </c>
      <c r="AJ175" s="45" t="s">
        <v>9</v>
      </c>
    </row>
    <row r="176" spans="1:36" ht="15.95" hidden="1" customHeight="1" outlineLevel="1" x14ac:dyDescent="0.2">
      <c r="A176" s="57" t="s">
        <v>119</v>
      </c>
      <c r="B176" s="58">
        <v>0</v>
      </c>
      <c r="C176" s="58">
        <v>0</v>
      </c>
      <c r="D176" s="58">
        <v>0</v>
      </c>
      <c r="E176" s="58">
        <v>0</v>
      </c>
      <c r="F176" s="58">
        <v>0</v>
      </c>
      <c r="G176" s="58">
        <v>0</v>
      </c>
      <c r="H176" s="58">
        <v>0</v>
      </c>
      <c r="I176" s="58">
        <v>0</v>
      </c>
      <c r="J176" s="58">
        <v>0</v>
      </c>
      <c r="K176" s="58">
        <v>0</v>
      </c>
      <c r="L176" s="58">
        <v>0</v>
      </c>
      <c r="M176" s="58">
        <v>0</v>
      </c>
      <c r="N176" s="58">
        <v>0</v>
      </c>
      <c r="O176" s="58">
        <v>0</v>
      </c>
      <c r="P176" s="58">
        <v>0</v>
      </c>
      <c r="Q176" s="123">
        <v>0</v>
      </c>
      <c r="R176" s="123">
        <v>0</v>
      </c>
      <c r="S176" s="58">
        <v>0</v>
      </c>
      <c r="T176" s="58">
        <v>0</v>
      </c>
      <c r="U176" s="58">
        <v>0</v>
      </c>
      <c r="V176" s="58">
        <v>0</v>
      </c>
      <c r="W176" s="58">
        <v>0</v>
      </c>
      <c r="X176" s="58">
        <v>0</v>
      </c>
      <c r="Y176" s="58">
        <v>0</v>
      </c>
      <c r="Z176" s="58">
        <v>0</v>
      </c>
      <c r="AA176" s="58">
        <v>0</v>
      </c>
      <c r="AC176" s="58">
        <f t="shared" si="282"/>
        <v>0</v>
      </c>
      <c r="AD176" s="58">
        <f t="shared" si="283"/>
        <v>0</v>
      </c>
      <c r="AE176" s="58">
        <f t="shared" si="284"/>
        <v>0</v>
      </c>
      <c r="AF176" s="58">
        <f t="shared" si="252"/>
        <v>0</v>
      </c>
      <c r="AG176" s="58">
        <f t="shared" si="285"/>
        <v>0</v>
      </c>
      <c r="AH176" s="58">
        <f t="shared" si="253"/>
        <v>0</v>
      </c>
      <c r="AI176" s="58">
        <f t="shared" si="254"/>
        <v>0</v>
      </c>
      <c r="AJ176" s="45" t="s">
        <v>9</v>
      </c>
    </row>
    <row r="177" spans="1:37" ht="15.95" hidden="1" customHeight="1" outlineLevel="1" x14ac:dyDescent="0.2">
      <c r="A177" s="57" t="s">
        <v>120</v>
      </c>
      <c r="B177" s="58">
        <v>0</v>
      </c>
      <c r="C177" s="58">
        <v>0</v>
      </c>
      <c r="D177" s="58">
        <v>0</v>
      </c>
      <c r="E177" s="58">
        <v>0</v>
      </c>
      <c r="F177" s="58">
        <v>0</v>
      </c>
      <c r="G177" s="58">
        <v>0</v>
      </c>
      <c r="H177" s="58">
        <v>0</v>
      </c>
      <c r="I177" s="58">
        <v>0</v>
      </c>
      <c r="J177" s="58">
        <v>-398</v>
      </c>
      <c r="K177" s="58">
        <v>-3082</v>
      </c>
      <c r="L177" s="58">
        <v>-3215</v>
      </c>
      <c r="M177" s="58">
        <v>-3253</v>
      </c>
      <c r="N177" s="58">
        <v>-3345</v>
      </c>
      <c r="O177" s="58">
        <v>-3479</v>
      </c>
      <c r="P177" s="58">
        <v>-3545</v>
      </c>
      <c r="Q177" s="58">
        <v>-3488</v>
      </c>
      <c r="R177" s="58">
        <v>-3481</v>
      </c>
      <c r="S177" s="58">
        <v>-3478</v>
      </c>
      <c r="T177" s="58">
        <v>-3552</v>
      </c>
      <c r="U177" s="58">
        <v>-3429</v>
      </c>
      <c r="V177" s="58">
        <v>-3444</v>
      </c>
      <c r="W177" s="58">
        <v>-3327</v>
      </c>
      <c r="X177" s="58">
        <v>-3800</v>
      </c>
      <c r="Y177" s="58">
        <v>-3237</v>
      </c>
      <c r="Z177" s="58">
        <v>-3237</v>
      </c>
      <c r="AA177" s="58">
        <v>-4300</v>
      </c>
      <c r="AC177" s="58">
        <f t="shared" si="282"/>
        <v>0</v>
      </c>
      <c r="AD177" s="58">
        <f t="shared" si="283"/>
        <v>0</v>
      </c>
      <c r="AE177" s="58">
        <f t="shared" si="284"/>
        <v>-9948</v>
      </c>
      <c r="AF177" s="58">
        <f t="shared" si="252"/>
        <v>-13857</v>
      </c>
      <c r="AG177" s="58">
        <f t="shared" si="285"/>
        <v>-13940</v>
      </c>
      <c r="AH177" s="58">
        <f t="shared" si="253"/>
        <v>-13808</v>
      </c>
      <c r="AI177" s="58">
        <f t="shared" si="254"/>
        <v>-7537</v>
      </c>
      <c r="AJ177" s="45" t="s">
        <v>9</v>
      </c>
    </row>
    <row r="178" spans="1:37" ht="15.95" hidden="1" customHeight="1" outlineLevel="1" x14ac:dyDescent="0.2">
      <c r="A178" s="60" t="s">
        <v>121</v>
      </c>
      <c r="B178" s="56">
        <v>0</v>
      </c>
      <c r="C178" s="56">
        <v>0</v>
      </c>
      <c r="D178" s="56">
        <v>0</v>
      </c>
      <c r="E178" s="56">
        <v>0</v>
      </c>
      <c r="F178" s="56">
        <v>0</v>
      </c>
      <c r="G178" s="56">
        <v>0</v>
      </c>
      <c r="H178" s="56">
        <v>0</v>
      </c>
      <c r="I178" s="56">
        <f t="shared" ref="I178:N178" si="301">SUM(I179:I180)</f>
        <v>0</v>
      </c>
      <c r="J178" s="56">
        <f t="shared" si="301"/>
        <v>21</v>
      </c>
      <c r="K178" s="56">
        <f t="shared" si="301"/>
        <v>292</v>
      </c>
      <c r="L178" s="56">
        <f t="shared" si="301"/>
        <v>928</v>
      </c>
      <c r="M178" s="56">
        <f t="shared" si="301"/>
        <v>1203</v>
      </c>
      <c r="N178" s="56">
        <f t="shared" si="301"/>
        <v>1532</v>
      </c>
      <c r="O178" s="56">
        <f t="shared" ref="O178:S178" si="302">SUM(O179:O180)</f>
        <v>1875</v>
      </c>
      <c r="P178" s="56">
        <f t="shared" si="302"/>
        <v>1872</v>
      </c>
      <c r="Q178" s="56">
        <f t="shared" si="302"/>
        <v>1131</v>
      </c>
      <c r="R178" s="56">
        <f t="shared" si="302"/>
        <v>1362</v>
      </c>
      <c r="S178" s="56">
        <f t="shared" si="302"/>
        <v>1037</v>
      </c>
      <c r="T178" s="56">
        <f t="shared" ref="T178:U178" si="303">SUM(T179:T180)</f>
        <v>1687</v>
      </c>
      <c r="U178" s="56">
        <f t="shared" si="303"/>
        <v>1931</v>
      </c>
      <c r="V178" s="56">
        <f t="shared" ref="V178:W178" si="304">SUM(V179:V180)</f>
        <v>1591</v>
      </c>
      <c r="W178" s="56">
        <f t="shared" si="304"/>
        <v>1085</v>
      </c>
      <c r="X178" s="56">
        <f t="shared" ref="X178:Y178" si="305">SUM(X179:X180)</f>
        <v>1961</v>
      </c>
      <c r="Y178" s="56">
        <f t="shared" si="305"/>
        <v>1350</v>
      </c>
      <c r="Z178" s="56">
        <f t="shared" ref="Z178:AA178" si="306">SUM(Z179:Z180)</f>
        <v>2092</v>
      </c>
      <c r="AA178" s="56">
        <f t="shared" si="306"/>
        <v>1830</v>
      </c>
      <c r="AB178" s="276"/>
      <c r="AC178" s="56">
        <f t="shared" si="282"/>
        <v>0</v>
      </c>
      <c r="AD178" s="56">
        <f t="shared" si="283"/>
        <v>0</v>
      </c>
      <c r="AE178" s="56">
        <f t="shared" si="284"/>
        <v>2444</v>
      </c>
      <c r="AF178" s="56">
        <f t="shared" si="252"/>
        <v>6410</v>
      </c>
      <c r="AG178" s="56">
        <f t="shared" si="285"/>
        <v>6017</v>
      </c>
      <c r="AH178" s="56">
        <f t="shared" si="253"/>
        <v>5987</v>
      </c>
      <c r="AI178" s="56">
        <f t="shared" si="254"/>
        <v>3922</v>
      </c>
      <c r="AJ178" s="45" t="s">
        <v>9</v>
      </c>
    </row>
    <row r="179" spans="1:37" ht="15.95" hidden="1" customHeight="1" outlineLevel="1" x14ac:dyDescent="0.2">
      <c r="A179" s="57" t="s">
        <v>122</v>
      </c>
      <c r="B179" s="58">
        <v>0</v>
      </c>
      <c r="C179" s="58">
        <v>0</v>
      </c>
      <c r="D179" s="58">
        <v>0</v>
      </c>
      <c r="E179" s="58">
        <v>0</v>
      </c>
      <c r="F179" s="58">
        <v>0</v>
      </c>
      <c r="G179" s="58">
        <v>0</v>
      </c>
      <c r="H179" s="58">
        <v>0</v>
      </c>
      <c r="I179" s="58">
        <v>0</v>
      </c>
      <c r="J179" s="58">
        <v>17</v>
      </c>
      <c r="K179" s="58">
        <v>227</v>
      </c>
      <c r="L179" s="58">
        <v>673</v>
      </c>
      <c r="M179" s="58">
        <v>1194</v>
      </c>
      <c r="N179" s="58">
        <v>1531</v>
      </c>
      <c r="O179" s="58">
        <v>1835</v>
      </c>
      <c r="P179" s="58">
        <v>1778</v>
      </c>
      <c r="Q179" s="58">
        <v>1083</v>
      </c>
      <c r="R179" s="58">
        <v>1314</v>
      </c>
      <c r="S179" s="58">
        <v>1028</v>
      </c>
      <c r="T179" s="58">
        <v>1676</v>
      </c>
      <c r="U179" s="58">
        <v>1162</v>
      </c>
      <c r="V179" s="58">
        <v>1415</v>
      </c>
      <c r="W179" s="58">
        <v>921</v>
      </c>
      <c r="X179" s="58">
        <v>1747</v>
      </c>
      <c r="Y179" s="58">
        <v>1028</v>
      </c>
      <c r="Z179" s="58">
        <v>1856</v>
      </c>
      <c r="AA179" s="58">
        <v>1674</v>
      </c>
      <c r="AC179" s="58">
        <f t="shared" si="282"/>
        <v>0</v>
      </c>
      <c r="AD179" s="58">
        <f t="shared" si="283"/>
        <v>0</v>
      </c>
      <c r="AE179" s="58">
        <f t="shared" si="284"/>
        <v>2111</v>
      </c>
      <c r="AF179" s="58">
        <f t="shared" si="252"/>
        <v>6227</v>
      </c>
      <c r="AG179" s="58">
        <f t="shared" si="285"/>
        <v>5180</v>
      </c>
      <c r="AH179" s="58">
        <f t="shared" si="253"/>
        <v>5111</v>
      </c>
      <c r="AI179" s="58">
        <f t="shared" si="254"/>
        <v>3530</v>
      </c>
      <c r="AJ179" s="45" t="s">
        <v>9</v>
      </c>
    </row>
    <row r="180" spans="1:37" ht="15.95" hidden="1" customHeight="1" outlineLevel="1" x14ac:dyDescent="0.2">
      <c r="A180" s="57" t="s">
        <v>120</v>
      </c>
      <c r="B180" s="58">
        <v>0</v>
      </c>
      <c r="C180" s="58">
        <v>0</v>
      </c>
      <c r="D180" s="58">
        <v>0</v>
      </c>
      <c r="E180" s="58">
        <v>0</v>
      </c>
      <c r="F180" s="58">
        <v>0</v>
      </c>
      <c r="G180" s="58">
        <v>0</v>
      </c>
      <c r="H180" s="58">
        <v>0</v>
      </c>
      <c r="I180" s="58">
        <v>0</v>
      </c>
      <c r="J180" s="58">
        <v>4</v>
      </c>
      <c r="K180" s="58">
        <v>65</v>
      </c>
      <c r="L180" s="58">
        <v>255</v>
      </c>
      <c r="M180" s="58">
        <v>9</v>
      </c>
      <c r="N180" s="58">
        <v>1</v>
      </c>
      <c r="O180" s="58">
        <v>40</v>
      </c>
      <c r="P180" s="58">
        <v>94</v>
      </c>
      <c r="Q180" s="58">
        <v>48</v>
      </c>
      <c r="R180" s="58">
        <v>48</v>
      </c>
      <c r="S180" s="58">
        <v>9</v>
      </c>
      <c r="T180" s="58">
        <v>11</v>
      </c>
      <c r="U180" s="58">
        <v>769</v>
      </c>
      <c r="V180" s="58">
        <v>176</v>
      </c>
      <c r="W180" s="58">
        <v>164</v>
      </c>
      <c r="X180" s="58">
        <v>214</v>
      </c>
      <c r="Y180" s="58">
        <v>322</v>
      </c>
      <c r="Z180" s="58">
        <v>236</v>
      </c>
      <c r="AA180" s="58">
        <v>156</v>
      </c>
      <c r="AC180" s="58">
        <f t="shared" si="282"/>
        <v>0</v>
      </c>
      <c r="AD180" s="58">
        <f t="shared" si="283"/>
        <v>0</v>
      </c>
      <c r="AE180" s="58">
        <f t="shared" si="284"/>
        <v>333</v>
      </c>
      <c r="AF180" s="58">
        <f t="shared" si="252"/>
        <v>183</v>
      </c>
      <c r="AG180" s="58">
        <f t="shared" si="285"/>
        <v>837</v>
      </c>
      <c r="AH180" s="58">
        <f t="shared" si="253"/>
        <v>876</v>
      </c>
      <c r="AI180" s="58">
        <f t="shared" si="254"/>
        <v>392</v>
      </c>
      <c r="AJ180" s="45" t="s">
        <v>9</v>
      </c>
    </row>
    <row r="181" spans="1:37" ht="15.95" hidden="1" customHeight="1" outlineLevel="1" x14ac:dyDescent="0.2">
      <c r="A181" s="55" t="s">
        <v>123</v>
      </c>
      <c r="B181" s="56">
        <f t="shared" ref="B181:H181" si="307">B173+B174+B178</f>
        <v>-1485</v>
      </c>
      <c r="C181" s="56">
        <f t="shared" si="307"/>
        <v>46228</v>
      </c>
      <c r="D181" s="56">
        <f t="shared" si="307"/>
        <v>77475</v>
      </c>
      <c r="E181" s="56">
        <f t="shared" si="307"/>
        <v>139600</v>
      </c>
      <c r="F181" s="56">
        <f t="shared" si="307"/>
        <v>35988</v>
      </c>
      <c r="G181" s="56">
        <f t="shared" si="307"/>
        <v>22335</v>
      </c>
      <c r="H181" s="56">
        <f t="shared" si="307"/>
        <v>77013</v>
      </c>
      <c r="I181" s="56">
        <f t="shared" ref="I181:J181" si="308">I173+I174+I178</f>
        <v>75802</v>
      </c>
      <c r="J181" s="56">
        <f t="shared" si="308"/>
        <v>185326</v>
      </c>
      <c r="K181" s="56">
        <f t="shared" ref="K181:L181" si="309">K173+K174+K178</f>
        <v>118880</v>
      </c>
      <c r="L181" s="56">
        <f t="shared" si="309"/>
        <v>38475</v>
      </c>
      <c r="M181" s="56">
        <f t="shared" ref="M181:N181" si="310">M173+M174+M178</f>
        <v>48493</v>
      </c>
      <c r="N181" s="56">
        <f t="shared" si="310"/>
        <v>39994</v>
      </c>
      <c r="O181" s="56">
        <f t="shared" ref="O181:S181" si="311">O173+O174+O178</f>
        <v>11370</v>
      </c>
      <c r="P181" s="56">
        <f t="shared" si="311"/>
        <v>24924</v>
      </c>
      <c r="Q181" s="56">
        <f t="shared" si="311"/>
        <v>25048</v>
      </c>
      <c r="R181" s="56">
        <f t="shared" si="311"/>
        <v>38326</v>
      </c>
      <c r="S181" s="56">
        <f t="shared" si="311"/>
        <v>41993</v>
      </c>
      <c r="T181" s="56">
        <f t="shared" ref="T181:U181" si="312">T173+T174+T178</f>
        <v>24816</v>
      </c>
      <c r="U181" s="56">
        <f t="shared" si="312"/>
        <v>30491</v>
      </c>
      <c r="V181" s="56">
        <f t="shared" ref="V181:W181" si="313">V173+V174+V178</f>
        <v>43432</v>
      </c>
      <c r="W181" s="56">
        <f t="shared" si="313"/>
        <v>35365</v>
      </c>
      <c r="X181" s="56">
        <f t="shared" ref="X181:Y181" si="314">X173+X174+X178</f>
        <v>29136</v>
      </c>
      <c r="Y181" s="56">
        <f t="shared" si="314"/>
        <v>38862</v>
      </c>
      <c r="Z181" s="56">
        <f t="shared" ref="Z181:AA181" si="315">Z173+Z174+Z178</f>
        <v>49015</v>
      </c>
      <c r="AA181" s="56">
        <f t="shared" si="315"/>
        <v>43417</v>
      </c>
      <c r="AB181" s="276"/>
      <c r="AC181" s="56">
        <f t="shared" si="282"/>
        <v>261818</v>
      </c>
      <c r="AD181" s="56">
        <f t="shared" si="283"/>
        <v>211138</v>
      </c>
      <c r="AE181" s="56">
        <f t="shared" si="284"/>
        <v>391174</v>
      </c>
      <c r="AF181" s="56">
        <f t="shared" si="252"/>
        <v>101336</v>
      </c>
      <c r="AG181" s="56">
        <f t="shared" si="285"/>
        <v>135626</v>
      </c>
      <c r="AH181" s="56">
        <f t="shared" si="253"/>
        <v>146795</v>
      </c>
      <c r="AI181" s="56">
        <f t="shared" si="254"/>
        <v>92432</v>
      </c>
      <c r="AJ181" s="45" t="s">
        <v>9</v>
      </c>
    </row>
    <row r="182" spans="1:37" ht="15.95" hidden="1" customHeight="1" outlineLevel="1" x14ac:dyDescent="0.2">
      <c r="A182" s="55" t="s">
        <v>124</v>
      </c>
      <c r="B182" s="56">
        <v>505</v>
      </c>
      <c r="C182" s="56">
        <v>-14653</v>
      </c>
      <c r="D182" s="56">
        <v>-25297</v>
      </c>
      <c r="E182" s="56">
        <v>-49598</v>
      </c>
      <c r="F182" s="56">
        <v>-12239</v>
      </c>
      <c r="G182" s="56">
        <v>-7593</v>
      </c>
      <c r="H182" s="56">
        <v>-26230</v>
      </c>
      <c r="I182" s="56">
        <f t="shared" ref="I182:N182" si="316">SUM(I183:I186)</f>
        <v>-25783</v>
      </c>
      <c r="J182" s="56">
        <f t="shared" si="316"/>
        <v>-65103</v>
      </c>
      <c r="K182" s="56">
        <f t="shared" si="316"/>
        <v>-43856</v>
      </c>
      <c r="L182" s="56">
        <f t="shared" si="316"/>
        <v>-14975</v>
      </c>
      <c r="M182" s="56">
        <f t="shared" si="316"/>
        <v>-16790</v>
      </c>
      <c r="N182" s="56">
        <f t="shared" si="316"/>
        <v>-14783</v>
      </c>
      <c r="O182" s="56">
        <f t="shared" ref="O182:S182" si="317">SUM(O183:O186)</f>
        <v>-7218</v>
      </c>
      <c r="P182" s="56">
        <f t="shared" si="317"/>
        <v>-4840</v>
      </c>
      <c r="Q182" s="56">
        <f t="shared" si="317"/>
        <v>41042</v>
      </c>
      <c r="R182" s="56">
        <f t="shared" si="317"/>
        <v>-11851</v>
      </c>
      <c r="S182" s="56">
        <f t="shared" si="317"/>
        <v>-12412</v>
      </c>
      <c r="T182" s="56">
        <f t="shared" ref="T182:U182" si="318">SUM(T183:T186)</f>
        <v>-5840</v>
      </c>
      <c r="U182" s="56">
        <f t="shared" si="318"/>
        <v>-7957</v>
      </c>
      <c r="V182" s="56">
        <f t="shared" ref="V182:W182" si="319">SUM(V183:V186)</f>
        <v>-12986</v>
      </c>
      <c r="W182" s="56">
        <f t="shared" si="319"/>
        <v>-9769</v>
      </c>
      <c r="X182" s="56">
        <f t="shared" ref="X182:Y182" si="320">SUM(X183:X186)</f>
        <v>-6979</v>
      </c>
      <c r="Y182" s="56">
        <f t="shared" si="320"/>
        <v>-10775</v>
      </c>
      <c r="Z182" s="56">
        <f t="shared" ref="Z182:AA182" si="321">SUM(Z183:Z186)</f>
        <v>-14162</v>
      </c>
      <c r="AA182" s="56">
        <f t="shared" si="321"/>
        <v>-11794</v>
      </c>
      <c r="AB182" s="275"/>
      <c r="AC182" s="56">
        <f t="shared" si="282"/>
        <v>-89043</v>
      </c>
      <c r="AD182" s="56">
        <f t="shared" si="283"/>
        <v>-71845</v>
      </c>
      <c r="AE182" s="56">
        <f t="shared" si="284"/>
        <v>-140724</v>
      </c>
      <c r="AF182" s="56">
        <f t="shared" si="252"/>
        <v>14201</v>
      </c>
      <c r="AG182" s="56">
        <f t="shared" si="285"/>
        <v>-38060</v>
      </c>
      <c r="AH182" s="56">
        <f t="shared" si="253"/>
        <v>-40509</v>
      </c>
      <c r="AI182" s="56">
        <f t="shared" si="254"/>
        <v>-25956</v>
      </c>
      <c r="AJ182" s="45" t="s">
        <v>9</v>
      </c>
    </row>
    <row r="183" spans="1:37" ht="15.95" hidden="1" customHeight="1" outlineLevel="1" x14ac:dyDescent="0.2">
      <c r="A183" s="57" t="s">
        <v>125</v>
      </c>
      <c r="B183" s="58">
        <v>0</v>
      </c>
      <c r="C183" s="58">
        <v>0</v>
      </c>
      <c r="D183" s="58">
        <v>0</v>
      </c>
      <c r="E183" s="58">
        <v>0</v>
      </c>
      <c r="F183" s="58">
        <v>0</v>
      </c>
      <c r="G183" s="58">
        <v>0</v>
      </c>
      <c r="H183" s="58">
        <v>0</v>
      </c>
      <c r="I183" s="58">
        <v>0</v>
      </c>
      <c r="J183" s="58">
        <v>0</v>
      </c>
      <c r="K183" s="58">
        <v>0</v>
      </c>
      <c r="L183" s="58">
        <v>0</v>
      </c>
      <c r="M183" s="58">
        <v>0</v>
      </c>
      <c r="N183" s="58">
        <v>0</v>
      </c>
      <c r="O183" s="58">
        <v>0</v>
      </c>
      <c r="P183" s="58">
        <v>-3972</v>
      </c>
      <c r="Q183" s="58">
        <v>3972</v>
      </c>
      <c r="R183" s="58">
        <v>0</v>
      </c>
      <c r="S183" s="58">
        <v>0</v>
      </c>
      <c r="T183" s="58">
        <v>0</v>
      </c>
      <c r="U183" s="58">
        <v>0</v>
      </c>
      <c r="V183" s="58">
        <v>0</v>
      </c>
      <c r="W183" s="58">
        <v>0</v>
      </c>
      <c r="X183" s="58">
        <v>-295</v>
      </c>
      <c r="Y183" s="58">
        <v>-1211</v>
      </c>
      <c r="Z183" s="58">
        <v>0</v>
      </c>
      <c r="AA183" s="58">
        <v>-632</v>
      </c>
      <c r="AC183" s="58">
        <f t="shared" si="282"/>
        <v>0</v>
      </c>
      <c r="AD183" s="58">
        <f t="shared" si="283"/>
        <v>0</v>
      </c>
      <c r="AE183" s="58">
        <f t="shared" si="284"/>
        <v>0</v>
      </c>
      <c r="AF183" s="58">
        <f t="shared" si="252"/>
        <v>0</v>
      </c>
      <c r="AG183" s="58">
        <f t="shared" si="285"/>
        <v>0</v>
      </c>
      <c r="AH183" s="58">
        <f t="shared" si="253"/>
        <v>-1506</v>
      </c>
      <c r="AI183" s="58">
        <f t="shared" si="254"/>
        <v>-632</v>
      </c>
      <c r="AJ183" s="45" t="s">
        <v>9</v>
      </c>
    </row>
    <row r="184" spans="1:37" ht="15.95" hidden="1" customHeight="1" outlineLevel="1" x14ac:dyDescent="0.2">
      <c r="A184" s="57" t="s">
        <v>126</v>
      </c>
      <c r="B184" s="58"/>
      <c r="C184" s="58">
        <v>0</v>
      </c>
      <c r="D184" s="58">
        <v>0</v>
      </c>
      <c r="E184" s="58">
        <v>0</v>
      </c>
      <c r="F184" s="58">
        <v>0</v>
      </c>
      <c r="G184" s="58">
        <v>0</v>
      </c>
      <c r="H184" s="58">
        <v>0</v>
      </c>
      <c r="I184" s="58">
        <v>0</v>
      </c>
      <c r="J184" s="58">
        <v>0</v>
      </c>
      <c r="K184" s="58">
        <v>0</v>
      </c>
      <c r="L184" s="58">
        <v>0</v>
      </c>
      <c r="M184" s="58">
        <v>0</v>
      </c>
      <c r="N184" s="58">
        <v>0</v>
      </c>
      <c r="O184" s="58">
        <v>0</v>
      </c>
      <c r="P184" s="58">
        <v>-1440</v>
      </c>
      <c r="Q184" s="58">
        <v>-268</v>
      </c>
      <c r="R184" s="58">
        <v>-18</v>
      </c>
      <c r="S184" s="58">
        <v>-591</v>
      </c>
      <c r="T184" s="58">
        <v>-1034</v>
      </c>
      <c r="U184" s="58">
        <v>-773</v>
      </c>
      <c r="V184" s="58">
        <v>-413</v>
      </c>
      <c r="W184" s="58">
        <v>-751</v>
      </c>
      <c r="X184" s="58">
        <v>-1288</v>
      </c>
      <c r="Y184" s="58">
        <v>-1334</v>
      </c>
      <c r="Z184" s="58">
        <v>-709</v>
      </c>
      <c r="AA184" s="58">
        <v>-1308</v>
      </c>
      <c r="AC184" s="58">
        <f t="shared" si="282"/>
        <v>0</v>
      </c>
      <c r="AD184" s="58">
        <f t="shared" si="283"/>
        <v>0</v>
      </c>
      <c r="AE184" s="58">
        <f t="shared" si="284"/>
        <v>0</v>
      </c>
      <c r="AF184" s="58">
        <f t="shared" si="252"/>
        <v>-1708</v>
      </c>
      <c r="AG184" s="58">
        <f t="shared" si="285"/>
        <v>-2416</v>
      </c>
      <c r="AH184" s="58">
        <f t="shared" si="253"/>
        <v>-3786</v>
      </c>
      <c r="AI184" s="58">
        <f t="shared" si="254"/>
        <v>-2017</v>
      </c>
      <c r="AJ184" s="45" t="s">
        <v>9</v>
      </c>
    </row>
    <row r="185" spans="1:37" ht="15.95" hidden="1" customHeight="1" outlineLevel="1" x14ac:dyDescent="0.2">
      <c r="A185" s="57" t="s">
        <v>127</v>
      </c>
      <c r="B185" s="58">
        <v>371</v>
      </c>
      <c r="C185" s="58">
        <v>-10774</v>
      </c>
      <c r="D185" s="58">
        <v>-18601</v>
      </c>
      <c r="E185" s="58">
        <v>-36469</v>
      </c>
      <c r="F185" s="58">
        <v>-8999</v>
      </c>
      <c r="G185" s="58">
        <v>-5583</v>
      </c>
      <c r="H185" s="58">
        <v>-19287</v>
      </c>
      <c r="I185" s="58">
        <v>-18958</v>
      </c>
      <c r="J185" s="58">
        <v>-47870</v>
      </c>
      <c r="K185" s="58">
        <v>-32247</v>
      </c>
      <c r="L185" s="58">
        <v>-11011</v>
      </c>
      <c r="M185" s="58">
        <v>-12346</v>
      </c>
      <c r="N185" s="58">
        <v>-10870</v>
      </c>
      <c r="O185" s="58">
        <v>-5307</v>
      </c>
      <c r="P185" s="58">
        <v>420</v>
      </c>
      <c r="Q185" s="58">
        <v>37058</v>
      </c>
      <c r="R185" s="58">
        <v>-8500</v>
      </c>
      <c r="S185" s="58">
        <v>-8522</v>
      </c>
      <c r="T185" s="58">
        <v>-3596</v>
      </c>
      <c r="U185" s="58">
        <v>-5277</v>
      </c>
      <c r="V185" s="58">
        <v>-9087</v>
      </c>
      <c r="W185" s="58">
        <v>-6597</v>
      </c>
      <c r="X185" s="58">
        <v>-4067</v>
      </c>
      <c r="Y185" s="58">
        <v>-6090</v>
      </c>
      <c r="Z185" s="58">
        <v>-9765</v>
      </c>
      <c r="AA185" s="58">
        <v>-7267</v>
      </c>
      <c r="AC185" s="58">
        <f t="shared" si="282"/>
        <v>-65473</v>
      </c>
      <c r="AD185" s="58">
        <f t="shared" si="283"/>
        <v>-52827</v>
      </c>
      <c r="AE185" s="58">
        <f t="shared" si="284"/>
        <v>-103474</v>
      </c>
      <c r="AF185" s="58">
        <f t="shared" si="252"/>
        <v>21301</v>
      </c>
      <c r="AG185" s="58">
        <f t="shared" si="285"/>
        <v>-25895</v>
      </c>
      <c r="AH185" s="58">
        <f t="shared" si="253"/>
        <v>-25841</v>
      </c>
      <c r="AI185" s="58">
        <f t="shared" si="254"/>
        <v>-17032</v>
      </c>
      <c r="AJ185" s="45" t="s">
        <v>9</v>
      </c>
    </row>
    <row r="186" spans="1:37" ht="15.95" hidden="1" customHeight="1" outlineLevel="1" x14ac:dyDescent="0.2">
      <c r="A186" s="57" t="s">
        <v>128</v>
      </c>
      <c r="B186" s="58">
        <v>134</v>
      </c>
      <c r="C186" s="58">
        <v>-3879</v>
      </c>
      <c r="D186" s="58">
        <v>-6696</v>
      </c>
      <c r="E186" s="58">
        <v>-13129</v>
      </c>
      <c r="F186" s="58">
        <v>-3240</v>
      </c>
      <c r="G186" s="58">
        <v>-2010</v>
      </c>
      <c r="H186" s="58">
        <v>-6943</v>
      </c>
      <c r="I186" s="58">
        <v>-6825</v>
      </c>
      <c r="J186" s="58">
        <v>-17233</v>
      </c>
      <c r="K186" s="58">
        <v>-11609</v>
      </c>
      <c r="L186" s="58">
        <v>-3964</v>
      </c>
      <c r="M186" s="58">
        <v>-4444</v>
      </c>
      <c r="N186" s="58">
        <v>-3913</v>
      </c>
      <c r="O186" s="58">
        <v>-1911</v>
      </c>
      <c r="P186" s="58">
        <v>152</v>
      </c>
      <c r="Q186" s="58">
        <v>280</v>
      </c>
      <c r="R186" s="58">
        <v>-3333</v>
      </c>
      <c r="S186" s="58">
        <v>-3299</v>
      </c>
      <c r="T186" s="58">
        <v>-1210</v>
      </c>
      <c r="U186" s="58">
        <v>-1907</v>
      </c>
      <c r="V186" s="58">
        <v>-3486</v>
      </c>
      <c r="W186" s="58">
        <v>-2421</v>
      </c>
      <c r="X186" s="58">
        <v>-1329</v>
      </c>
      <c r="Y186" s="58">
        <v>-2140</v>
      </c>
      <c r="Z186" s="58">
        <v>-3688</v>
      </c>
      <c r="AA186" s="58">
        <v>-2587</v>
      </c>
      <c r="AC186" s="58">
        <f t="shared" si="282"/>
        <v>-23570</v>
      </c>
      <c r="AD186" s="58">
        <f t="shared" si="283"/>
        <v>-19018</v>
      </c>
      <c r="AE186" s="58">
        <f t="shared" si="284"/>
        <v>-37250</v>
      </c>
      <c r="AF186" s="58">
        <f t="shared" si="252"/>
        <v>-5392</v>
      </c>
      <c r="AG186" s="58">
        <f t="shared" si="285"/>
        <v>-9749</v>
      </c>
      <c r="AH186" s="58">
        <f t="shared" si="253"/>
        <v>-9376</v>
      </c>
      <c r="AI186" s="58">
        <f t="shared" si="254"/>
        <v>-6275</v>
      </c>
      <c r="AJ186" s="45" t="s">
        <v>9</v>
      </c>
    </row>
    <row r="187" spans="1:37" ht="15.95" hidden="1" customHeight="1" outlineLevel="1" x14ac:dyDescent="0.2">
      <c r="A187" s="55" t="s">
        <v>78</v>
      </c>
      <c r="B187" s="56">
        <f t="shared" ref="B187:H187" si="322">B181+B182</f>
        <v>-980</v>
      </c>
      <c r="C187" s="56">
        <f t="shared" si="322"/>
        <v>31575</v>
      </c>
      <c r="D187" s="56">
        <f t="shared" si="322"/>
        <v>52178</v>
      </c>
      <c r="E187" s="56">
        <f t="shared" si="322"/>
        <v>90002</v>
      </c>
      <c r="F187" s="56">
        <f t="shared" si="322"/>
        <v>23749</v>
      </c>
      <c r="G187" s="56">
        <f t="shared" si="322"/>
        <v>14742</v>
      </c>
      <c r="H187" s="56">
        <f t="shared" si="322"/>
        <v>50783</v>
      </c>
      <c r="I187" s="56">
        <f t="shared" ref="I187:J187" si="323">I181+I182</f>
        <v>50019</v>
      </c>
      <c r="J187" s="56">
        <f t="shared" si="323"/>
        <v>120223</v>
      </c>
      <c r="K187" s="56">
        <f t="shared" ref="K187:L187" si="324">K181+K182</f>
        <v>75024</v>
      </c>
      <c r="L187" s="56">
        <f t="shared" si="324"/>
        <v>23500</v>
      </c>
      <c r="M187" s="56">
        <f t="shared" ref="M187:N187" si="325">M181+M182</f>
        <v>31703</v>
      </c>
      <c r="N187" s="56">
        <f t="shared" si="325"/>
        <v>25211</v>
      </c>
      <c r="O187" s="56">
        <f t="shared" ref="O187:S187" si="326">O181+O182</f>
        <v>4152</v>
      </c>
      <c r="P187" s="56">
        <f t="shared" si="326"/>
        <v>20084</v>
      </c>
      <c r="Q187" s="56">
        <f t="shared" si="326"/>
        <v>66090</v>
      </c>
      <c r="R187" s="56">
        <f t="shared" si="326"/>
        <v>26475</v>
      </c>
      <c r="S187" s="56">
        <f t="shared" si="326"/>
        <v>29581</v>
      </c>
      <c r="T187" s="56">
        <f t="shared" ref="T187:U187" si="327">T181+T182</f>
        <v>18976</v>
      </c>
      <c r="U187" s="56">
        <f t="shared" si="327"/>
        <v>22534</v>
      </c>
      <c r="V187" s="56">
        <f t="shared" ref="V187:W187" si="328">V181+V182</f>
        <v>30446</v>
      </c>
      <c r="W187" s="56">
        <f t="shared" si="328"/>
        <v>25596</v>
      </c>
      <c r="X187" s="56">
        <f t="shared" ref="X187:Y187" si="329">X181+X182</f>
        <v>22157</v>
      </c>
      <c r="Y187" s="56">
        <f t="shared" si="329"/>
        <v>28087</v>
      </c>
      <c r="Z187" s="56">
        <f t="shared" ref="Z187:AA187" si="330">Z181+Z182</f>
        <v>34853</v>
      </c>
      <c r="AA187" s="56">
        <f t="shared" si="330"/>
        <v>31623</v>
      </c>
      <c r="AB187" s="275"/>
      <c r="AC187" s="56">
        <f t="shared" si="282"/>
        <v>172775</v>
      </c>
      <c r="AD187" s="56">
        <f t="shared" si="283"/>
        <v>139293</v>
      </c>
      <c r="AE187" s="56">
        <f t="shared" si="284"/>
        <v>250450</v>
      </c>
      <c r="AF187" s="56">
        <f t="shared" si="252"/>
        <v>115537</v>
      </c>
      <c r="AG187" s="56">
        <f t="shared" si="285"/>
        <v>97566</v>
      </c>
      <c r="AH187" s="56">
        <f t="shared" si="253"/>
        <v>106286</v>
      </c>
      <c r="AI187" s="56">
        <f t="shared" si="254"/>
        <v>66476</v>
      </c>
      <c r="AJ187" s="45" t="s">
        <v>9</v>
      </c>
    </row>
    <row r="188" spans="1:37" ht="15.95" customHeight="1" collapsed="1" x14ac:dyDescent="0.2">
      <c r="AJ188" s="45" t="s">
        <v>9</v>
      </c>
    </row>
    <row r="189" spans="1:37" s="42" customFormat="1" ht="15.95" customHeight="1" x14ac:dyDescent="0.2">
      <c r="A189" s="39" t="s">
        <v>179</v>
      </c>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C189" s="40"/>
      <c r="AD189" s="40"/>
      <c r="AE189" s="40"/>
      <c r="AF189" s="40"/>
      <c r="AG189" s="40"/>
      <c r="AH189" s="40"/>
      <c r="AI189" s="40"/>
      <c r="AJ189" s="41" t="s">
        <v>9</v>
      </c>
    </row>
    <row r="190" spans="1:37" ht="15.95" customHeight="1" collapsed="1" x14ac:dyDescent="0.2">
      <c r="A190" s="43" t="s">
        <v>130</v>
      </c>
      <c r="B190" s="44">
        <f t="shared" ref="B190:H190" si="331">B191+B206</f>
        <v>702044</v>
      </c>
      <c r="C190" s="44">
        <f t="shared" si="331"/>
        <v>776135</v>
      </c>
      <c r="D190" s="44">
        <f t="shared" si="331"/>
        <v>869337</v>
      </c>
      <c r="E190" s="44">
        <f t="shared" si="331"/>
        <v>1057708</v>
      </c>
      <c r="F190" s="44">
        <f t="shared" si="331"/>
        <v>1108149</v>
      </c>
      <c r="G190" s="44">
        <f t="shared" si="331"/>
        <v>1164204</v>
      </c>
      <c r="H190" s="44">
        <f t="shared" si="331"/>
        <v>1260552</v>
      </c>
      <c r="I190" s="44">
        <f t="shared" ref="I190:J190" si="332">I191+I206</f>
        <v>1382949</v>
      </c>
      <c r="J190" s="44">
        <f t="shared" si="332"/>
        <v>1821351</v>
      </c>
      <c r="K190" s="44">
        <f t="shared" ref="K190:L190" si="333">K191+K206</f>
        <v>1953967</v>
      </c>
      <c r="L190" s="44">
        <f t="shared" si="333"/>
        <v>2002259</v>
      </c>
      <c r="M190" s="44">
        <f t="shared" ref="M190:N190" si="334">M191+M206</f>
        <v>2037872</v>
      </c>
      <c r="N190" s="44">
        <f t="shared" si="334"/>
        <v>2078929</v>
      </c>
      <c r="O190" s="44">
        <f t="shared" ref="O190:S190" si="335">O191+O206</f>
        <v>2067458</v>
      </c>
      <c r="P190" s="44">
        <f t="shared" si="335"/>
        <v>2069510</v>
      </c>
      <c r="Q190" s="44">
        <f t="shared" si="335"/>
        <v>2066592</v>
      </c>
      <c r="R190" s="44">
        <f t="shared" si="335"/>
        <v>2098173</v>
      </c>
      <c r="S190" s="44">
        <f t="shared" si="335"/>
        <v>2135071</v>
      </c>
      <c r="T190" s="44">
        <f t="shared" ref="T190:U190" si="336">T191+T206</f>
        <v>2115240</v>
      </c>
      <c r="U190" s="44">
        <f t="shared" si="336"/>
        <v>2141101</v>
      </c>
      <c r="V190" s="44">
        <f t="shared" ref="V190:W190" si="337">V191+V206</f>
        <v>2140053</v>
      </c>
      <c r="W190" s="44">
        <f t="shared" si="337"/>
        <v>2197209</v>
      </c>
      <c r="X190" s="44">
        <f t="shared" ref="X190:Y190" si="338">X191+X206</f>
        <v>2167783</v>
      </c>
      <c r="Y190" s="44">
        <f t="shared" si="338"/>
        <v>2218782</v>
      </c>
      <c r="Z190" s="44">
        <f t="shared" ref="Z190:AA190" si="339">Z191+Z206</f>
        <v>2224892</v>
      </c>
      <c r="AA190" s="44">
        <f t="shared" si="339"/>
        <v>2270450</v>
      </c>
      <c r="AC190" s="137">
        <f t="shared" ref="AC190:AC221" si="340">E190</f>
        <v>1057708</v>
      </c>
      <c r="AD190" s="137">
        <f t="shared" ref="AD190:AD221" si="341">I190</f>
        <v>1382949</v>
      </c>
      <c r="AE190" s="137">
        <f t="shared" ref="AE190:AE221" si="342">M190</f>
        <v>2037872</v>
      </c>
      <c r="AF190" s="44">
        <f t="shared" ref="AF190:AF221" si="343">Q190</f>
        <v>2066592</v>
      </c>
      <c r="AG190" s="44">
        <f>U190</f>
        <v>2141101</v>
      </c>
      <c r="AH190" s="44">
        <f ca="1">OFFSET(Z190,0,-1)</f>
        <v>2218782</v>
      </c>
      <c r="AI190" s="44">
        <f ca="1">OFFSET(AB190,0,-1)</f>
        <v>2270450</v>
      </c>
      <c r="AJ190" s="45" t="s">
        <v>9</v>
      </c>
    </row>
    <row r="191" spans="1:37" ht="15.95" hidden="1" customHeight="1" outlineLevel="1" x14ac:dyDescent="0.2">
      <c r="A191" s="61" t="s">
        <v>131</v>
      </c>
      <c r="B191" s="62">
        <v>654045</v>
      </c>
      <c r="C191" s="62">
        <v>644366</v>
      </c>
      <c r="D191" s="62">
        <v>543413</v>
      </c>
      <c r="E191" s="62">
        <v>416725</v>
      </c>
      <c r="F191" s="62">
        <v>322965</v>
      </c>
      <c r="G191" s="62">
        <v>240396</v>
      </c>
      <c r="H191" s="62">
        <v>109246</v>
      </c>
      <c r="I191" s="62">
        <f t="shared" ref="I191:N191" si="344">SUM(I192:I205)</f>
        <v>19884</v>
      </c>
      <c r="J191" s="62">
        <f t="shared" si="344"/>
        <v>172587</v>
      </c>
      <c r="K191" s="62">
        <f t="shared" si="344"/>
        <v>255469</v>
      </c>
      <c r="L191" s="62">
        <f t="shared" si="344"/>
        <v>271143</v>
      </c>
      <c r="M191" s="62">
        <f t="shared" si="344"/>
        <v>255408</v>
      </c>
      <c r="N191" s="62">
        <f t="shared" si="344"/>
        <v>265066</v>
      </c>
      <c r="O191" s="62">
        <f t="shared" ref="O191:S191" si="345">SUM(O192:O205)</f>
        <v>249853</v>
      </c>
      <c r="P191" s="62">
        <f t="shared" si="345"/>
        <v>267119</v>
      </c>
      <c r="Q191" s="62">
        <f t="shared" si="345"/>
        <v>260471</v>
      </c>
      <c r="R191" s="62">
        <f t="shared" si="345"/>
        <v>248491</v>
      </c>
      <c r="S191" s="62">
        <f t="shared" si="345"/>
        <v>263769</v>
      </c>
      <c r="T191" s="62">
        <f t="shared" ref="T191:U191" si="346">SUM(T192:T205)</f>
        <v>244643</v>
      </c>
      <c r="U191" s="62">
        <f t="shared" si="346"/>
        <v>263185</v>
      </c>
      <c r="V191" s="62">
        <f t="shared" ref="V191:W191" si="347">SUM(V192:V205)</f>
        <v>235581</v>
      </c>
      <c r="W191" s="62">
        <f t="shared" si="347"/>
        <v>280808</v>
      </c>
      <c r="X191" s="62">
        <f t="shared" ref="X191:Y191" si="348">SUM(X192:X205)</f>
        <v>245850</v>
      </c>
      <c r="Y191" s="62">
        <f t="shared" si="348"/>
        <v>278460</v>
      </c>
      <c r="Z191" s="62">
        <f t="shared" ref="Z191:AA191" si="349">SUM(Z192:Z205)</f>
        <v>250349</v>
      </c>
      <c r="AA191" s="62">
        <f t="shared" si="349"/>
        <v>279869</v>
      </c>
      <c r="AC191" s="62">
        <f t="shared" si="340"/>
        <v>416725</v>
      </c>
      <c r="AD191" s="62">
        <f t="shared" si="341"/>
        <v>19884</v>
      </c>
      <c r="AE191" s="62">
        <f t="shared" si="342"/>
        <v>255408</v>
      </c>
      <c r="AF191" s="62">
        <f t="shared" si="343"/>
        <v>260471</v>
      </c>
      <c r="AG191" s="62">
        <f t="shared" ref="AG191:AG254" si="350">U191</f>
        <v>263185</v>
      </c>
      <c r="AH191" s="62">
        <f t="shared" ref="AH191:AH254" ca="1" si="351">OFFSET(Z191,0,-1)</f>
        <v>278460</v>
      </c>
      <c r="AI191" s="62">
        <f t="shared" ref="AI191:AI254" ca="1" si="352">OFFSET(AB191,0,-1)</f>
        <v>279869</v>
      </c>
      <c r="AJ191" s="45" t="s">
        <v>9</v>
      </c>
      <c r="AK191" s="34"/>
    </row>
    <row r="192" spans="1:37" ht="15.95" hidden="1" customHeight="1" outlineLevel="1" x14ac:dyDescent="0.2">
      <c r="A192" s="63" t="s">
        <v>132</v>
      </c>
      <c r="B192" s="54">
        <v>653121</v>
      </c>
      <c r="C192" s="54">
        <v>640417</v>
      </c>
      <c r="D192" s="54">
        <v>536864</v>
      </c>
      <c r="E192" s="54">
        <v>158</v>
      </c>
      <c r="F192" s="54">
        <v>27112</v>
      </c>
      <c r="G192" s="54">
        <v>27051</v>
      </c>
      <c r="H192" s="54">
        <v>299</v>
      </c>
      <c r="I192" s="54">
        <v>314</v>
      </c>
      <c r="J192" s="54">
        <v>194</v>
      </c>
      <c r="K192" s="54">
        <v>283</v>
      </c>
      <c r="L192" s="54">
        <v>36</v>
      </c>
      <c r="M192" s="54">
        <v>531</v>
      </c>
      <c r="N192" s="54">
        <v>36</v>
      </c>
      <c r="O192" s="54">
        <v>30</v>
      </c>
      <c r="P192" s="54">
        <v>33</v>
      </c>
      <c r="Q192" s="54">
        <v>35</v>
      </c>
      <c r="R192" s="54">
        <v>34</v>
      </c>
      <c r="S192" s="54">
        <v>28</v>
      </c>
      <c r="T192" s="54">
        <v>337</v>
      </c>
      <c r="U192" s="54">
        <v>85</v>
      </c>
      <c r="V192" s="54">
        <v>43</v>
      </c>
      <c r="W192" s="54">
        <v>45</v>
      </c>
      <c r="X192" s="54">
        <v>51</v>
      </c>
      <c r="Y192" s="54">
        <v>54</v>
      </c>
      <c r="Z192" s="54">
        <v>66</v>
      </c>
      <c r="AA192" s="54">
        <v>66</v>
      </c>
      <c r="AC192" s="54">
        <f t="shared" si="340"/>
        <v>158</v>
      </c>
      <c r="AD192" s="54">
        <f t="shared" si="341"/>
        <v>314</v>
      </c>
      <c r="AE192" s="54">
        <f t="shared" si="342"/>
        <v>531</v>
      </c>
      <c r="AF192" s="54">
        <f t="shared" si="343"/>
        <v>35</v>
      </c>
      <c r="AG192" s="54">
        <f t="shared" si="350"/>
        <v>85</v>
      </c>
      <c r="AH192" s="54">
        <f t="shared" ca="1" si="351"/>
        <v>54</v>
      </c>
      <c r="AI192" s="54">
        <f t="shared" ca="1" si="352"/>
        <v>66</v>
      </c>
      <c r="AJ192" s="45" t="s">
        <v>9</v>
      </c>
    </row>
    <row r="193" spans="1:36" ht="15.95" hidden="1" customHeight="1" outlineLevel="1" x14ac:dyDescent="0.2">
      <c r="A193" s="63" t="s">
        <v>133</v>
      </c>
      <c r="B193" s="54">
        <v>0</v>
      </c>
      <c r="C193" s="54">
        <v>0</v>
      </c>
      <c r="D193" s="54">
        <v>0</v>
      </c>
      <c r="E193" s="54">
        <v>407369</v>
      </c>
      <c r="F193" s="54">
        <v>286374</v>
      </c>
      <c r="G193" s="54">
        <v>203116</v>
      </c>
      <c r="H193" s="54">
        <v>98666</v>
      </c>
      <c r="I193" s="54">
        <v>9273</v>
      </c>
      <c r="J193" s="54">
        <v>3741</v>
      </c>
      <c r="K193" s="54">
        <v>40354</v>
      </c>
      <c r="L193" s="54">
        <v>54723</v>
      </c>
      <c r="M193" s="54">
        <v>51135</v>
      </c>
      <c r="N193" s="54">
        <v>65165</v>
      </c>
      <c r="O193" s="54">
        <v>44533</v>
      </c>
      <c r="P193" s="54">
        <v>54173</v>
      </c>
      <c r="Q193" s="54">
        <v>37641</v>
      </c>
      <c r="R193" s="54">
        <v>20831</v>
      </c>
      <c r="S193" s="54">
        <v>51857</v>
      </c>
      <c r="T193" s="54">
        <v>28821</v>
      </c>
      <c r="U193" s="54">
        <v>49091</v>
      </c>
      <c r="V193" s="54">
        <v>18735</v>
      </c>
      <c r="W193" s="54">
        <v>62030</v>
      </c>
      <c r="X193" s="54">
        <v>27158</v>
      </c>
      <c r="Y193" s="54">
        <v>59110</v>
      </c>
      <c r="Z193" s="54">
        <v>30714</v>
      </c>
      <c r="AA193" s="54">
        <v>68111</v>
      </c>
      <c r="AC193" s="54">
        <f t="shared" si="340"/>
        <v>407369</v>
      </c>
      <c r="AD193" s="54">
        <f t="shared" si="341"/>
        <v>9273</v>
      </c>
      <c r="AE193" s="54">
        <f t="shared" si="342"/>
        <v>51135</v>
      </c>
      <c r="AF193" s="54">
        <f t="shared" si="343"/>
        <v>37641</v>
      </c>
      <c r="AG193" s="54">
        <f t="shared" si="350"/>
        <v>49091</v>
      </c>
      <c r="AH193" s="54">
        <f t="shared" ca="1" si="351"/>
        <v>59110</v>
      </c>
      <c r="AI193" s="54">
        <f t="shared" ca="1" si="352"/>
        <v>68111</v>
      </c>
      <c r="AJ193" s="45" t="s">
        <v>9</v>
      </c>
    </row>
    <row r="194" spans="1:36" ht="15.95" hidden="1" customHeight="1" outlineLevel="1" x14ac:dyDescent="0.2">
      <c r="A194" s="63" t="s">
        <v>134</v>
      </c>
      <c r="B194" s="54">
        <v>0</v>
      </c>
      <c r="C194" s="54">
        <v>0</v>
      </c>
      <c r="D194" s="54">
        <v>0</v>
      </c>
      <c r="E194" s="54">
        <v>0</v>
      </c>
      <c r="F194" s="54">
        <v>0</v>
      </c>
      <c r="G194" s="54">
        <v>0</v>
      </c>
      <c r="H194" s="54">
        <v>0</v>
      </c>
      <c r="I194" s="54">
        <v>0</v>
      </c>
      <c r="J194" s="54">
        <v>0</v>
      </c>
      <c r="K194" s="54">
        <v>0</v>
      </c>
      <c r="L194" s="54">
        <v>0</v>
      </c>
      <c r="M194" s="54">
        <v>0</v>
      </c>
      <c r="N194" s="54">
        <v>0</v>
      </c>
      <c r="O194" s="54">
        <v>0</v>
      </c>
      <c r="P194" s="54">
        <v>0</v>
      </c>
      <c r="Q194" s="128">
        <v>0</v>
      </c>
      <c r="R194" s="128">
        <v>0</v>
      </c>
      <c r="S194" s="54">
        <v>0</v>
      </c>
      <c r="T194" s="54">
        <v>0</v>
      </c>
      <c r="U194" s="54">
        <v>0</v>
      </c>
      <c r="V194" s="54">
        <v>0</v>
      </c>
      <c r="W194" s="54">
        <v>0</v>
      </c>
      <c r="X194" s="54">
        <v>0</v>
      </c>
      <c r="Y194" s="54">
        <v>0</v>
      </c>
      <c r="Z194" s="54">
        <v>0</v>
      </c>
      <c r="AA194" s="54">
        <v>0</v>
      </c>
      <c r="AC194" s="54">
        <f t="shared" si="340"/>
        <v>0</v>
      </c>
      <c r="AD194" s="54">
        <f t="shared" si="341"/>
        <v>0</v>
      </c>
      <c r="AE194" s="54">
        <f t="shared" si="342"/>
        <v>0</v>
      </c>
      <c r="AF194" s="54">
        <f t="shared" si="343"/>
        <v>0</v>
      </c>
      <c r="AG194" s="54">
        <f t="shared" si="350"/>
        <v>0</v>
      </c>
      <c r="AH194" s="54">
        <f t="shared" ca="1" si="351"/>
        <v>0</v>
      </c>
      <c r="AI194" s="54">
        <f t="shared" ca="1" si="352"/>
        <v>0</v>
      </c>
      <c r="AJ194" s="45" t="s">
        <v>9</v>
      </c>
    </row>
    <row r="195" spans="1:36" ht="15.95" hidden="1" customHeight="1" outlineLevel="1" x14ac:dyDescent="0.2">
      <c r="A195" s="63" t="s">
        <v>135</v>
      </c>
      <c r="B195" s="54">
        <v>0</v>
      </c>
      <c r="C195" s="54">
        <v>0</v>
      </c>
      <c r="D195" s="54">
        <v>0</v>
      </c>
      <c r="E195" s="54">
        <v>0</v>
      </c>
      <c r="F195" s="54">
        <v>0</v>
      </c>
      <c r="G195" s="54">
        <v>0</v>
      </c>
      <c r="H195" s="54">
        <v>0</v>
      </c>
      <c r="I195" s="54">
        <v>0</v>
      </c>
      <c r="J195" s="54">
        <v>6365</v>
      </c>
      <c r="K195" s="54">
        <v>19970</v>
      </c>
      <c r="L195" s="54">
        <v>22365</v>
      </c>
      <c r="M195" s="54">
        <v>22682</v>
      </c>
      <c r="N195" s="54">
        <v>23929</v>
      </c>
      <c r="O195" s="54">
        <v>26245</v>
      </c>
      <c r="P195" s="54">
        <v>30554</v>
      </c>
      <c r="Q195" s="54">
        <v>33744</v>
      </c>
      <c r="R195" s="54">
        <v>36759</v>
      </c>
      <c r="S195" s="54">
        <v>16978</v>
      </c>
      <c r="T195" s="54">
        <v>18659</v>
      </c>
      <c r="U195" s="54">
        <v>18870</v>
      </c>
      <c r="V195" s="54">
        <v>18706</v>
      </c>
      <c r="W195" s="54">
        <v>18779</v>
      </c>
      <c r="X195" s="54">
        <v>18073</v>
      </c>
      <c r="Y195" s="54">
        <v>20001</v>
      </c>
      <c r="Z195" s="54">
        <v>16313</v>
      </c>
      <c r="AA195" s="54">
        <v>8976</v>
      </c>
      <c r="AC195" s="54">
        <f t="shared" si="340"/>
        <v>0</v>
      </c>
      <c r="AD195" s="54">
        <f t="shared" si="341"/>
        <v>0</v>
      </c>
      <c r="AE195" s="54">
        <f t="shared" si="342"/>
        <v>22682</v>
      </c>
      <c r="AF195" s="54">
        <f t="shared" si="343"/>
        <v>33744</v>
      </c>
      <c r="AG195" s="54">
        <f t="shared" si="350"/>
        <v>18870</v>
      </c>
      <c r="AH195" s="54">
        <f t="shared" ca="1" si="351"/>
        <v>20001</v>
      </c>
      <c r="AI195" s="54">
        <f t="shared" ca="1" si="352"/>
        <v>8976</v>
      </c>
      <c r="AJ195" s="45" t="s">
        <v>9</v>
      </c>
    </row>
    <row r="196" spans="1:36" ht="15.95" hidden="1" customHeight="1" outlineLevel="1" x14ac:dyDescent="0.2">
      <c r="A196" s="63" t="s">
        <v>136</v>
      </c>
      <c r="B196" s="54">
        <v>0</v>
      </c>
      <c r="C196" s="54">
        <v>0</v>
      </c>
      <c r="D196" s="54">
        <v>0</v>
      </c>
      <c r="E196" s="54">
        <v>0</v>
      </c>
      <c r="F196" s="54">
        <v>0</v>
      </c>
      <c r="G196" s="54">
        <v>0</v>
      </c>
      <c r="H196" s="54">
        <v>0</v>
      </c>
      <c r="I196" s="54">
        <v>0</v>
      </c>
      <c r="J196" s="54">
        <v>0</v>
      </c>
      <c r="K196" s="54">
        <v>0</v>
      </c>
      <c r="L196" s="54">
        <v>0</v>
      </c>
      <c r="M196" s="54">
        <v>0</v>
      </c>
      <c r="N196" s="54">
        <v>0</v>
      </c>
      <c r="O196" s="54">
        <v>0</v>
      </c>
      <c r="P196" s="54">
        <v>0</v>
      </c>
      <c r="Q196" s="128">
        <v>0</v>
      </c>
      <c r="R196" s="128">
        <v>0</v>
      </c>
      <c r="S196" s="54">
        <v>0</v>
      </c>
      <c r="T196" s="54">
        <v>0</v>
      </c>
      <c r="U196" s="54">
        <v>0</v>
      </c>
      <c r="V196" s="54">
        <v>0</v>
      </c>
      <c r="W196" s="54">
        <v>0</v>
      </c>
      <c r="X196" s="54">
        <v>0</v>
      </c>
      <c r="Y196" s="54">
        <v>0</v>
      </c>
      <c r="Z196" s="54">
        <v>0</v>
      </c>
      <c r="AA196" s="54">
        <v>0</v>
      </c>
      <c r="AC196" s="54">
        <f t="shared" si="340"/>
        <v>0</v>
      </c>
      <c r="AD196" s="54">
        <f t="shared" si="341"/>
        <v>0</v>
      </c>
      <c r="AE196" s="54">
        <f t="shared" si="342"/>
        <v>0</v>
      </c>
      <c r="AF196" s="54">
        <f t="shared" si="343"/>
        <v>0</v>
      </c>
      <c r="AG196" s="54">
        <f t="shared" si="350"/>
        <v>0</v>
      </c>
      <c r="AH196" s="54">
        <f t="shared" ca="1" si="351"/>
        <v>0</v>
      </c>
      <c r="AI196" s="54">
        <f t="shared" ca="1" si="352"/>
        <v>0</v>
      </c>
      <c r="AJ196" s="45" t="s">
        <v>9</v>
      </c>
    </row>
    <row r="197" spans="1:36" ht="15.95" hidden="1" customHeight="1" outlineLevel="1" x14ac:dyDescent="0.2">
      <c r="A197" s="63" t="s">
        <v>137</v>
      </c>
      <c r="B197" s="54">
        <v>923</v>
      </c>
      <c r="C197" s="54">
        <v>3915</v>
      </c>
      <c r="D197" s="54">
        <v>4438</v>
      </c>
      <c r="E197" s="54">
        <v>6895</v>
      </c>
      <c r="F197" s="54">
        <v>7300</v>
      </c>
      <c r="G197" s="54">
        <v>8039</v>
      </c>
      <c r="H197" s="54">
        <v>8089</v>
      </c>
      <c r="I197" s="54">
        <v>8070</v>
      </c>
      <c r="J197" s="54">
        <v>8118</v>
      </c>
      <c r="K197" s="54">
        <v>6932</v>
      </c>
      <c r="L197" s="54">
        <v>3345</v>
      </c>
      <c r="M197" s="54">
        <v>1108</v>
      </c>
      <c r="N197" s="54">
        <v>2973</v>
      </c>
      <c r="O197" s="54">
        <v>2523</v>
      </c>
      <c r="P197" s="54">
        <v>3462</v>
      </c>
      <c r="Q197" s="54">
        <v>9091</v>
      </c>
      <c r="R197" s="54">
        <v>6752</v>
      </c>
      <c r="S197" s="54">
        <v>7002</v>
      </c>
      <c r="T197" s="54">
        <v>8609</v>
      </c>
      <c r="U197" s="54">
        <v>8304</v>
      </c>
      <c r="V197" s="54">
        <v>9159</v>
      </c>
      <c r="W197" s="54">
        <v>10105</v>
      </c>
      <c r="X197" s="54">
        <v>11775</v>
      </c>
      <c r="Y197" s="54">
        <v>8994</v>
      </c>
      <c r="Z197" s="54">
        <v>8883</v>
      </c>
      <c r="AA197" s="54">
        <v>4625</v>
      </c>
      <c r="AC197" s="54">
        <f t="shared" si="340"/>
        <v>6895</v>
      </c>
      <c r="AD197" s="54">
        <f t="shared" si="341"/>
        <v>8070</v>
      </c>
      <c r="AE197" s="54">
        <f t="shared" si="342"/>
        <v>1108</v>
      </c>
      <c r="AF197" s="54">
        <f t="shared" si="343"/>
        <v>9091</v>
      </c>
      <c r="AG197" s="54">
        <f t="shared" si="350"/>
        <v>8304</v>
      </c>
      <c r="AH197" s="54">
        <f t="shared" ca="1" si="351"/>
        <v>8994</v>
      </c>
      <c r="AI197" s="54">
        <f t="shared" ca="1" si="352"/>
        <v>4625</v>
      </c>
      <c r="AJ197" s="45" t="s">
        <v>9</v>
      </c>
    </row>
    <row r="198" spans="1:36" ht="15.95" hidden="1" customHeight="1" outlineLevel="1" x14ac:dyDescent="0.2">
      <c r="A198" s="63" t="s">
        <v>138</v>
      </c>
      <c r="B198" s="54">
        <v>0</v>
      </c>
      <c r="C198" s="54">
        <v>0</v>
      </c>
      <c r="D198" s="54">
        <v>0</v>
      </c>
      <c r="E198" s="54">
        <v>0</v>
      </c>
      <c r="F198" s="54">
        <v>0</v>
      </c>
      <c r="G198" s="54">
        <v>0</v>
      </c>
      <c r="H198" s="54">
        <v>0</v>
      </c>
      <c r="I198" s="54">
        <v>0</v>
      </c>
      <c r="J198" s="54">
        <v>0</v>
      </c>
      <c r="K198" s="54">
        <v>29137</v>
      </c>
      <c r="L198" s="54">
        <v>31014</v>
      </c>
      <c r="M198" s="54">
        <v>17493</v>
      </c>
      <c r="N198" s="54">
        <v>7497</v>
      </c>
      <c r="O198" s="54">
        <v>7739</v>
      </c>
      <c r="P198" s="54">
        <v>10169</v>
      </c>
      <c r="Q198" s="54">
        <v>10861</v>
      </c>
      <c r="R198" s="54">
        <v>10673</v>
      </c>
      <c r="S198" s="54">
        <v>10673</v>
      </c>
      <c r="T198" s="54">
        <v>10664</v>
      </c>
      <c r="U198" s="54">
        <v>8568</v>
      </c>
      <c r="V198" s="54">
        <v>7140</v>
      </c>
      <c r="W198" s="54">
        <v>4910</v>
      </c>
      <c r="X198" s="54">
        <v>3988</v>
      </c>
      <c r="Y198" s="54">
        <v>3988</v>
      </c>
      <c r="Z198" s="54">
        <v>3988</v>
      </c>
      <c r="AA198" s="54">
        <v>3816</v>
      </c>
      <c r="AC198" s="54">
        <f t="shared" si="340"/>
        <v>0</v>
      </c>
      <c r="AD198" s="54">
        <f t="shared" si="341"/>
        <v>0</v>
      </c>
      <c r="AE198" s="54">
        <f t="shared" si="342"/>
        <v>17493</v>
      </c>
      <c r="AF198" s="54">
        <f t="shared" si="343"/>
        <v>10861</v>
      </c>
      <c r="AG198" s="54">
        <f t="shared" si="350"/>
        <v>8568</v>
      </c>
      <c r="AH198" s="54">
        <f t="shared" ca="1" si="351"/>
        <v>3988</v>
      </c>
      <c r="AI198" s="54">
        <f t="shared" ca="1" si="352"/>
        <v>3816</v>
      </c>
      <c r="AJ198" s="45" t="s">
        <v>9</v>
      </c>
    </row>
    <row r="199" spans="1:36" ht="15.95" hidden="1" customHeight="1" outlineLevel="1" x14ac:dyDescent="0.2">
      <c r="A199" s="63" t="s">
        <v>139</v>
      </c>
      <c r="B199" s="54">
        <v>0</v>
      </c>
      <c r="C199" s="54">
        <v>0</v>
      </c>
      <c r="D199" s="54">
        <v>0</v>
      </c>
      <c r="E199" s="54">
        <v>0</v>
      </c>
      <c r="F199" s="54">
        <v>0</v>
      </c>
      <c r="G199" s="54">
        <v>0</v>
      </c>
      <c r="H199" s="54">
        <v>0</v>
      </c>
      <c r="I199" s="54">
        <v>0</v>
      </c>
      <c r="J199" s="54">
        <v>0</v>
      </c>
      <c r="K199" s="54">
        <v>0</v>
      </c>
      <c r="L199" s="54">
        <v>0</v>
      </c>
      <c r="M199" s="54">
        <v>0</v>
      </c>
      <c r="N199" s="54">
        <v>0</v>
      </c>
      <c r="O199" s="54">
        <v>0</v>
      </c>
      <c r="P199" s="54">
        <v>0</v>
      </c>
      <c r="Q199" s="54">
        <v>0</v>
      </c>
      <c r="R199" s="54">
        <v>0</v>
      </c>
      <c r="S199" s="54">
        <v>66</v>
      </c>
      <c r="T199" s="54">
        <v>66</v>
      </c>
      <c r="U199" s="54">
        <v>72</v>
      </c>
      <c r="V199" s="54">
        <v>72</v>
      </c>
      <c r="W199" s="54">
        <v>81</v>
      </c>
      <c r="X199" s="54">
        <v>102</v>
      </c>
      <c r="Y199" s="54">
        <v>118</v>
      </c>
      <c r="Z199" s="54">
        <v>135</v>
      </c>
      <c r="AA199" s="54">
        <v>169</v>
      </c>
      <c r="AC199" s="54">
        <f t="shared" si="340"/>
        <v>0</v>
      </c>
      <c r="AD199" s="54">
        <f t="shared" si="341"/>
        <v>0</v>
      </c>
      <c r="AE199" s="54">
        <f t="shared" si="342"/>
        <v>0</v>
      </c>
      <c r="AF199" s="54">
        <f t="shared" si="343"/>
        <v>0</v>
      </c>
      <c r="AG199" s="54">
        <f t="shared" si="350"/>
        <v>72</v>
      </c>
      <c r="AH199" s="54">
        <f t="shared" ca="1" si="351"/>
        <v>118</v>
      </c>
      <c r="AI199" s="54">
        <f t="shared" ca="1" si="352"/>
        <v>169</v>
      </c>
      <c r="AJ199" s="45" t="s">
        <v>9</v>
      </c>
    </row>
    <row r="200" spans="1:36" ht="15.95" hidden="1" customHeight="1" outlineLevel="1" x14ac:dyDescent="0.2">
      <c r="A200" s="63" t="s">
        <v>140</v>
      </c>
      <c r="B200" s="54">
        <v>0</v>
      </c>
      <c r="C200" s="54">
        <v>0</v>
      </c>
      <c r="D200" s="54">
        <v>0</v>
      </c>
      <c r="E200" s="54">
        <v>0</v>
      </c>
      <c r="F200" s="54">
        <v>0</v>
      </c>
      <c r="G200" s="54">
        <v>0</v>
      </c>
      <c r="H200" s="54">
        <v>0</v>
      </c>
      <c r="I200" s="54">
        <v>0</v>
      </c>
      <c r="J200" s="54">
        <v>0</v>
      </c>
      <c r="K200" s="54">
        <v>0</v>
      </c>
      <c r="L200" s="54">
        <v>0</v>
      </c>
      <c r="M200" s="54">
        <v>0</v>
      </c>
      <c r="N200" s="54">
        <v>0</v>
      </c>
      <c r="O200" s="54">
        <v>0</v>
      </c>
      <c r="P200" s="54">
        <v>0</v>
      </c>
      <c r="Q200" s="128">
        <v>0</v>
      </c>
      <c r="R200" s="128">
        <v>0</v>
      </c>
      <c r="S200" s="54">
        <v>0</v>
      </c>
      <c r="T200" s="54">
        <v>0</v>
      </c>
      <c r="U200" s="54">
        <v>0</v>
      </c>
      <c r="V200" s="54">
        <v>0</v>
      </c>
      <c r="W200" s="54">
        <v>0</v>
      </c>
      <c r="X200" s="54">
        <v>0</v>
      </c>
      <c r="Y200" s="54">
        <v>0</v>
      </c>
      <c r="Z200" s="54">
        <v>0</v>
      </c>
      <c r="AA200" s="54">
        <v>0</v>
      </c>
      <c r="AC200" s="54">
        <f t="shared" si="340"/>
        <v>0</v>
      </c>
      <c r="AD200" s="54">
        <f t="shared" si="341"/>
        <v>0</v>
      </c>
      <c r="AE200" s="54">
        <f t="shared" si="342"/>
        <v>0</v>
      </c>
      <c r="AF200" s="54">
        <f t="shared" si="343"/>
        <v>0</v>
      </c>
      <c r="AG200" s="54">
        <f t="shared" si="350"/>
        <v>0</v>
      </c>
      <c r="AH200" s="54">
        <f t="shared" ca="1" si="351"/>
        <v>0</v>
      </c>
      <c r="AI200" s="54">
        <f t="shared" ca="1" si="352"/>
        <v>0</v>
      </c>
      <c r="AJ200" s="45" t="s">
        <v>9</v>
      </c>
    </row>
    <row r="201" spans="1:36" ht="15.95" hidden="1" customHeight="1" outlineLevel="1" x14ac:dyDescent="0.2">
      <c r="A201" s="63" t="s">
        <v>141</v>
      </c>
      <c r="B201" s="54">
        <v>0</v>
      </c>
      <c r="C201" s="54">
        <v>0</v>
      </c>
      <c r="D201" s="54">
        <v>0</v>
      </c>
      <c r="E201" s="54">
        <v>126</v>
      </c>
      <c r="F201" s="54">
        <v>1</v>
      </c>
      <c r="G201" s="54">
        <v>9</v>
      </c>
      <c r="H201" s="54">
        <v>6</v>
      </c>
      <c r="I201" s="54">
        <v>5</v>
      </c>
      <c r="J201" s="54">
        <v>21</v>
      </c>
      <c r="K201" s="54">
        <v>159</v>
      </c>
      <c r="L201" s="54">
        <v>125</v>
      </c>
      <c r="M201" s="54">
        <v>87</v>
      </c>
      <c r="N201" s="54">
        <v>36</v>
      </c>
      <c r="O201" s="54">
        <v>42</v>
      </c>
      <c r="P201" s="54">
        <v>149</v>
      </c>
      <c r="Q201" s="54">
        <v>95</v>
      </c>
      <c r="R201" s="54">
        <v>43</v>
      </c>
      <c r="S201" s="54">
        <v>14</v>
      </c>
      <c r="T201" s="54">
        <v>213</v>
      </c>
      <c r="U201" s="54">
        <v>158</v>
      </c>
      <c r="V201" s="54">
        <v>86</v>
      </c>
      <c r="W201" s="54">
        <v>23</v>
      </c>
      <c r="X201" s="54">
        <v>167</v>
      </c>
      <c r="Y201" s="54">
        <v>132</v>
      </c>
      <c r="Z201" s="54">
        <v>76</v>
      </c>
      <c r="AA201" s="54">
        <v>17</v>
      </c>
      <c r="AC201" s="54">
        <f t="shared" si="340"/>
        <v>126</v>
      </c>
      <c r="AD201" s="54">
        <f t="shared" si="341"/>
        <v>5</v>
      </c>
      <c r="AE201" s="54">
        <f t="shared" si="342"/>
        <v>87</v>
      </c>
      <c r="AF201" s="54">
        <f t="shared" si="343"/>
        <v>95</v>
      </c>
      <c r="AG201" s="54">
        <f t="shared" si="350"/>
        <v>158</v>
      </c>
      <c r="AH201" s="54">
        <f t="shared" ca="1" si="351"/>
        <v>132</v>
      </c>
      <c r="AI201" s="54">
        <f t="shared" ca="1" si="352"/>
        <v>17</v>
      </c>
      <c r="AJ201" s="45" t="s">
        <v>9</v>
      </c>
    </row>
    <row r="202" spans="1:36" ht="15.95" hidden="1" customHeight="1" outlineLevel="1" x14ac:dyDescent="0.2">
      <c r="A202" s="63" t="s">
        <v>142</v>
      </c>
      <c r="B202" s="54">
        <v>0</v>
      </c>
      <c r="C202" s="54">
        <v>0</v>
      </c>
      <c r="D202" s="54">
        <v>0</v>
      </c>
      <c r="E202" s="54">
        <v>0</v>
      </c>
      <c r="F202" s="54">
        <v>0</v>
      </c>
      <c r="G202" s="54">
        <v>0</v>
      </c>
      <c r="H202" s="54">
        <v>0</v>
      </c>
      <c r="I202" s="54">
        <v>0</v>
      </c>
      <c r="J202" s="54">
        <v>0</v>
      </c>
      <c r="K202" s="54">
        <v>0</v>
      </c>
      <c r="L202" s="54">
        <v>0</v>
      </c>
      <c r="M202" s="54">
        <v>0</v>
      </c>
      <c r="N202" s="54">
        <v>0</v>
      </c>
      <c r="O202" s="54">
        <v>0</v>
      </c>
      <c r="P202" s="54">
        <v>0</v>
      </c>
      <c r="Q202" s="128">
        <v>0</v>
      </c>
      <c r="R202" s="128">
        <v>0</v>
      </c>
      <c r="S202" s="54">
        <v>0</v>
      </c>
      <c r="T202" s="54">
        <v>0</v>
      </c>
      <c r="U202" s="54">
        <v>0</v>
      </c>
      <c r="V202" s="54">
        <v>0</v>
      </c>
      <c r="W202" s="54">
        <v>0</v>
      </c>
      <c r="X202" s="54">
        <v>0</v>
      </c>
      <c r="Y202" s="54">
        <v>0</v>
      </c>
      <c r="Z202" s="54">
        <v>0</v>
      </c>
      <c r="AA202" s="54">
        <v>0</v>
      </c>
      <c r="AC202" s="54">
        <f t="shared" si="340"/>
        <v>0</v>
      </c>
      <c r="AD202" s="54">
        <f t="shared" si="341"/>
        <v>0</v>
      </c>
      <c r="AE202" s="54">
        <f t="shared" si="342"/>
        <v>0</v>
      </c>
      <c r="AF202" s="54">
        <f t="shared" si="343"/>
        <v>0</v>
      </c>
      <c r="AG202" s="54">
        <f t="shared" si="350"/>
        <v>0</v>
      </c>
      <c r="AH202" s="54">
        <f t="shared" ca="1" si="351"/>
        <v>0</v>
      </c>
      <c r="AI202" s="54">
        <f t="shared" ca="1" si="352"/>
        <v>0</v>
      </c>
      <c r="AJ202" s="45" t="s">
        <v>9</v>
      </c>
    </row>
    <row r="203" spans="1:36" ht="15.95" hidden="1" customHeight="1" outlineLevel="1" x14ac:dyDescent="0.2">
      <c r="A203" s="63" t="s">
        <v>180</v>
      </c>
      <c r="B203" s="54">
        <v>0</v>
      </c>
      <c r="C203" s="54">
        <v>0</v>
      </c>
      <c r="D203" s="54">
        <v>0</v>
      </c>
      <c r="E203" s="54">
        <v>0</v>
      </c>
      <c r="F203" s="54">
        <v>0</v>
      </c>
      <c r="G203" s="54">
        <v>0</v>
      </c>
      <c r="H203" s="54">
        <v>0</v>
      </c>
      <c r="I203" s="54">
        <v>0</v>
      </c>
      <c r="J203" s="54">
        <v>150913</v>
      </c>
      <c r="K203" s="54">
        <v>156280</v>
      </c>
      <c r="L203" s="54">
        <v>157182</v>
      </c>
      <c r="M203" s="54">
        <v>160169</v>
      </c>
      <c r="N203" s="54">
        <v>165299</v>
      </c>
      <c r="O203" s="54">
        <v>168604</v>
      </c>
      <c r="P203" s="54">
        <v>168449</v>
      </c>
      <c r="Q203" s="54">
        <v>168881</v>
      </c>
      <c r="R203" s="54">
        <v>173250</v>
      </c>
      <c r="S203" s="54">
        <v>176990</v>
      </c>
      <c r="T203" s="54">
        <v>177106</v>
      </c>
      <c r="U203" s="54">
        <v>177905</v>
      </c>
      <c r="V203" s="54">
        <v>180795</v>
      </c>
      <c r="W203" s="54">
        <v>183939</v>
      </c>
      <c r="X203" s="54">
        <v>184194</v>
      </c>
      <c r="Y203" s="54">
        <v>185721</v>
      </c>
      <c r="Z203" s="54">
        <v>189423</v>
      </c>
      <c r="AA203" s="54">
        <v>193724</v>
      </c>
      <c r="AC203" s="54">
        <f t="shared" si="340"/>
        <v>0</v>
      </c>
      <c r="AD203" s="54">
        <f t="shared" si="341"/>
        <v>0</v>
      </c>
      <c r="AE203" s="54">
        <f t="shared" si="342"/>
        <v>160169</v>
      </c>
      <c r="AF203" s="54">
        <f t="shared" si="343"/>
        <v>168881</v>
      </c>
      <c r="AG203" s="54">
        <f t="shared" si="350"/>
        <v>177905</v>
      </c>
      <c r="AH203" s="54">
        <f t="shared" ca="1" si="351"/>
        <v>185721</v>
      </c>
      <c r="AI203" s="54">
        <f t="shared" ca="1" si="352"/>
        <v>193724</v>
      </c>
      <c r="AJ203" s="45" t="s">
        <v>9</v>
      </c>
    </row>
    <row r="204" spans="1:36" ht="15.95" hidden="1" customHeight="1" outlineLevel="1" x14ac:dyDescent="0.2">
      <c r="A204" s="63" t="s">
        <v>181</v>
      </c>
      <c r="B204" s="54">
        <v>0</v>
      </c>
      <c r="C204" s="54">
        <v>0</v>
      </c>
      <c r="D204" s="54">
        <v>0</v>
      </c>
      <c r="E204" s="54">
        <v>0</v>
      </c>
      <c r="F204" s="54">
        <v>0</v>
      </c>
      <c r="G204" s="54">
        <v>0</v>
      </c>
      <c r="H204" s="54">
        <v>0</v>
      </c>
      <c r="I204" s="54">
        <v>0</v>
      </c>
      <c r="J204" s="54">
        <v>0</v>
      </c>
      <c r="K204" s="54">
        <v>0</v>
      </c>
      <c r="L204" s="54">
        <v>0</v>
      </c>
      <c r="M204" s="54">
        <v>0</v>
      </c>
      <c r="N204" s="54">
        <v>0</v>
      </c>
      <c r="O204" s="54">
        <v>0</v>
      </c>
      <c r="P204" s="54">
        <v>0</v>
      </c>
      <c r="Q204" s="128">
        <v>0</v>
      </c>
      <c r="R204" s="128">
        <v>0</v>
      </c>
      <c r="S204" s="54">
        <v>0</v>
      </c>
      <c r="T204" s="54">
        <v>0</v>
      </c>
      <c r="U204" s="54">
        <v>0</v>
      </c>
      <c r="V204" s="54">
        <v>0</v>
      </c>
      <c r="W204" s="54">
        <v>0</v>
      </c>
      <c r="X204" s="54">
        <v>0</v>
      </c>
      <c r="Y204" s="54">
        <v>0</v>
      </c>
      <c r="Z204" s="54">
        <v>0</v>
      </c>
      <c r="AA204" s="54">
        <v>0</v>
      </c>
      <c r="AC204" s="54">
        <f t="shared" si="340"/>
        <v>0</v>
      </c>
      <c r="AD204" s="54">
        <f t="shared" si="341"/>
        <v>0</v>
      </c>
      <c r="AE204" s="54">
        <f t="shared" si="342"/>
        <v>0</v>
      </c>
      <c r="AF204" s="54">
        <f t="shared" si="343"/>
        <v>0</v>
      </c>
      <c r="AG204" s="54">
        <f t="shared" si="350"/>
        <v>0</v>
      </c>
      <c r="AH204" s="54">
        <f t="shared" ca="1" si="351"/>
        <v>0</v>
      </c>
      <c r="AI204" s="54">
        <f t="shared" ca="1" si="352"/>
        <v>0</v>
      </c>
      <c r="AJ204" s="45" t="s">
        <v>9</v>
      </c>
    </row>
    <row r="205" spans="1:36" ht="15.95" hidden="1" customHeight="1" outlineLevel="1" x14ac:dyDescent="0.2">
      <c r="A205" s="63" t="s">
        <v>143</v>
      </c>
      <c r="B205" s="54">
        <v>1</v>
      </c>
      <c r="C205" s="54">
        <v>34</v>
      </c>
      <c r="D205" s="54">
        <v>2111</v>
      </c>
      <c r="E205" s="54">
        <v>2177</v>
      </c>
      <c r="F205" s="54">
        <v>2178</v>
      </c>
      <c r="G205" s="54">
        <v>2181</v>
      </c>
      <c r="H205" s="54">
        <v>2186</v>
      </c>
      <c r="I205" s="54">
        <v>2222</v>
      </c>
      <c r="J205" s="54">
        <v>3235</v>
      </c>
      <c r="K205" s="54">
        <v>2354</v>
      </c>
      <c r="L205" s="54">
        <v>2353</v>
      </c>
      <c r="M205" s="54">
        <v>2203</v>
      </c>
      <c r="N205" s="54">
        <v>131</v>
      </c>
      <c r="O205" s="54">
        <v>137</v>
      </c>
      <c r="P205" s="54">
        <v>130</v>
      </c>
      <c r="Q205" s="54">
        <v>123</v>
      </c>
      <c r="R205" s="54">
        <v>149</v>
      </c>
      <c r="S205" s="54">
        <v>161</v>
      </c>
      <c r="T205" s="54">
        <v>168</v>
      </c>
      <c r="U205" s="54">
        <v>132</v>
      </c>
      <c r="V205" s="54">
        <v>845</v>
      </c>
      <c r="W205" s="54">
        <v>896</v>
      </c>
      <c r="X205" s="54">
        <v>342</v>
      </c>
      <c r="Y205" s="54">
        <v>342</v>
      </c>
      <c r="Z205" s="54">
        <v>751</v>
      </c>
      <c r="AA205" s="54">
        <v>365</v>
      </c>
      <c r="AC205" s="54">
        <f t="shared" si="340"/>
        <v>2177</v>
      </c>
      <c r="AD205" s="54">
        <f t="shared" si="341"/>
        <v>2222</v>
      </c>
      <c r="AE205" s="54">
        <f t="shared" si="342"/>
        <v>2203</v>
      </c>
      <c r="AF205" s="54">
        <f t="shared" si="343"/>
        <v>123</v>
      </c>
      <c r="AG205" s="54">
        <f t="shared" si="350"/>
        <v>132</v>
      </c>
      <c r="AH205" s="54">
        <f t="shared" ca="1" si="351"/>
        <v>342</v>
      </c>
      <c r="AI205" s="54">
        <f t="shared" ca="1" si="352"/>
        <v>365</v>
      </c>
      <c r="AJ205" s="45" t="s">
        <v>9</v>
      </c>
    </row>
    <row r="206" spans="1:36" ht="15.95" hidden="1" customHeight="1" outlineLevel="1" x14ac:dyDescent="0.2">
      <c r="A206" s="61" t="s">
        <v>144</v>
      </c>
      <c r="B206" s="62">
        <v>47999</v>
      </c>
      <c r="C206" s="62">
        <v>131769</v>
      </c>
      <c r="D206" s="62">
        <v>325924</v>
      </c>
      <c r="E206" s="62">
        <v>640983</v>
      </c>
      <c r="F206" s="62">
        <v>785184</v>
      </c>
      <c r="G206" s="62">
        <v>923808</v>
      </c>
      <c r="H206" s="62">
        <v>1151306</v>
      </c>
      <c r="I206" s="62">
        <f t="shared" ref="I206:N206" si="353">SUM(I207:I221)</f>
        <v>1363065</v>
      </c>
      <c r="J206" s="62">
        <f t="shared" si="353"/>
        <v>1648764</v>
      </c>
      <c r="K206" s="62">
        <f t="shared" si="353"/>
        <v>1698498</v>
      </c>
      <c r="L206" s="62">
        <f t="shared" si="353"/>
        <v>1731116</v>
      </c>
      <c r="M206" s="62">
        <f t="shared" si="353"/>
        <v>1782464</v>
      </c>
      <c r="N206" s="62">
        <f t="shared" si="353"/>
        <v>1813863</v>
      </c>
      <c r="O206" s="62">
        <f t="shared" ref="O206:S206" si="354">SUM(O207:O221)</f>
        <v>1817605</v>
      </c>
      <c r="P206" s="62">
        <f t="shared" si="354"/>
        <v>1802391</v>
      </c>
      <c r="Q206" s="62">
        <f t="shared" si="354"/>
        <v>1806121</v>
      </c>
      <c r="R206" s="62">
        <f t="shared" si="354"/>
        <v>1849682</v>
      </c>
      <c r="S206" s="62">
        <f t="shared" si="354"/>
        <v>1871302</v>
      </c>
      <c r="T206" s="62">
        <f t="shared" ref="T206:U206" si="355">SUM(T207:T221)</f>
        <v>1870597</v>
      </c>
      <c r="U206" s="62">
        <f t="shared" si="355"/>
        <v>1877916</v>
      </c>
      <c r="V206" s="62">
        <f t="shared" ref="V206:W206" si="356">SUM(V207:V221)</f>
        <v>1904472</v>
      </c>
      <c r="W206" s="62">
        <f t="shared" si="356"/>
        <v>1916401</v>
      </c>
      <c r="X206" s="62">
        <f t="shared" ref="X206:Y206" si="357">SUM(X207:X221)</f>
        <v>1921933</v>
      </c>
      <c r="Y206" s="62">
        <f t="shared" si="357"/>
        <v>1940322</v>
      </c>
      <c r="Z206" s="62">
        <f t="shared" ref="Z206:AA206" si="358">SUM(Z207:Z221)</f>
        <v>1974543</v>
      </c>
      <c r="AA206" s="62">
        <f t="shared" si="358"/>
        <v>1990581</v>
      </c>
      <c r="AC206" s="62">
        <f t="shared" si="340"/>
        <v>640983</v>
      </c>
      <c r="AD206" s="62">
        <f t="shared" si="341"/>
        <v>1363065</v>
      </c>
      <c r="AE206" s="62">
        <f t="shared" si="342"/>
        <v>1782464</v>
      </c>
      <c r="AF206" s="62">
        <f t="shared" si="343"/>
        <v>1806121</v>
      </c>
      <c r="AG206" s="62">
        <f t="shared" si="350"/>
        <v>1877916</v>
      </c>
      <c r="AH206" s="62">
        <f t="shared" ca="1" si="351"/>
        <v>1940322</v>
      </c>
      <c r="AI206" s="62">
        <f t="shared" ca="1" si="352"/>
        <v>1990581</v>
      </c>
      <c r="AJ206" s="45" t="s">
        <v>9</v>
      </c>
    </row>
    <row r="207" spans="1:36" ht="15.95" hidden="1" customHeight="1" outlineLevel="1" x14ac:dyDescent="0.2">
      <c r="A207" s="63" t="s">
        <v>135</v>
      </c>
      <c r="B207" s="58">
        <v>0</v>
      </c>
      <c r="C207" s="58">
        <v>0</v>
      </c>
      <c r="D207" s="58">
        <v>0</v>
      </c>
      <c r="E207" s="58">
        <v>0</v>
      </c>
      <c r="F207" s="58">
        <v>0</v>
      </c>
      <c r="G207" s="58">
        <v>0</v>
      </c>
      <c r="H207" s="58">
        <v>0</v>
      </c>
      <c r="I207" s="58">
        <v>0</v>
      </c>
      <c r="J207" s="58">
        <v>0</v>
      </c>
      <c r="K207" s="58">
        <v>0</v>
      </c>
      <c r="L207" s="58">
        <v>0</v>
      </c>
      <c r="M207" s="58">
        <v>0</v>
      </c>
      <c r="N207" s="58">
        <v>0</v>
      </c>
      <c r="O207" s="58">
        <v>128</v>
      </c>
      <c r="P207" s="58">
        <v>131</v>
      </c>
      <c r="Q207" s="58">
        <v>146</v>
      </c>
      <c r="R207" s="58">
        <v>146</v>
      </c>
      <c r="S207" s="54">
        <v>317</v>
      </c>
      <c r="T207" s="54">
        <v>1465</v>
      </c>
      <c r="U207" s="54">
        <v>1508</v>
      </c>
      <c r="V207" s="54">
        <v>2034</v>
      </c>
      <c r="W207" s="54">
        <v>2844</v>
      </c>
      <c r="X207" s="54">
        <v>5400</v>
      </c>
      <c r="Y207" s="54">
        <v>5669</v>
      </c>
      <c r="Z207" s="54">
        <v>10428</v>
      </c>
      <c r="AA207" s="54">
        <v>11023</v>
      </c>
      <c r="AC207" s="58">
        <f t="shared" si="340"/>
        <v>0</v>
      </c>
      <c r="AD207" s="58">
        <f t="shared" si="341"/>
        <v>0</v>
      </c>
      <c r="AE207" s="58">
        <f t="shared" si="342"/>
        <v>0</v>
      </c>
      <c r="AF207" s="58">
        <f t="shared" si="343"/>
        <v>146</v>
      </c>
      <c r="AG207" s="58">
        <f t="shared" si="350"/>
        <v>1508</v>
      </c>
      <c r="AH207" s="58">
        <f t="shared" ca="1" si="351"/>
        <v>5669</v>
      </c>
      <c r="AI207" s="58">
        <f t="shared" ca="1" si="352"/>
        <v>11023</v>
      </c>
      <c r="AJ207" s="45" t="s">
        <v>9</v>
      </c>
    </row>
    <row r="208" spans="1:36" ht="15.95" hidden="1" customHeight="1" outlineLevel="1" x14ac:dyDescent="0.2">
      <c r="A208" s="63" t="s">
        <v>136</v>
      </c>
      <c r="B208" s="54">
        <v>0</v>
      </c>
      <c r="C208" s="54">
        <v>0</v>
      </c>
      <c r="D208" s="54">
        <v>0</v>
      </c>
      <c r="E208" s="54">
        <v>0</v>
      </c>
      <c r="F208" s="54">
        <v>0</v>
      </c>
      <c r="G208" s="54">
        <v>0</v>
      </c>
      <c r="H208" s="54">
        <v>0</v>
      </c>
      <c r="I208" s="54">
        <v>0</v>
      </c>
      <c r="J208" s="54">
        <v>0</v>
      </c>
      <c r="K208" s="54">
        <v>0</v>
      </c>
      <c r="L208" s="54">
        <v>0</v>
      </c>
      <c r="M208" s="54">
        <v>0</v>
      </c>
      <c r="N208" s="54">
        <v>0</v>
      </c>
      <c r="O208" s="54">
        <v>0</v>
      </c>
      <c r="P208" s="54">
        <v>0</v>
      </c>
      <c r="Q208" s="128">
        <v>0</v>
      </c>
      <c r="R208" s="128">
        <v>0</v>
      </c>
      <c r="S208" s="54">
        <v>0</v>
      </c>
      <c r="T208" s="54">
        <v>0</v>
      </c>
      <c r="U208" s="54">
        <v>0</v>
      </c>
      <c r="V208" s="54">
        <v>0</v>
      </c>
      <c r="W208" s="54">
        <v>0</v>
      </c>
      <c r="X208" s="54">
        <v>0</v>
      </c>
      <c r="Y208" s="54">
        <v>0</v>
      </c>
      <c r="Z208" s="54">
        <v>0</v>
      </c>
      <c r="AA208" s="54">
        <v>0</v>
      </c>
      <c r="AC208" s="54">
        <f t="shared" si="340"/>
        <v>0</v>
      </c>
      <c r="AD208" s="54">
        <f t="shared" si="341"/>
        <v>0</v>
      </c>
      <c r="AE208" s="54">
        <f t="shared" si="342"/>
        <v>0</v>
      </c>
      <c r="AF208" s="58">
        <f t="shared" si="343"/>
        <v>0</v>
      </c>
      <c r="AG208" s="58">
        <f t="shared" si="350"/>
        <v>0</v>
      </c>
      <c r="AH208" s="58">
        <f t="shared" ca="1" si="351"/>
        <v>0</v>
      </c>
      <c r="AI208" s="58">
        <f t="shared" ca="1" si="352"/>
        <v>0</v>
      </c>
      <c r="AJ208" s="45" t="s">
        <v>9</v>
      </c>
    </row>
    <row r="209" spans="1:36" ht="15.95" hidden="1" customHeight="1" outlineLevel="1" x14ac:dyDescent="0.2">
      <c r="A209" s="63" t="s">
        <v>145</v>
      </c>
      <c r="B209" s="54">
        <v>0</v>
      </c>
      <c r="C209" s="54">
        <v>0</v>
      </c>
      <c r="D209" s="54">
        <v>0</v>
      </c>
      <c r="E209" s="54">
        <v>0</v>
      </c>
      <c r="F209" s="54">
        <v>0</v>
      </c>
      <c r="G209" s="54">
        <v>0</v>
      </c>
      <c r="H209" s="54">
        <v>0</v>
      </c>
      <c r="I209" s="54">
        <v>0</v>
      </c>
      <c r="J209" s="54">
        <v>0</v>
      </c>
      <c r="K209" s="54">
        <v>0</v>
      </c>
      <c r="L209" s="54">
        <v>0</v>
      </c>
      <c r="M209" s="54">
        <v>0</v>
      </c>
      <c r="N209" s="54">
        <v>0</v>
      </c>
      <c r="O209" s="54">
        <v>0</v>
      </c>
      <c r="P209" s="54">
        <v>0</v>
      </c>
      <c r="Q209" s="128">
        <v>0</v>
      </c>
      <c r="R209" s="128">
        <v>0</v>
      </c>
      <c r="S209" s="54">
        <v>0</v>
      </c>
      <c r="T209" s="54">
        <v>0</v>
      </c>
      <c r="U209" s="54">
        <v>0</v>
      </c>
      <c r="V209" s="54">
        <v>0</v>
      </c>
      <c r="W209" s="54">
        <v>0</v>
      </c>
      <c r="X209" s="54">
        <v>0</v>
      </c>
      <c r="Y209" s="54">
        <v>0</v>
      </c>
      <c r="Z209" s="54">
        <v>0</v>
      </c>
      <c r="AA209" s="54">
        <v>0</v>
      </c>
      <c r="AC209" s="54">
        <f t="shared" si="340"/>
        <v>0</v>
      </c>
      <c r="AD209" s="54">
        <f t="shared" si="341"/>
        <v>0</v>
      </c>
      <c r="AE209" s="54">
        <f t="shared" si="342"/>
        <v>0</v>
      </c>
      <c r="AF209" s="58">
        <f t="shared" si="343"/>
        <v>0</v>
      </c>
      <c r="AG209" s="58">
        <f t="shared" si="350"/>
        <v>0</v>
      </c>
      <c r="AH209" s="58">
        <f t="shared" ca="1" si="351"/>
        <v>0</v>
      </c>
      <c r="AI209" s="58">
        <f t="shared" ca="1" si="352"/>
        <v>0</v>
      </c>
      <c r="AJ209" s="45" t="s">
        <v>9</v>
      </c>
    </row>
    <row r="210" spans="1:36" ht="15.95" hidden="1" customHeight="1" outlineLevel="1" x14ac:dyDescent="0.2">
      <c r="A210" s="63" t="s">
        <v>134</v>
      </c>
      <c r="B210" s="54">
        <v>0</v>
      </c>
      <c r="C210" s="54">
        <v>0</v>
      </c>
      <c r="D210" s="54">
        <v>0</v>
      </c>
      <c r="E210" s="54">
        <v>0</v>
      </c>
      <c r="F210" s="54">
        <v>0</v>
      </c>
      <c r="G210" s="54">
        <v>0</v>
      </c>
      <c r="H210" s="54">
        <v>0</v>
      </c>
      <c r="I210" s="54">
        <v>0</v>
      </c>
      <c r="J210" s="54">
        <v>0</v>
      </c>
      <c r="K210" s="54">
        <v>0</v>
      </c>
      <c r="L210" s="54">
        <v>0</v>
      </c>
      <c r="M210" s="54">
        <v>0</v>
      </c>
      <c r="N210" s="54">
        <v>0</v>
      </c>
      <c r="O210" s="54">
        <v>0</v>
      </c>
      <c r="P210" s="54">
        <v>0</v>
      </c>
      <c r="Q210" s="54">
        <v>0</v>
      </c>
      <c r="R210" s="54">
        <v>0</v>
      </c>
      <c r="S210" s="54">
        <v>0</v>
      </c>
      <c r="T210" s="54">
        <v>0</v>
      </c>
      <c r="U210" s="54">
        <v>0</v>
      </c>
      <c r="V210" s="54">
        <v>0</v>
      </c>
      <c r="W210" s="54">
        <v>0</v>
      </c>
      <c r="X210" s="54">
        <v>0</v>
      </c>
      <c r="Y210" s="54">
        <v>0</v>
      </c>
      <c r="Z210" s="54">
        <v>0</v>
      </c>
      <c r="AA210" s="54">
        <v>0</v>
      </c>
      <c r="AC210" s="54">
        <f t="shared" si="340"/>
        <v>0</v>
      </c>
      <c r="AD210" s="54">
        <f t="shared" si="341"/>
        <v>0</v>
      </c>
      <c r="AE210" s="54">
        <f t="shared" si="342"/>
        <v>0</v>
      </c>
      <c r="AF210" s="58">
        <f t="shared" si="343"/>
        <v>0</v>
      </c>
      <c r="AG210" s="58">
        <f t="shared" si="350"/>
        <v>0</v>
      </c>
      <c r="AH210" s="58">
        <f t="shared" ca="1" si="351"/>
        <v>0</v>
      </c>
      <c r="AI210" s="58">
        <f t="shared" ca="1" si="352"/>
        <v>0</v>
      </c>
      <c r="AJ210" s="45" t="s">
        <v>9</v>
      </c>
    </row>
    <row r="211" spans="1:36" ht="15.95" hidden="1" customHeight="1" outlineLevel="1" x14ac:dyDescent="0.2">
      <c r="A211" s="63" t="s">
        <v>137</v>
      </c>
      <c r="B211" s="54">
        <v>0</v>
      </c>
      <c r="C211" s="54">
        <v>0</v>
      </c>
      <c r="D211" s="54">
        <v>0</v>
      </c>
      <c r="E211" s="54">
        <v>0</v>
      </c>
      <c r="F211" s="54">
        <v>0</v>
      </c>
      <c r="G211" s="54">
        <v>0</v>
      </c>
      <c r="H211" s="54">
        <v>0</v>
      </c>
      <c r="I211" s="54">
        <v>0</v>
      </c>
      <c r="J211" s="54">
        <v>0</v>
      </c>
      <c r="K211" s="54">
        <v>0</v>
      </c>
      <c r="L211" s="54">
        <v>0</v>
      </c>
      <c r="M211" s="54">
        <v>0</v>
      </c>
      <c r="N211" s="54">
        <v>0</v>
      </c>
      <c r="O211" s="54">
        <v>0</v>
      </c>
      <c r="P211" s="54">
        <v>0</v>
      </c>
      <c r="Q211" s="128">
        <v>0</v>
      </c>
      <c r="R211" s="128">
        <v>0</v>
      </c>
      <c r="S211" s="54">
        <v>0</v>
      </c>
      <c r="T211" s="54">
        <v>0</v>
      </c>
      <c r="U211" s="54">
        <v>0</v>
      </c>
      <c r="V211" s="54">
        <v>0</v>
      </c>
      <c r="W211" s="54">
        <v>0</v>
      </c>
      <c r="X211" s="54">
        <v>0</v>
      </c>
      <c r="Y211" s="54">
        <v>0</v>
      </c>
      <c r="Z211" s="54">
        <v>0</v>
      </c>
      <c r="AA211" s="54">
        <v>0</v>
      </c>
      <c r="AC211" s="54">
        <f t="shared" si="340"/>
        <v>0</v>
      </c>
      <c r="AD211" s="54">
        <f t="shared" si="341"/>
        <v>0</v>
      </c>
      <c r="AE211" s="54">
        <f t="shared" si="342"/>
        <v>0</v>
      </c>
      <c r="AF211" s="58">
        <f t="shared" si="343"/>
        <v>0</v>
      </c>
      <c r="AG211" s="58">
        <f t="shared" si="350"/>
        <v>0</v>
      </c>
      <c r="AH211" s="58">
        <f t="shared" ca="1" si="351"/>
        <v>0</v>
      </c>
      <c r="AI211" s="58">
        <f t="shared" ca="1" si="352"/>
        <v>0</v>
      </c>
      <c r="AJ211" s="45" t="s">
        <v>9</v>
      </c>
    </row>
    <row r="212" spans="1:36" ht="15.95" hidden="1" customHeight="1" outlineLevel="1" x14ac:dyDescent="0.2">
      <c r="A212" s="63" t="s">
        <v>146</v>
      </c>
      <c r="B212" s="54">
        <v>0</v>
      </c>
      <c r="C212" s="54">
        <v>0</v>
      </c>
      <c r="D212" s="54">
        <v>0</v>
      </c>
      <c r="E212" s="54">
        <v>0</v>
      </c>
      <c r="F212" s="54">
        <v>0</v>
      </c>
      <c r="G212" s="54">
        <v>0</v>
      </c>
      <c r="H212" s="54">
        <v>0</v>
      </c>
      <c r="I212" s="54">
        <v>0</v>
      </c>
      <c r="J212" s="54">
        <v>0</v>
      </c>
      <c r="K212" s="54">
        <v>0</v>
      </c>
      <c r="L212" s="54">
        <v>0</v>
      </c>
      <c r="M212" s="54">
        <v>0</v>
      </c>
      <c r="N212" s="54">
        <v>0</v>
      </c>
      <c r="O212" s="54">
        <v>0</v>
      </c>
      <c r="P212" s="54">
        <v>0</v>
      </c>
      <c r="Q212" s="128">
        <v>0</v>
      </c>
      <c r="R212" s="128">
        <v>0</v>
      </c>
      <c r="S212" s="54">
        <v>0</v>
      </c>
      <c r="T212" s="54">
        <v>0</v>
      </c>
      <c r="U212" s="54">
        <v>0</v>
      </c>
      <c r="V212" s="54">
        <v>0</v>
      </c>
      <c r="W212" s="54">
        <v>0</v>
      </c>
      <c r="X212" s="54">
        <v>0</v>
      </c>
      <c r="Y212" s="54">
        <v>0</v>
      </c>
      <c r="Z212" s="54">
        <v>0</v>
      </c>
      <c r="AA212" s="54">
        <v>0</v>
      </c>
      <c r="AC212" s="54">
        <f t="shared" si="340"/>
        <v>0</v>
      </c>
      <c r="AD212" s="54">
        <f t="shared" si="341"/>
        <v>0</v>
      </c>
      <c r="AE212" s="54">
        <f t="shared" si="342"/>
        <v>0</v>
      </c>
      <c r="AF212" s="58">
        <f t="shared" si="343"/>
        <v>0</v>
      </c>
      <c r="AG212" s="58">
        <f t="shared" si="350"/>
        <v>0</v>
      </c>
      <c r="AH212" s="58">
        <f t="shared" ca="1" si="351"/>
        <v>0</v>
      </c>
      <c r="AI212" s="58">
        <f t="shared" ca="1" si="352"/>
        <v>0</v>
      </c>
      <c r="AJ212" s="45" t="s">
        <v>9</v>
      </c>
    </row>
    <row r="213" spans="1:36" ht="15.95" hidden="1" customHeight="1" outlineLevel="1" x14ac:dyDescent="0.2">
      <c r="A213" s="63" t="s">
        <v>138</v>
      </c>
      <c r="B213" s="54">
        <v>0</v>
      </c>
      <c r="C213" s="54">
        <v>0</v>
      </c>
      <c r="D213" s="54">
        <v>0</v>
      </c>
      <c r="E213" s="54">
        <v>0</v>
      </c>
      <c r="F213" s="54">
        <v>0</v>
      </c>
      <c r="G213" s="54">
        <v>0</v>
      </c>
      <c r="H213" s="54">
        <v>0</v>
      </c>
      <c r="I213" s="54">
        <v>0</v>
      </c>
      <c r="J213" s="54">
        <v>0</v>
      </c>
      <c r="K213" s="54">
        <v>0</v>
      </c>
      <c r="L213" s="54">
        <v>0</v>
      </c>
      <c r="M213" s="54">
        <v>0</v>
      </c>
      <c r="N213" s="54">
        <v>0</v>
      </c>
      <c r="O213" s="54">
        <v>0</v>
      </c>
      <c r="P213" s="54">
        <v>0</v>
      </c>
      <c r="Q213" s="128">
        <v>0</v>
      </c>
      <c r="R213" s="128">
        <v>0</v>
      </c>
      <c r="S213" s="54">
        <v>0</v>
      </c>
      <c r="T213" s="54">
        <v>0</v>
      </c>
      <c r="U213" s="54">
        <v>0</v>
      </c>
      <c r="V213" s="54">
        <v>0</v>
      </c>
      <c r="W213" s="54">
        <v>0</v>
      </c>
      <c r="X213" s="54">
        <v>0</v>
      </c>
      <c r="Y213" s="54">
        <v>0</v>
      </c>
      <c r="Z213" s="54">
        <v>0</v>
      </c>
      <c r="AA213" s="54">
        <v>0</v>
      </c>
      <c r="AC213" s="54">
        <f t="shared" si="340"/>
        <v>0</v>
      </c>
      <c r="AD213" s="54">
        <f t="shared" si="341"/>
        <v>0</v>
      </c>
      <c r="AE213" s="54">
        <f t="shared" si="342"/>
        <v>0</v>
      </c>
      <c r="AF213" s="58">
        <f t="shared" si="343"/>
        <v>0</v>
      </c>
      <c r="AG213" s="58">
        <f t="shared" si="350"/>
        <v>0</v>
      </c>
      <c r="AH213" s="58">
        <f t="shared" ca="1" si="351"/>
        <v>0</v>
      </c>
      <c r="AI213" s="58">
        <f t="shared" ca="1" si="352"/>
        <v>0</v>
      </c>
      <c r="AJ213" s="45" t="s">
        <v>9</v>
      </c>
    </row>
    <row r="214" spans="1:36" ht="15.95" hidden="1" customHeight="1" outlineLevel="1" x14ac:dyDescent="0.2">
      <c r="A214" s="63" t="s">
        <v>139</v>
      </c>
      <c r="B214" s="54">
        <v>0</v>
      </c>
      <c r="C214" s="54">
        <v>0</v>
      </c>
      <c r="D214" s="54">
        <v>0</v>
      </c>
      <c r="E214" s="54">
        <v>0</v>
      </c>
      <c r="F214" s="54">
        <v>0</v>
      </c>
      <c r="G214" s="54">
        <v>0</v>
      </c>
      <c r="H214" s="54">
        <v>0</v>
      </c>
      <c r="I214" s="54">
        <v>0</v>
      </c>
      <c r="J214" s="54">
        <v>0</v>
      </c>
      <c r="K214" s="54">
        <v>0</v>
      </c>
      <c r="L214" s="54">
        <v>0</v>
      </c>
      <c r="M214" s="54">
        <v>0</v>
      </c>
      <c r="N214" s="54">
        <v>0</v>
      </c>
      <c r="O214" s="54">
        <v>0</v>
      </c>
      <c r="P214" s="54">
        <v>0</v>
      </c>
      <c r="Q214" s="128">
        <v>0</v>
      </c>
      <c r="R214" s="128">
        <v>0</v>
      </c>
      <c r="S214" s="54">
        <v>0</v>
      </c>
      <c r="T214" s="54">
        <v>0</v>
      </c>
      <c r="U214" s="54">
        <v>0</v>
      </c>
      <c r="V214" s="54">
        <v>0</v>
      </c>
      <c r="W214" s="54">
        <v>0</v>
      </c>
      <c r="X214" s="54">
        <v>0</v>
      </c>
      <c r="Y214" s="54">
        <v>0</v>
      </c>
      <c r="Z214" s="54">
        <v>0</v>
      </c>
      <c r="AA214" s="54">
        <v>0</v>
      </c>
      <c r="AC214" s="54">
        <f t="shared" si="340"/>
        <v>0</v>
      </c>
      <c r="AD214" s="54">
        <f t="shared" si="341"/>
        <v>0</v>
      </c>
      <c r="AE214" s="54">
        <f t="shared" si="342"/>
        <v>0</v>
      </c>
      <c r="AF214" s="58">
        <f t="shared" si="343"/>
        <v>0</v>
      </c>
      <c r="AG214" s="58">
        <f t="shared" si="350"/>
        <v>0</v>
      </c>
      <c r="AH214" s="58">
        <f t="shared" ca="1" si="351"/>
        <v>0</v>
      </c>
      <c r="AI214" s="58">
        <f t="shared" ca="1" si="352"/>
        <v>0</v>
      </c>
      <c r="AJ214" s="45" t="s">
        <v>9</v>
      </c>
    </row>
    <row r="215" spans="1:36" ht="15.95" hidden="1" customHeight="1" outlineLevel="1" x14ac:dyDescent="0.2">
      <c r="A215" s="63" t="s">
        <v>140</v>
      </c>
      <c r="B215" s="54">
        <v>0</v>
      </c>
      <c r="C215" s="54">
        <v>0</v>
      </c>
      <c r="D215" s="54">
        <v>0</v>
      </c>
      <c r="E215" s="54">
        <v>0</v>
      </c>
      <c r="F215" s="54">
        <v>0</v>
      </c>
      <c r="G215" s="54">
        <v>0</v>
      </c>
      <c r="H215" s="54">
        <v>0</v>
      </c>
      <c r="I215" s="54">
        <v>0</v>
      </c>
      <c r="J215" s="54">
        <v>0</v>
      </c>
      <c r="K215" s="54">
        <v>0</v>
      </c>
      <c r="L215" s="54">
        <v>0</v>
      </c>
      <c r="M215" s="54">
        <v>11</v>
      </c>
      <c r="N215" s="54">
        <v>11</v>
      </c>
      <c r="O215" s="54">
        <v>42</v>
      </c>
      <c r="P215" s="54">
        <v>42</v>
      </c>
      <c r="Q215" s="54">
        <v>42</v>
      </c>
      <c r="R215" s="54">
        <v>11</v>
      </c>
      <c r="S215" s="54">
        <v>11</v>
      </c>
      <c r="T215" s="54">
        <v>11</v>
      </c>
      <c r="U215" s="54">
        <v>11</v>
      </c>
      <c r="V215" s="54">
        <v>11</v>
      </c>
      <c r="W215" s="54">
        <v>11</v>
      </c>
      <c r="X215" s="54">
        <v>11</v>
      </c>
      <c r="Y215" s="54">
        <v>11</v>
      </c>
      <c r="Z215" s="54">
        <v>11</v>
      </c>
      <c r="AA215" s="54">
        <v>0</v>
      </c>
      <c r="AC215" s="54">
        <f t="shared" si="340"/>
        <v>0</v>
      </c>
      <c r="AD215" s="54">
        <f t="shared" si="341"/>
        <v>0</v>
      </c>
      <c r="AE215" s="54">
        <f t="shared" si="342"/>
        <v>11</v>
      </c>
      <c r="AF215" s="58">
        <f t="shared" si="343"/>
        <v>42</v>
      </c>
      <c r="AG215" s="58">
        <f t="shared" si="350"/>
        <v>11</v>
      </c>
      <c r="AH215" s="58">
        <f t="shared" ca="1" si="351"/>
        <v>11</v>
      </c>
      <c r="AI215" s="58">
        <f t="shared" ca="1" si="352"/>
        <v>0</v>
      </c>
      <c r="AJ215" s="45" t="s">
        <v>9</v>
      </c>
    </row>
    <row r="216" spans="1:36" ht="15.95" hidden="1" customHeight="1" outlineLevel="1" x14ac:dyDescent="0.2">
      <c r="A216" s="63" t="s">
        <v>142</v>
      </c>
      <c r="B216" s="54">
        <v>0</v>
      </c>
      <c r="C216" s="54">
        <v>0</v>
      </c>
      <c r="D216" s="54">
        <v>0</v>
      </c>
      <c r="E216" s="54">
        <v>0</v>
      </c>
      <c r="F216" s="54">
        <v>0</v>
      </c>
      <c r="G216" s="54">
        <v>0</v>
      </c>
      <c r="H216" s="54">
        <v>0</v>
      </c>
      <c r="I216" s="54">
        <v>0</v>
      </c>
      <c r="J216" s="54">
        <v>0</v>
      </c>
      <c r="K216" s="54">
        <v>0</v>
      </c>
      <c r="L216" s="54">
        <v>0</v>
      </c>
      <c r="M216" s="54">
        <v>0</v>
      </c>
      <c r="N216" s="54">
        <v>0</v>
      </c>
      <c r="O216" s="54">
        <v>0</v>
      </c>
      <c r="P216" s="54">
        <v>0</v>
      </c>
      <c r="Q216" s="128">
        <v>0</v>
      </c>
      <c r="R216" s="128">
        <v>0</v>
      </c>
      <c r="S216" s="54">
        <v>0</v>
      </c>
      <c r="T216" s="54">
        <v>0</v>
      </c>
      <c r="U216" s="54">
        <v>0</v>
      </c>
      <c r="V216" s="54">
        <v>0</v>
      </c>
      <c r="W216" s="54">
        <v>0</v>
      </c>
      <c r="X216" s="54">
        <v>0</v>
      </c>
      <c r="Y216" s="54">
        <v>0</v>
      </c>
      <c r="Z216" s="54">
        <v>0</v>
      </c>
      <c r="AA216" s="54">
        <v>0</v>
      </c>
      <c r="AC216" s="54">
        <f t="shared" si="340"/>
        <v>0</v>
      </c>
      <c r="AD216" s="54">
        <f t="shared" si="341"/>
        <v>0</v>
      </c>
      <c r="AE216" s="54">
        <f t="shared" si="342"/>
        <v>0</v>
      </c>
      <c r="AF216" s="58">
        <f t="shared" si="343"/>
        <v>0</v>
      </c>
      <c r="AG216" s="58">
        <f t="shared" si="350"/>
        <v>0</v>
      </c>
      <c r="AH216" s="58">
        <f t="shared" ca="1" si="351"/>
        <v>0</v>
      </c>
      <c r="AI216" s="58">
        <f t="shared" ca="1" si="352"/>
        <v>0</v>
      </c>
      <c r="AJ216" s="45" t="s">
        <v>9</v>
      </c>
    </row>
    <row r="217" spans="1:36" ht="15.95" hidden="1" customHeight="1" outlineLevel="1" x14ac:dyDescent="0.2">
      <c r="A217" s="63" t="s">
        <v>180</v>
      </c>
      <c r="B217" s="54">
        <v>47999</v>
      </c>
      <c r="C217" s="54">
        <v>131769</v>
      </c>
      <c r="D217" s="54">
        <v>325924</v>
      </c>
      <c r="E217" s="54">
        <v>640449</v>
      </c>
      <c r="F217" s="54">
        <v>784689</v>
      </c>
      <c r="G217" s="54">
        <v>923361</v>
      </c>
      <c r="H217" s="54">
        <v>1150880</v>
      </c>
      <c r="I217" s="54">
        <v>1362674</v>
      </c>
      <c r="J217" s="54">
        <v>1647916</v>
      </c>
      <c r="K217" s="54">
        <v>1697748</v>
      </c>
      <c r="L217" s="54">
        <v>1730455</v>
      </c>
      <c r="M217" s="54">
        <v>1781891</v>
      </c>
      <c r="N217" s="54">
        <v>1813389</v>
      </c>
      <c r="O217" s="54">
        <v>1815509</v>
      </c>
      <c r="P217" s="54">
        <v>1800389</v>
      </c>
      <c r="Q217" s="54">
        <v>1804202</v>
      </c>
      <c r="R217" s="54">
        <v>1847892</v>
      </c>
      <c r="S217" s="54">
        <v>1869442</v>
      </c>
      <c r="T217" s="54">
        <v>1867687</v>
      </c>
      <c r="U217" s="54">
        <v>1875061</v>
      </c>
      <c r="V217" s="54">
        <v>1901188</v>
      </c>
      <c r="W217" s="54">
        <v>1912405</v>
      </c>
      <c r="X217" s="54">
        <v>1915479</v>
      </c>
      <c r="Y217" s="54">
        <v>1933697</v>
      </c>
      <c r="Z217" s="54">
        <v>1963256</v>
      </c>
      <c r="AA217" s="54">
        <v>1978808</v>
      </c>
      <c r="AC217" s="54">
        <f t="shared" si="340"/>
        <v>640449</v>
      </c>
      <c r="AD217" s="54">
        <f t="shared" si="341"/>
        <v>1362674</v>
      </c>
      <c r="AE217" s="54">
        <f t="shared" si="342"/>
        <v>1781891</v>
      </c>
      <c r="AF217" s="58">
        <f t="shared" si="343"/>
        <v>1804202</v>
      </c>
      <c r="AG217" s="58">
        <f t="shared" si="350"/>
        <v>1875061</v>
      </c>
      <c r="AH217" s="58">
        <f t="shared" ca="1" si="351"/>
        <v>1933697</v>
      </c>
      <c r="AI217" s="58">
        <f t="shared" ca="1" si="352"/>
        <v>1978808</v>
      </c>
      <c r="AJ217" s="45" t="s">
        <v>9</v>
      </c>
    </row>
    <row r="218" spans="1:36" ht="15.95" hidden="1" customHeight="1" outlineLevel="1" x14ac:dyDescent="0.2">
      <c r="A218" s="63" t="s">
        <v>143</v>
      </c>
      <c r="B218" s="54">
        <v>0</v>
      </c>
      <c r="C218" s="54">
        <v>0</v>
      </c>
      <c r="D218" s="54">
        <v>0</v>
      </c>
      <c r="E218" s="54">
        <v>0</v>
      </c>
      <c r="F218" s="54">
        <v>0</v>
      </c>
      <c r="G218" s="54">
        <v>0</v>
      </c>
      <c r="H218" s="54">
        <v>0</v>
      </c>
      <c r="I218" s="54">
        <v>0</v>
      </c>
      <c r="J218" s="54">
        <v>0</v>
      </c>
      <c r="K218" s="54">
        <v>0</v>
      </c>
      <c r="L218" s="54">
        <v>0</v>
      </c>
      <c r="M218" s="54">
        <v>0</v>
      </c>
      <c r="N218" s="54">
        <v>0</v>
      </c>
      <c r="O218" s="54">
        <v>0</v>
      </c>
      <c r="P218" s="54">
        <v>0</v>
      </c>
      <c r="Q218" s="128">
        <v>0</v>
      </c>
      <c r="R218" s="128">
        <v>0</v>
      </c>
      <c r="S218" s="54">
        <v>0</v>
      </c>
      <c r="T218" s="54">
        <v>0</v>
      </c>
      <c r="U218" s="54">
        <v>0</v>
      </c>
      <c r="V218" s="54">
        <v>0</v>
      </c>
      <c r="W218" s="54">
        <v>0</v>
      </c>
      <c r="X218" s="54">
        <v>0</v>
      </c>
      <c r="Y218" s="54">
        <v>0</v>
      </c>
      <c r="Z218" s="54">
        <v>0</v>
      </c>
      <c r="AA218" s="54">
        <v>0</v>
      </c>
      <c r="AC218" s="54">
        <f t="shared" si="340"/>
        <v>0</v>
      </c>
      <c r="AD218" s="54">
        <f t="shared" si="341"/>
        <v>0</v>
      </c>
      <c r="AE218" s="54">
        <f t="shared" si="342"/>
        <v>0</v>
      </c>
      <c r="AF218" s="58">
        <f t="shared" si="343"/>
        <v>0</v>
      </c>
      <c r="AG218" s="58">
        <f t="shared" si="350"/>
        <v>0</v>
      </c>
      <c r="AH218" s="58">
        <f t="shared" ca="1" si="351"/>
        <v>0</v>
      </c>
      <c r="AI218" s="58">
        <f t="shared" ca="1" si="352"/>
        <v>0</v>
      </c>
      <c r="AJ218" s="45" t="s">
        <v>9</v>
      </c>
    </row>
    <row r="219" spans="1:36" ht="15.95" hidden="1" customHeight="1" outlineLevel="1" x14ac:dyDescent="0.2">
      <c r="A219" s="63" t="s">
        <v>147</v>
      </c>
      <c r="B219" s="54">
        <v>0</v>
      </c>
      <c r="C219" s="54">
        <v>0</v>
      </c>
      <c r="D219" s="54">
        <v>0</v>
      </c>
      <c r="E219" s="54">
        <v>0</v>
      </c>
      <c r="F219" s="54">
        <v>0</v>
      </c>
      <c r="G219" s="54">
        <v>0</v>
      </c>
      <c r="H219" s="54">
        <v>0</v>
      </c>
      <c r="I219" s="54">
        <v>0</v>
      </c>
      <c r="J219" s="54">
        <v>0</v>
      </c>
      <c r="K219" s="54">
        <v>0</v>
      </c>
      <c r="L219" s="54">
        <v>0</v>
      </c>
      <c r="M219" s="54">
        <v>0</v>
      </c>
      <c r="N219" s="54">
        <v>0</v>
      </c>
      <c r="O219" s="54">
        <v>0</v>
      </c>
      <c r="P219" s="54">
        <v>0</v>
      </c>
      <c r="Q219" s="128">
        <v>0</v>
      </c>
      <c r="R219" s="128">
        <v>0</v>
      </c>
      <c r="S219" s="54">
        <v>0</v>
      </c>
      <c r="T219" s="54">
        <v>0</v>
      </c>
      <c r="U219" s="54">
        <v>0</v>
      </c>
      <c r="V219" s="54">
        <v>0</v>
      </c>
      <c r="W219" s="54">
        <v>0</v>
      </c>
      <c r="X219" s="54">
        <v>0</v>
      </c>
      <c r="Y219" s="54">
        <v>0</v>
      </c>
      <c r="Z219" s="54">
        <v>0</v>
      </c>
      <c r="AA219" s="54">
        <v>0</v>
      </c>
      <c r="AC219" s="54">
        <f t="shared" si="340"/>
        <v>0</v>
      </c>
      <c r="AD219" s="54">
        <f t="shared" si="341"/>
        <v>0</v>
      </c>
      <c r="AE219" s="54">
        <f t="shared" si="342"/>
        <v>0</v>
      </c>
      <c r="AF219" s="58">
        <f t="shared" si="343"/>
        <v>0</v>
      </c>
      <c r="AG219" s="58">
        <f t="shared" si="350"/>
        <v>0</v>
      </c>
      <c r="AH219" s="58">
        <f t="shared" ca="1" si="351"/>
        <v>0</v>
      </c>
      <c r="AI219" s="58">
        <f t="shared" ca="1" si="352"/>
        <v>0</v>
      </c>
      <c r="AJ219" s="45" t="s">
        <v>9</v>
      </c>
    </row>
    <row r="220" spans="1:36" ht="15.95" hidden="1" customHeight="1" outlineLevel="1" x14ac:dyDescent="0.2">
      <c r="A220" s="63" t="s">
        <v>148</v>
      </c>
      <c r="B220" s="54">
        <v>0</v>
      </c>
      <c r="C220" s="54">
        <v>0</v>
      </c>
      <c r="D220" s="54">
        <v>0</v>
      </c>
      <c r="E220" s="54">
        <v>534</v>
      </c>
      <c r="F220" s="54">
        <v>495</v>
      </c>
      <c r="G220" s="54">
        <v>447</v>
      </c>
      <c r="H220" s="54">
        <v>426</v>
      </c>
      <c r="I220" s="54">
        <v>391</v>
      </c>
      <c r="J220" s="54">
        <v>848</v>
      </c>
      <c r="K220" s="54">
        <v>750</v>
      </c>
      <c r="L220" s="54">
        <v>661</v>
      </c>
      <c r="M220" s="54">
        <v>562</v>
      </c>
      <c r="N220" s="54">
        <v>463</v>
      </c>
      <c r="O220" s="54">
        <v>1926</v>
      </c>
      <c r="P220" s="54">
        <v>1829</v>
      </c>
      <c r="Q220" s="54">
        <v>1731</v>
      </c>
      <c r="R220" s="54">
        <v>1633</v>
      </c>
      <c r="S220" s="54">
        <v>1532</v>
      </c>
      <c r="T220" s="54">
        <v>1434</v>
      </c>
      <c r="U220" s="54">
        <v>1336</v>
      </c>
      <c r="V220" s="54">
        <v>1239</v>
      </c>
      <c r="W220" s="54">
        <v>1141</v>
      </c>
      <c r="X220" s="54">
        <v>1043</v>
      </c>
      <c r="Y220" s="54">
        <v>945</v>
      </c>
      <c r="Z220" s="54">
        <v>848</v>
      </c>
      <c r="AA220" s="54">
        <v>750</v>
      </c>
      <c r="AC220" s="54">
        <f t="shared" si="340"/>
        <v>534</v>
      </c>
      <c r="AD220" s="54">
        <f t="shared" si="341"/>
        <v>391</v>
      </c>
      <c r="AE220" s="54">
        <f t="shared" si="342"/>
        <v>562</v>
      </c>
      <c r="AF220" s="58">
        <f t="shared" si="343"/>
        <v>1731</v>
      </c>
      <c r="AG220" s="58">
        <f t="shared" si="350"/>
        <v>1336</v>
      </c>
      <c r="AH220" s="58">
        <f t="shared" ca="1" si="351"/>
        <v>945</v>
      </c>
      <c r="AI220" s="58">
        <f t="shared" ca="1" si="352"/>
        <v>750</v>
      </c>
      <c r="AJ220" s="45" t="s">
        <v>9</v>
      </c>
    </row>
    <row r="221" spans="1:36" ht="15.95" hidden="1" customHeight="1" outlineLevel="1" x14ac:dyDescent="0.2">
      <c r="A221" s="63" t="s">
        <v>149</v>
      </c>
      <c r="B221" s="54">
        <v>0</v>
      </c>
      <c r="C221" s="54">
        <v>0</v>
      </c>
      <c r="D221" s="54">
        <v>0</v>
      </c>
      <c r="E221" s="54">
        <v>0</v>
      </c>
      <c r="F221" s="54">
        <v>0</v>
      </c>
      <c r="G221" s="54">
        <v>0</v>
      </c>
      <c r="H221" s="54">
        <v>0</v>
      </c>
      <c r="I221" s="54">
        <v>0</v>
      </c>
      <c r="J221" s="54">
        <v>0</v>
      </c>
      <c r="K221" s="54">
        <v>0</v>
      </c>
      <c r="L221" s="54">
        <v>0</v>
      </c>
      <c r="M221" s="54">
        <v>0</v>
      </c>
      <c r="N221" s="54">
        <v>0</v>
      </c>
      <c r="O221" s="54">
        <v>0</v>
      </c>
      <c r="P221" s="54">
        <v>0</v>
      </c>
      <c r="Q221" s="128">
        <v>0</v>
      </c>
      <c r="R221" s="128">
        <v>0</v>
      </c>
      <c r="S221" s="54">
        <v>0</v>
      </c>
      <c r="T221" s="54">
        <v>0</v>
      </c>
      <c r="U221" s="54">
        <v>0</v>
      </c>
      <c r="V221" s="54">
        <v>0</v>
      </c>
      <c r="W221" s="54">
        <v>0</v>
      </c>
      <c r="X221" s="54">
        <v>0</v>
      </c>
      <c r="Y221" s="54">
        <v>0</v>
      </c>
      <c r="Z221" s="54">
        <v>0</v>
      </c>
      <c r="AA221" s="54">
        <v>0</v>
      </c>
      <c r="AC221" s="54">
        <f t="shared" si="340"/>
        <v>0</v>
      </c>
      <c r="AD221" s="54">
        <f t="shared" si="341"/>
        <v>0</v>
      </c>
      <c r="AE221" s="54">
        <f t="shared" si="342"/>
        <v>0</v>
      </c>
      <c r="AF221" s="58">
        <f t="shared" si="343"/>
        <v>0</v>
      </c>
      <c r="AG221" s="58">
        <f t="shared" si="350"/>
        <v>0</v>
      </c>
      <c r="AH221" s="58">
        <f t="shared" ca="1" si="351"/>
        <v>0</v>
      </c>
      <c r="AI221" s="58">
        <f t="shared" ca="1" si="352"/>
        <v>0</v>
      </c>
      <c r="AJ221" s="45" t="s">
        <v>9</v>
      </c>
    </row>
    <row r="222" spans="1:36" ht="15.95" customHeight="1" collapsed="1" x14ac:dyDescent="0.2">
      <c r="A222" s="43" t="s">
        <v>150</v>
      </c>
      <c r="B222" s="44">
        <f t="shared" ref="B222:H222" si="359">B223+B238+B254</f>
        <v>702044</v>
      </c>
      <c r="C222" s="44">
        <f t="shared" si="359"/>
        <v>776135</v>
      </c>
      <c r="D222" s="44">
        <f t="shared" si="359"/>
        <v>869337</v>
      </c>
      <c r="E222" s="44">
        <f t="shared" si="359"/>
        <v>1057708</v>
      </c>
      <c r="F222" s="44">
        <f t="shared" si="359"/>
        <v>1108149</v>
      </c>
      <c r="G222" s="44">
        <f t="shared" si="359"/>
        <v>1164204</v>
      </c>
      <c r="H222" s="44">
        <f t="shared" si="359"/>
        <v>1260552</v>
      </c>
      <c r="I222" s="44">
        <f t="shared" ref="I222:J222" si="360">I223+I238+I254</f>
        <v>1382949</v>
      </c>
      <c r="J222" s="44">
        <f t="shared" si="360"/>
        <v>1821351</v>
      </c>
      <c r="K222" s="44">
        <f t="shared" ref="K222:L222" si="361">K223+K238+K254</f>
        <v>1953967</v>
      </c>
      <c r="L222" s="44">
        <f t="shared" si="361"/>
        <v>2002259</v>
      </c>
      <c r="M222" s="44">
        <f t="shared" ref="M222:N222" si="362">M223+M238+M254</f>
        <v>2037872</v>
      </c>
      <c r="N222" s="44">
        <f t="shared" si="362"/>
        <v>2078929</v>
      </c>
      <c r="O222" s="44">
        <f t="shared" ref="O222:S222" si="363">O223+O238+O254</f>
        <v>2067458</v>
      </c>
      <c r="P222" s="44">
        <f t="shared" si="363"/>
        <v>2069510</v>
      </c>
      <c r="Q222" s="44">
        <f t="shared" si="363"/>
        <v>2066592</v>
      </c>
      <c r="R222" s="44">
        <f t="shared" si="363"/>
        <v>2098173</v>
      </c>
      <c r="S222" s="44">
        <f t="shared" si="363"/>
        <v>2135071</v>
      </c>
      <c r="T222" s="44">
        <f t="shared" ref="T222:U222" si="364">T223+T238+T254</f>
        <v>2115240</v>
      </c>
      <c r="U222" s="44">
        <f t="shared" si="364"/>
        <v>2141101</v>
      </c>
      <c r="V222" s="44">
        <f t="shared" ref="V222:W222" si="365">V223+V238+V254</f>
        <v>2140053</v>
      </c>
      <c r="W222" s="44">
        <f t="shared" si="365"/>
        <v>2197209</v>
      </c>
      <c r="X222" s="44">
        <f t="shared" ref="X222:Y222" si="366">X223+X238+X254</f>
        <v>2167783</v>
      </c>
      <c r="Y222" s="44">
        <f t="shared" si="366"/>
        <v>2218782</v>
      </c>
      <c r="Z222" s="44">
        <f t="shared" ref="Z222:AA222" si="367">Z223+Z238+Z254</f>
        <v>2224892</v>
      </c>
      <c r="AA222" s="44">
        <f t="shared" si="367"/>
        <v>2270450</v>
      </c>
      <c r="AC222" s="44">
        <f t="shared" ref="AC222:AC253" si="368">E222</f>
        <v>1057708</v>
      </c>
      <c r="AD222" s="44">
        <f t="shared" ref="AD222:AD253" si="369">I222</f>
        <v>1382949</v>
      </c>
      <c r="AE222" s="44">
        <f t="shared" ref="AE222:AE253" si="370">M222</f>
        <v>2037872</v>
      </c>
      <c r="AF222" s="44">
        <f t="shared" ref="AF222:AF253" si="371">Q222</f>
        <v>2066592</v>
      </c>
      <c r="AG222" s="44">
        <f t="shared" si="350"/>
        <v>2141101</v>
      </c>
      <c r="AH222" s="44">
        <f t="shared" ca="1" si="351"/>
        <v>2218782</v>
      </c>
      <c r="AI222" s="44">
        <f t="shared" ca="1" si="352"/>
        <v>2270450</v>
      </c>
      <c r="AJ222" s="45" t="s">
        <v>9</v>
      </c>
    </row>
    <row r="223" spans="1:36" ht="15.95" hidden="1" customHeight="1" outlineLevel="1" x14ac:dyDescent="0.2">
      <c r="A223" s="61" t="s">
        <v>151</v>
      </c>
      <c r="B223" s="62">
        <v>1243</v>
      </c>
      <c r="C223" s="62">
        <v>12379</v>
      </c>
      <c r="D223" s="62">
        <v>6398</v>
      </c>
      <c r="E223" s="62">
        <v>60881</v>
      </c>
      <c r="F223" s="62">
        <v>11210</v>
      </c>
      <c r="G223" s="62">
        <v>35409</v>
      </c>
      <c r="H223" s="62">
        <v>26118</v>
      </c>
      <c r="I223" s="62">
        <f t="shared" ref="I223:N223" si="372">SUM(I224:I237)</f>
        <v>32404</v>
      </c>
      <c r="J223" s="62">
        <f t="shared" si="372"/>
        <v>162991</v>
      </c>
      <c r="K223" s="62">
        <f t="shared" si="372"/>
        <v>109095</v>
      </c>
      <c r="L223" s="62">
        <f t="shared" si="372"/>
        <v>94118</v>
      </c>
      <c r="M223" s="62">
        <f t="shared" si="372"/>
        <v>111095</v>
      </c>
      <c r="N223" s="62">
        <f t="shared" si="372"/>
        <v>107067</v>
      </c>
      <c r="O223" s="62">
        <f t="shared" ref="O223:S223" si="373">SUM(O224:O237)</f>
        <v>102223</v>
      </c>
      <c r="P223" s="62">
        <f t="shared" si="373"/>
        <v>149453</v>
      </c>
      <c r="Q223" s="62">
        <f t="shared" si="373"/>
        <v>138570</v>
      </c>
      <c r="R223" s="62">
        <f t="shared" si="373"/>
        <v>137717</v>
      </c>
      <c r="S223" s="62">
        <f t="shared" si="373"/>
        <v>139350</v>
      </c>
      <c r="T223" s="62">
        <f t="shared" ref="T223:U223" si="374">SUM(T224:T237)</f>
        <v>148123</v>
      </c>
      <c r="U223" s="62">
        <f t="shared" si="374"/>
        <v>162120</v>
      </c>
      <c r="V223" s="62">
        <f t="shared" ref="V223:W223" si="375">SUM(V224:V237)</f>
        <v>148586</v>
      </c>
      <c r="W223" s="62">
        <f t="shared" si="375"/>
        <v>161941</v>
      </c>
      <c r="X223" s="62">
        <f t="shared" ref="X223:Y223" si="376">SUM(X224:X237)</f>
        <v>145857</v>
      </c>
      <c r="Y223" s="62">
        <f t="shared" si="376"/>
        <v>172663</v>
      </c>
      <c r="Z223" s="62">
        <f t="shared" ref="Z223:AA223" si="377">SUM(Z224:Z237)</f>
        <v>161242</v>
      </c>
      <c r="AA223" s="62">
        <f t="shared" si="377"/>
        <v>155988</v>
      </c>
      <c r="AC223" s="62">
        <f t="shared" si="368"/>
        <v>60881</v>
      </c>
      <c r="AD223" s="62">
        <f t="shared" si="369"/>
        <v>32404</v>
      </c>
      <c r="AE223" s="62">
        <f t="shared" si="370"/>
        <v>111095</v>
      </c>
      <c r="AF223" s="62">
        <f t="shared" si="371"/>
        <v>138570</v>
      </c>
      <c r="AG223" s="62">
        <f t="shared" si="350"/>
        <v>162120</v>
      </c>
      <c r="AH223" s="62">
        <f t="shared" ca="1" si="351"/>
        <v>172663</v>
      </c>
      <c r="AI223" s="62">
        <f t="shared" ca="1" si="352"/>
        <v>155988</v>
      </c>
      <c r="AJ223" s="45" t="s">
        <v>9</v>
      </c>
    </row>
    <row r="224" spans="1:36" ht="15.95" hidden="1" customHeight="1" outlineLevel="1" x14ac:dyDescent="0.2">
      <c r="A224" s="63" t="s">
        <v>152</v>
      </c>
      <c r="B224" s="54">
        <v>0</v>
      </c>
      <c r="C224" s="54">
        <v>0</v>
      </c>
      <c r="D224" s="54">
        <v>0</v>
      </c>
      <c r="E224" s="54">
        <v>146</v>
      </c>
      <c r="F224" s="54">
        <v>0</v>
      </c>
      <c r="G224" s="54">
        <v>0</v>
      </c>
      <c r="H224" s="54">
        <v>0</v>
      </c>
      <c r="I224" s="54">
        <v>0</v>
      </c>
      <c r="J224" s="54">
        <v>0</v>
      </c>
      <c r="K224" s="54">
        <v>0</v>
      </c>
      <c r="L224" s="54">
        <v>0</v>
      </c>
      <c r="M224" s="54">
        <v>0</v>
      </c>
      <c r="N224" s="54">
        <v>0</v>
      </c>
      <c r="O224" s="54">
        <v>0</v>
      </c>
      <c r="P224" s="54">
        <v>0</v>
      </c>
      <c r="Q224" s="54">
        <v>0</v>
      </c>
      <c r="R224" s="54">
        <v>0</v>
      </c>
      <c r="S224" s="54">
        <v>0</v>
      </c>
      <c r="T224" s="54">
        <v>0</v>
      </c>
      <c r="U224" s="54">
        <v>0</v>
      </c>
      <c r="V224" s="54">
        <v>0</v>
      </c>
      <c r="W224" s="54">
        <v>0</v>
      </c>
      <c r="X224" s="54">
        <v>0</v>
      </c>
      <c r="Y224" s="54">
        <v>0</v>
      </c>
      <c r="Z224" s="54">
        <v>0</v>
      </c>
      <c r="AA224" s="54">
        <v>0</v>
      </c>
      <c r="AC224" s="54">
        <f t="shared" si="368"/>
        <v>146</v>
      </c>
      <c r="AD224" s="54">
        <f t="shared" si="369"/>
        <v>0</v>
      </c>
      <c r="AE224" s="54">
        <f t="shared" si="370"/>
        <v>0</v>
      </c>
      <c r="AF224" s="54">
        <f t="shared" si="371"/>
        <v>0</v>
      </c>
      <c r="AG224" s="54">
        <f t="shared" si="350"/>
        <v>0</v>
      </c>
      <c r="AH224" s="54">
        <f t="shared" ca="1" si="351"/>
        <v>0</v>
      </c>
      <c r="AI224" s="54">
        <f t="shared" ca="1" si="352"/>
        <v>0</v>
      </c>
      <c r="AJ224" s="45" t="s">
        <v>9</v>
      </c>
    </row>
    <row r="225" spans="1:36" ht="15.95" hidden="1" customHeight="1" outlineLevel="1" x14ac:dyDescent="0.2">
      <c r="A225" s="63" t="s">
        <v>153</v>
      </c>
      <c r="B225" s="54">
        <v>-744</v>
      </c>
      <c r="C225" s="54">
        <v>10248</v>
      </c>
      <c r="D225" s="54">
        <v>-714</v>
      </c>
      <c r="E225" s="54">
        <v>10791</v>
      </c>
      <c r="F225" s="54">
        <v>-498</v>
      </c>
      <c r="G225" s="54">
        <v>10506</v>
      </c>
      <c r="H225" s="54">
        <v>-489</v>
      </c>
      <c r="I225" s="54">
        <v>11378</v>
      </c>
      <c r="J225" s="54">
        <v>-194</v>
      </c>
      <c r="K225" s="54">
        <v>11968</v>
      </c>
      <c r="L225" s="54">
        <v>-289</v>
      </c>
      <c r="M225" s="54">
        <v>12819</v>
      </c>
      <c r="N225" s="54">
        <v>20449</v>
      </c>
      <c r="O225" s="54">
        <v>39499</v>
      </c>
      <c r="P225" s="54">
        <v>45814</v>
      </c>
      <c r="Q225" s="128">
        <v>65244</v>
      </c>
      <c r="R225" s="128">
        <v>70640</v>
      </c>
      <c r="S225" s="54">
        <v>84827</v>
      </c>
      <c r="T225" s="54">
        <v>89197</v>
      </c>
      <c r="U225" s="54">
        <v>103125</v>
      </c>
      <c r="V225" s="54">
        <v>91222</v>
      </c>
      <c r="W225" s="54">
        <v>105388</v>
      </c>
      <c r="X225" s="54">
        <v>92903</v>
      </c>
      <c r="Y225" s="54">
        <v>107010</v>
      </c>
      <c r="Z225" s="54">
        <v>96090</v>
      </c>
      <c r="AA225" s="54">
        <v>109095</v>
      </c>
      <c r="AC225" s="54">
        <f t="shared" si="368"/>
        <v>10791</v>
      </c>
      <c r="AD225" s="54">
        <f t="shared" si="369"/>
        <v>11378</v>
      </c>
      <c r="AE225" s="54">
        <f t="shared" si="370"/>
        <v>12819</v>
      </c>
      <c r="AF225" s="54">
        <f t="shared" si="371"/>
        <v>65244</v>
      </c>
      <c r="AG225" s="54">
        <f t="shared" si="350"/>
        <v>103125</v>
      </c>
      <c r="AH225" s="54">
        <f t="shared" ca="1" si="351"/>
        <v>107010</v>
      </c>
      <c r="AI225" s="54">
        <f t="shared" ca="1" si="352"/>
        <v>109095</v>
      </c>
      <c r="AJ225" s="45" t="s">
        <v>9</v>
      </c>
    </row>
    <row r="226" spans="1:36" ht="15.95" hidden="1" customHeight="1" outlineLevel="1" x14ac:dyDescent="0.2">
      <c r="A226" s="63" t="s">
        <v>182</v>
      </c>
      <c r="B226" s="54">
        <v>0</v>
      </c>
      <c r="C226" s="54">
        <v>0</v>
      </c>
      <c r="D226" s="54">
        <v>0</v>
      </c>
      <c r="E226" s="54">
        <v>0</v>
      </c>
      <c r="F226" s="54">
        <v>152</v>
      </c>
      <c r="G226" s="54">
        <v>150</v>
      </c>
      <c r="H226" s="54">
        <v>180</v>
      </c>
      <c r="I226" s="54">
        <v>107</v>
      </c>
      <c r="J226" s="54">
        <v>385</v>
      </c>
      <c r="K226" s="54">
        <v>389</v>
      </c>
      <c r="L226" s="54">
        <v>397</v>
      </c>
      <c r="M226" s="54">
        <v>405</v>
      </c>
      <c r="N226" s="54">
        <v>414</v>
      </c>
      <c r="O226" s="54">
        <v>338</v>
      </c>
      <c r="P226" s="54">
        <v>345</v>
      </c>
      <c r="Q226" s="54">
        <v>353</v>
      </c>
      <c r="R226" s="54">
        <v>361</v>
      </c>
      <c r="S226" s="54">
        <v>369</v>
      </c>
      <c r="T226" s="54">
        <v>377</v>
      </c>
      <c r="U226" s="54">
        <v>386</v>
      </c>
      <c r="V226" s="54">
        <v>394</v>
      </c>
      <c r="W226" s="54">
        <v>403</v>
      </c>
      <c r="X226" s="54">
        <v>412</v>
      </c>
      <c r="Y226" s="54">
        <v>421</v>
      </c>
      <c r="Z226" s="54">
        <v>431</v>
      </c>
      <c r="AA226" s="54">
        <v>440</v>
      </c>
      <c r="AC226" s="54">
        <f t="shared" si="368"/>
        <v>0</v>
      </c>
      <c r="AD226" s="54">
        <f t="shared" si="369"/>
        <v>107</v>
      </c>
      <c r="AE226" s="54">
        <f t="shared" si="370"/>
        <v>405</v>
      </c>
      <c r="AF226" s="54">
        <f t="shared" si="371"/>
        <v>353</v>
      </c>
      <c r="AG226" s="54">
        <f t="shared" si="350"/>
        <v>386</v>
      </c>
      <c r="AH226" s="54">
        <f t="shared" ca="1" si="351"/>
        <v>421</v>
      </c>
      <c r="AI226" s="54">
        <f t="shared" ca="1" si="352"/>
        <v>440</v>
      </c>
      <c r="AJ226" s="45" t="s">
        <v>9</v>
      </c>
    </row>
    <row r="227" spans="1:36" ht="15.95" hidden="1" customHeight="1" outlineLevel="1" x14ac:dyDescent="0.2">
      <c r="A227" s="63" t="s">
        <v>154</v>
      </c>
      <c r="B227" s="54">
        <v>873</v>
      </c>
      <c r="C227" s="54">
        <v>1407</v>
      </c>
      <c r="D227" s="54">
        <v>543</v>
      </c>
      <c r="E227" s="54">
        <v>1959</v>
      </c>
      <c r="F227" s="54">
        <v>5792</v>
      </c>
      <c r="G227" s="54">
        <v>17951</v>
      </c>
      <c r="H227" s="54">
        <v>22630</v>
      </c>
      <c r="I227" s="54">
        <v>12832</v>
      </c>
      <c r="J227" s="54">
        <v>9419</v>
      </c>
      <c r="K227" s="54">
        <v>15594</v>
      </c>
      <c r="L227" s="54">
        <v>15522</v>
      </c>
      <c r="M227" s="54">
        <v>6514</v>
      </c>
      <c r="N227" s="54">
        <v>9300</v>
      </c>
      <c r="O227" s="54">
        <v>8864</v>
      </c>
      <c r="P227" s="54">
        <v>8301</v>
      </c>
      <c r="Q227" s="54">
        <v>8374</v>
      </c>
      <c r="R227" s="54">
        <v>7330</v>
      </c>
      <c r="S227" s="54">
        <v>7092</v>
      </c>
      <c r="T227" s="54">
        <v>5991</v>
      </c>
      <c r="U227" s="54">
        <v>8027</v>
      </c>
      <c r="V227" s="54">
        <v>8029</v>
      </c>
      <c r="W227" s="54">
        <v>6196</v>
      </c>
      <c r="X227" s="54">
        <v>5792</v>
      </c>
      <c r="Y227" s="54">
        <v>5560</v>
      </c>
      <c r="Z227" s="54">
        <v>5617</v>
      </c>
      <c r="AA227" s="54">
        <v>6852</v>
      </c>
      <c r="AC227" s="54">
        <f t="shared" si="368"/>
        <v>1959</v>
      </c>
      <c r="AD227" s="54">
        <f t="shared" si="369"/>
        <v>12832</v>
      </c>
      <c r="AE227" s="54">
        <f t="shared" si="370"/>
        <v>6514</v>
      </c>
      <c r="AF227" s="54">
        <f t="shared" si="371"/>
        <v>8374</v>
      </c>
      <c r="AG227" s="54">
        <f t="shared" si="350"/>
        <v>8027</v>
      </c>
      <c r="AH227" s="54">
        <f t="shared" ca="1" si="351"/>
        <v>5560</v>
      </c>
      <c r="AI227" s="54">
        <f t="shared" ca="1" si="352"/>
        <v>6852</v>
      </c>
      <c r="AJ227" s="45" t="s">
        <v>9</v>
      </c>
    </row>
    <row r="228" spans="1:36" ht="15.95" hidden="1" customHeight="1" outlineLevel="1" x14ac:dyDescent="0.2">
      <c r="A228" s="63" t="s">
        <v>155</v>
      </c>
      <c r="B228" s="54">
        <v>864</v>
      </c>
      <c r="C228" s="54">
        <v>352</v>
      </c>
      <c r="D228" s="54">
        <v>633</v>
      </c>
      <c r="E228" s="54">
        <v>3092</v>
      </c>
      <c r="F228" s="54">
        <v>2902</v>
      </c>
      <c r="G228" s="54">
        <v>2577</v>
      </c>
      <c r="H228" s="54">
        <v>2361</v>
      </c>
      <c r="I228" s="54">
        <v>6774</v>
      </c>
      <c r="J228" s="54">
        <v>5936</v>
      </c>
      <c r="K228" s="54">
        <v>3911</v>
      </c>
      <c r="L228" s="54">
        <v>3824</v>
      </c>
      <c r="M228" s="54">
        <v>4290</v>
      </c>
      <c r="N228" s="54">
        <v>4099</v>
      </c>
      <c r="O228" s="54">
        <v>3356</v>
      </c>
      <c r="P228" s="54">
        <v>3595</v>
      </c>
      <c r="Q228" s="54">
        <v>4085</v>
      </c>
      <c r="R228" s="54">
        <v>4400</v>
      </c>
      <c r="S228" s="54">
        <v>4185</v>
      </c>
      <c r="T228" s="54">
        <v>4539</v>
      </c>
      <c r="U228" s="54">
        <v>4578</v>
      </c>
      <c r="V228" s="54">
        <v>4902</v>
      </c>
      <c r="W228" s="54">
        <v>4033</v>
      </c>
      <c r="X228" s="54">
        <v>4355</v>
      </c>
      <c r="Y228" s="54">
        <v>4683</v>
      </c>
      <c r="Z228" s="54">
        <v>4938</v>
      </c>
      <c r="AA228" s="54">
        <v>3696</v>
      </c>
      <c r="AC228" s="54">
        <f t="shared" si="368"/>
        <v>3092</v>
      </c>
      <c r="AD228" s="54">
        <f t="shared" si="369"/>
        <v>6774</v>
      </c>
      <c r="AE228" s="54">
        <f t="shared" si="370"/>
        <v>4290</v>
      </c>
      <c r="AF228" s="54">
        <f t="shared" si="371"/>
        <v>4085</v>
      </c>
      <c r="AG228" s="54">
        <f t="shared" si="350"/>
        <v>4578</v>
      </c>
      <c r="AH228" s="54">
        <f t="shared" ca="1" si="351"/>
        <v>4683</v>
      </c>
      <c r="AI228" s="54">
        <f t="shared" ca="1" si="352"/>
        <v>3696</v>
      </c>
      <c r="AJ228" s="45" t="s">
        <v>9</v>
      </c>
    </row>
    <row r="229" spans="1:36" ht="15.95" hidden="1" customHeight="1" outlineLevel="1" x14ac:dyDescent="0.2">
      <c r="A229" s="63" t="s">
        <v>156</v>
      </c>
      <c r="B229" s="54">
        <v>250</v>
      </c>
      <c r="C229" s="54">
        <v>372</v>
      </c>
      <c r="D229" s="54">
        <v>5936</v>
      </c>
      <c r="E229" s="54">
        <v>2787</v>
      </c>
      <c r="F229" s="54">
        <v>2861</v>
      </c>
      <c r="G229" s="54">
        <v>4222</v>
      </c>
      <c r="H229" s="54">
        <v>1436</v>
      </c>
      <c r="I229" s="54">
        <v>1311</v>
      </c>
      <c r="J229" s="54">
        <v>80</v>
      </c>
      <c r="K229" s="54">
        <v>4266</v>
      </c>
      <c r="L229" s="54">
        <v>3878</v>
      </c>
      <c r="M229" s="54">
        <v>4259</v>
      </c>
      <c r="N229" s="54">
        <v>6878</v>
      </c>
      <c r="O229" s="54">
        <v>4680</v>
      </c>
      <c r="P229" s="54">
        <v>10726</v>
      </c>
      <c r="Q229" s="54">
        <v>7635</v>
      </c>
      <c r="R229" s="54">
        <v>5647</v>
      </c>
      <c r="S229" s="54">
        <v>6534</v>
      </c>
      <c r="T229" s="54">
        <v>8038</v>
      </c>
      <c r="U229" s="54">
        <v>7256</v>
      </c>
      <c r="V229" s="54">
        <v>7798</v>
      </c>
      <c r="W229" s="54">
        <v>8744</v>
      </c>
      <c r="X229" s="54">
        <v>10864</v>
      </c>
      <c r="Y229" s="54">
        <v>9744</v>
      </c>
      <c r="Z229" s="54">
        <v>8446</v>
      </c>
      <c r="AA229" s="54">
        <v>10883</v>
      </c>
      <c r="AC229" s="54">
        <f t="shared" si="368"/>
        <v>2787</v>
      </c>
      <c r="AD229" s="54">
        <f t="shared" si="369"/>
        <v>1311</v>
      </c>
      <c r="AE229" s="54">
        <f t="shared" si="370"/>
        <v>4259</v>
      </c>
      <c r="AF229" s="54">
        <f t="shared" si="371"/>
        <v>7635</v>
      </c>
      <c r="AG229" s="54">
        <f t="shared" si="350"/>
        <v>7256</v>
      </c>
      <c r="AH229" s="54">
        <f t="shared" ca="1" si="351"/>
        <v>9744</v>
      </c>
      <c r="AI229" s="54">
        <f t="shared" ca="1" si="352"/>
        <v>10883</v>
      </c>
      <c r="AJ229" s="45" t="s">
        <v>9</v>
      </c>
    </row>
    <row r="230" spans="1:36" ht="15.95" hidden="1" customHeight="1" outlineLevel="1" x14ac:dyDescent="0.2">
      <c r="A230" s="63" t="s">
        <v>157</v>
      </c>
      <c r="B230" s="54">
        <v>0</v>
      </c>
      <c r="C230" s="54">
        <v>0</v>
      </c>
      <c r="D230" s="54">
        <v>0</v>
      </c>
      <c r="E230" s="54">
        <v>0</v>
      </c>
      <c r="F230" s="54">
        <v>0</v>
      </c>
      <c r="G230" s="54">
        <v>0</v>
      </c>
      <c r="H230" s="54">
        <v>0</v>
      </c>
      <c r="I230" s="54">
        <v>0</v>
      </c>
      <c r="J230" s="54">
        <v>132931</v>
      </c>
      <c r="K230" s="54">
        <v>56984</v>
      </c>
      <c r="L230" s="54">
        <v>54547</v>
      </c>
      <c r="M230" s="54">
        <v>48020</v>
      </c>
      <c r="N230" s="54">
        <v>30729</v>
      </c>
      <c r="O230" s="54">
        <v>27582</v>
      </c>
      <c r="P230" s="54">
        <v>26821</v>
      </c>
      <c r="Q230" s="54">
        <v>24017</v>
      </c>
      <c r="R230" s="54">
        <v>18367</v>
      </c>
      <c r="S230" s="54">
        <v>18215</v>
      </c>
      <c r="T230" s="54">
        <v>17997</v>
      </c>
      <c r="U230" s="54">
        <v>12954</v>
      </c>
      <c r="V230" s="54">
        <v>9623</v>
      </c>
      <c r="W230" s="54">
        <v>8163</v>
      </c>
      <c r="X230" s="54">
        <v>7307</v>
      </c>
      <c r="Y230" s="54">
        <v>6938</v>
      </c>
      <c r="Z230" s="54">
        <v>6726</v>
      </c>
      <c r="AA230" s="54">
        <v>5256</v>
      </c>
      <c r="AC230" s="54">
        <f t="shared" si="368"/>
        <v>0</v>
      </c>
      <c r="AD230" s="54">
        <f t="shared" si="369"/>
        <v>0</v>
      </c>
      <c r="AE230" s="54">
        <f t="shared" si="370"/>
        <v>48020</v>
      </c>
      <c r="AF230" s="54">
        <f t="shared" si="371"/>
        <v>24017</v>
      </c>
      <c r="AG230" s="54">
        <f t="shared" si="350"/>
        <v>12954</v>
      </c>
      <c r="AH230" s="54">
        <f t="shared" ca="1" si="351"/>
        <v>6938</v>
      </c>
      <c r="AI230" s="54">
        <f t="shared" ca="1" si="352"/>
        <v>5256</v>
      </c>
      <c r="AJ230" s="45" t="s">
        <v>9</v>
      </c>
    </row>
    <row r="231" spans="1:36" ht="15.95" hidden="1" customHeight="1" outlineLevel="1" x14ac:dyDescent="0.2">
      <c r="A231" s="63" t="s">
        <v>158</v>
      </c>
      <c r="B231" s="54">
        <v>0</v>
      </c>
      <c r="C231" s="54">
        <v>0</v>
      </c>
      <c r="D231" s="54">
        <v>0</v>
      </c>
      <c r="E231" s="54">
        <v>42106</v>
      </c>
      <c r="F231" s="54">
        <v>0</v>
      </c>
      <c r="G231" s="54">
        <v>0</v>
      </c>
      <c r="H231" s="54">
        <v>0</v>
      </c>
      <c r="I231" s="54">
        <v>0</v>
      </c>
      <c r="J231" s="54">
        <v>0</v>
      </c>
      <c r="K231" s="54">
        <v>0</v>
      </c>
      <c r="L231" s="54">
        <v>0</v>
      </c>
      <c r="M231" s="54">
        <v>18082</v>
      </c>
      <c r="N231" s="54">
        <v>17864</v>
      </c>
      <c r="O231" s="54">
        <v>0</v>
      </c>
      <c r="P231" s="54">
        <v>35767</v>
      </c>
      <c r="Q231" s="54">
        <v>11573</v>
      </c>
      <c r="R231" s="54">
        <v>11573</v>
      </c>
      <c r="S231" s="54">
        <v>0</v>
      </c>
      <c r="T231" s="54">
        <v>0</v>
      </c>
      <c r="U231" s="54">
        <v>4830</v>
      </c>
      <c r="V231" s="54">
        <v>4830</v>
      </c>
      <c r="W231" s="54">
        <v>4830</v>
      </c>
      <c r="X231" s="54">
        <v>0</v>
      </c>
      <c r="Y231" s="54">
        <v>13886</v>
      </c>
      <c r="Z231" s="54">
        <v>13886</v>
      </c>
      <c r="AA231" s="54">
        <v>0</v>
      </c>
      <c r="AC231" s="54">
        <f t="shared" si="368"/>
        <v>42106</v>
      </c>
      <c r="AD231" s="54">
        <f t="shared" si="369"/>
        <v>0</v>
      </c>
      <c r="AE231" s="54">
        <f t="shared" si="370"/>
        <v>18082</v>
      </c>
      <c r="AF231" s="54">
        <f t="shared" si="371"/>
        <v>11573</v>
      </c>
      <c r="AG231" s="54">
        <f t="shared" si="350"/>
        <v>4830</v>
      </c>
      <c r="AH231" s="54">
        <f t="shared" ca="1" si="351"/>
        <v>13886</v>
      </c>
      <c r="AI231" s="54">
        <f t="shared" ca="1" si="352"/>
        <v>0</v>
      </c>
      <c r="AJ231" s="45" t="s">
        <v>9</v>
      </c>
    </row>
    <row r="232" spans="1:36" ht="15.95" hidden="1" customHeight="1" outlineLevel="1" x14ac:dyDescent="0.2">
      <c r="A232" s="63" t="s">
        <v>159</v>
      </c>
      <c r="B232" s="54">
        <v>0</v>
      </c>
      <c r="C232" s="54">
        <v>0</v>
      </c>
      <c r="D232" s="54">
        <v>0</v>
      </c>
      <c r="E232" s="54">
        <v>0</v>
      </c>
      <c r="F232" s="54">
        <v>0</v>
      </c>
      <c r="G232" s="54">
        <v>0</v>
      </c>
      <c r="H232" s="54">
        <v>0</v>
      </c>
      <c r="I232" s="54">
        <v>0</v>
      </c>
      <c r="J232" s="54">
        <v>0</v>
      </c>
      <c r="K232" s="54">
        <v>0</v>
      </c>
      <c r="L232" s="54">
        <v>0</v>
      </c>
      <c r="M232" s="54">
        <v>0</v>
      </c>
      <c r="N232" s="54">
        <v>0</v>
      </c>
      <c r="O232" s="54">
        <v>0</v>
      </c>
      <c r="P232" s="54">
        <v>0</v>
      </c>
      <c r="Q232" s="54">
        <v>0</v>
      </c>
      <c r="R232" s="54">
        <v>0</v>
      </c>
      <c r="S232" s="54">
        <v>0</v>
      </c>
      <c r="T232" s="54">
        <v>0</v>
      </c>
      <c r="U232" s="54">
        <v>0</v>
      </c>
      <c r="V232" s="54">
        <v>0</v>
      </c>
      <c r="W232" s="54">
        <v>0</v>
      </c>
      <c r="X232" s="54">
        <v>0</v>
      </c>
      <c r="Y232" s="54">
        <v>0</v>
      </c>
      <c r="Z232" s="54">
        <v>0</v>
      </c>
      <c r="AA232" s="54">
        <v>0</v>
      </c>
      <c r="AC232" s="54">
        <f t="shared" si="368"/>
        <v>0</v>
      </c>
      <c r="AD232" s="54">
        <f t="shared" si="369"/>
        <v>0</v>
      </c>
      <c r="AE232" s="54">
        <f t="shared" si="370"/>
        <v>0</v>
      </c>
      <c r="AF232" s="54">
        <f t="shared" si="371"/>
        <v>0</v>
      </c>
      <c r="AG232" s="54">
        <f t="shared" si="350"/>
        <v>0</v>
      </c>
      <c r="AH232" s="54">
        <f t="shared" ca="1" si="351"/>
        <v>0</v>
      </c>
      <c r="AI232" s="54">
        <f t="shared" ca="1" si="352"/>
        <v>0</v>
      </c>
      <c r="AJ232" s="45" t="s">
        <v>9</v>
      </c>
    </row>
    <row r="233" spans="1:36" ht="15.95" hidden="1" customHeight="1" outlineLevel="1" x14ac:dyDescent="0.2">
      <c r="A233" s="63" t="s">
        <v>183</v>
      </c>
      <c r="B233" s="54"/>
      <c r="C233" s="54"/>
      <c r="D233" s="54"/>
      <c r="E233" s="54">
        <v>0</v>
      </c>
      <c r="F233" s="54">
        <v>0</v>
      </c>
      <c r="G233" s="54">
        <v>0</v>
      </c>
      <c r="H233" s="54">
        <v>0</v>
      </c>
      <c r="I233" s="54">
        <v>0</v>
      </c>
      <c r="J233" s="54">
        <v>13959</v>
      </c>
      <c r="K233" s="54">
        <v>14456</v>
      </c>
      <c r="L233" s="54">
        <v>14540</v>
      </c>
      <c r="M233" s="54">
        <v>14871</v>
      </c>
      <c r="N233" s="54">
        <v>15345</v>
      </c>
      <c r="O233" s="54">
        <v>15752</v>
      </c>
      <c r="P233" s="54">
        <v>15737</v>
      </c>
      <c r="Q233" s="54">
        <v>15777</v>
      </c>
      <c r="R233" s="54">
        <v>16026</v>
      </c>
      <c r="S233" s="54">
        <v>16371</v>
      </c>
      <c r="T233" s="54">
        <v>16382</v>
      </c>
      <c r="U233" s="54">
        <v>16456</v>
      </c>
      <c r="V233" s="54">
        <v>16723</v>
      </c>
      <c r="W233" s="54">
        <v>17014</v>
      </c>
      <c r="X233" s="54">
        <v>17038</v>
      </c>
      <c r="Y233" s="54">
        <v>17179</v>
      </c>
      <c r="Z233" s="54">
        <v>17521</v>
      </c>
      <c r="AA233" s="54">
        <v>17919</v>
      </c>
      <c r="AC233" s="54">
        <f t="shared" si="368"/>
        <v>0</v>
      </c>
      <c r="AD233" s="54">
        <f t="shared" si="369"/>
        <v>0</v>
      </c>
      <c r="AE233" s="54">
        <f t="shared" si="370"/>
        <v>14871</v>
      </c>
      <c r="AF233" s="54">
        <f t="shared" si="371"/>
        <v>15777</v>
      </c>
      <c r="AG233" s="54">
        <f t="shared" si="350"/>
        <v>16456</v>
      </c>
      <c r="AH233" s="54">
        <f t="shared" ca="1" si="351"/>
        <v>17179</v>
      </c>
      <c r="AI233" s="54">
        <f t="shared" ca="1" si="352"/>
        <v>17919</v>
      </c>
      <c r="AJ233" s="45" t="s">
        <v>9</v>
      </c>
    </row>
    <row r="234" spans="1:36" ht="15.95" hidden="1" customHeight="1" outlineLevel="1" x14ac:dyDescent="0.2">
      <c r="A234" s="63" t="s">
        <v>184</v>
      </c>
      <c r="B234" s="54">
        <v>0</v>
      </c>
      <c r="C234" s="54">
        <v>0</v>
      </c>
      <c r="D234" s="54">
        <v>0</v>
      </c>
      <c r="E234" s="54">
        <v>0</v>
      </c>
      <c r="F234" s="54">
        <v>0</v>
      </c>
      <c r="G234" s="54">
        <v>0</v>
      </c>
      <c r="H234" s="54">
        <v>0</v>
      </c>
      <c r="I234" s="54">
        <v>0</v>
      </c>
      <c r="J234" s="54">
        <v>83</v>
      </c>
      <c r="K234" s="54">
        <v>500</v>
      </c>
      <c r="L234" s="54">
        <v>655</v>
      </c>
      <c r="M234" s="54">
        <v>751</v>
      </c>
      <c r="N234" s="54">
        <v>864</v>
      </c>
      <c r="O234" s="54">
        <v>983</v>
      </c>
      <c r="P234" s="54">
        <v>1179</v>
      </c>
      <c r="Q234" s="54">
        <v>305</v>
      </c>
      <c r="R234" s="54">
        <v>332</v>
      </c>
      <c r="S234" s="54">
        <v>363</v>
      </c>
      <c r="T234" s="54">
        <v>399</v>
      </c>
      <c r="U234" s="54">
        <v>427</v>
      </c>
      <c r="V234" s="54">
        <v>458</v>
      </c>
      <c r="W234" s="54">
        <v>503</v>
      </c>
      <c r="X234" s="54">
        <v>525</v>
      </c>
      <c r="Y234" s="54">
        <v>574</v>
      </c>
      <c r="Z234" s="54">
        <v>623</v>
      </c>
      <c r="AA234" s="54">
        <v>662</v>
      </c>
      <c r="AC234" s="54">
        <f t="shared" si="368"/>
        <v>0</v>
      </c>
      <c r="AD234" s="54">
        <f t="shared" si="369"/>
        <v>0</v>
      </c>
      <c r="AE234" s="54">
        <f t="shared" si="370"/>
        <v>751</v>
      </c>
      <c r="AF234" s="54">
        <f t="shared" si="371"/>
        <v>305</v>
      </c>
      <c r="AG234" s="54">
        <f t="shared" si="350"/>
        <v>427</v>
      </c>
      <c r="AH234" s="54">
        <f t="shared" ca="1" si="351"/>
        <v>574</v>
      </c>
      <c r="AI234" s="54">
        <f t="shared" ca="1" si="352"/>
        <v>662</v>
      </c>
      <c r="AJ234" s="45" t="s">
        <v>9</v>
      </c>
    </row>
    <row r="235" spans="1:36" ht="15.95" hidden="1" customHeight="1" outlineLevel="1" x14ac:dyDescent="0.2">
      <c r="A235" s="63" t="s">
        <v>161</v>
      </c>
      <c r="B235" s="54">
        <v>0</v>
      </c>
      <c r="C235" s="54">
        <v>0</v>
      </c>
      <c r="D235" s="54">
        <v>0</v>
      </c>
      <c r="E235" s="54">
        <v>0</v>
      </c>
      <c r="F235" s="54">
        <v>0</v>
      </c>
      <c r="G235" s="54">
        <v>0</v>
      </c>
      <c r="H235" s="54">
        <v>0</v>
      </c>
      <c r="I235" s="54">
        <v>0</v>
      </c>
      <c r="J235" s="54">
        <v>0</v>
      </c>
      <c r="K235" s="54">
        <v>0</v>
      </c>
      <c r="L235" s="54">
        <v>0</v>
      </c>
      <c r="M235" s="54">
        <v>0</v>
      </c>
      <c r="N235" s="54">
        <v>0</v>
      </c>
      <c r="O235" s="54">
        <v>0</v>
      </c>
      <c r="P235" s="54">
        <v>0</v>
      </c>
      <c r="Q235" s="54">
        <v>0</v>
      </c>
      <c r="R235" s="54">
        <v>0</v>
      </c>
      <c r="S235" s="54">
        <v>0</v>
      </c>
      <c r="T235" s="54">
        <v>0</v>
      </c>
      <c r="U235" s="54">
        <v>0</v>
      </c>
      <c r="V235" s="54">
        <v>0</v>
      </c>
      <c r="W235" s="54">
        <v>0</v>
      </c>
      <c r="X235" s="54">
        <v>0</v>
      </c>
      <c r="Y235" s="54">
        <v>0</v>
      </c>
      <c r="Z235" s="54">
        <v>0</v>
      </c>
      <c r="AA235" s="54">
        <v>0</v>
      </c>
      <c r="AC235" s="54">
        <f t="shared" si="368"/>
        <v>0</v>
      </c>
      <c r="AD235" s="54">
        <f t="shared" si="369"/>
        <v>0</v>
      </c>
      <c r="AE235" s="54">
        <f t="shared" si="370"/>
        <v>0</v>
      </c>
      <c r="AF235" s="54">
        <f t="shared" si="371"/>
        <v>0</v>
      </c>
      <c r="AG235" s="54">
        <f t="shared" si="350"/>
        <v>0</v>
      </c>
      <c r="AH235" s="54">
        <f t="shared" ca="1" si="351"/>
        <v>0</v>
      </c>
      <c r="AI235" s="54">
        <f t="shared" ca="1" si="352"/>
        <v>0</v>
      </c>
      <c r="AJ235" s="45" t="s">
        <v>9</v>
      </c>
    </row>
    <row r="236" spans="1:36" ht="15.95" hidden="1" customHeight="1" outlineLevel="1" x14ac:dyDescent="0.2">
      <c r="A236" s="63" t="s">
        <v>162</v>
      </c>
      <c r="B236" s="54">
        <v>0</v>
      </c>
      <c r="C236" s="54">
        <v>0</v>
      </c>
      <c r="D236" s="54">
        <v>0</v>
      </c>
      <c r="E236" s="54">
        <v>0</v>
      </c>
      <c r="F236" s="54">
        <v>0</v>
      </c>
      <c r="G236" s="54">
        <v>0</v>
      </c>
      <c r="H236" s="54">
        <v>0</v>
      </c>
      <c r="I236" s="54">
        <v>0</v>
      </c>
      <c r="J236" s="54">
        <v>0</v>
      </c>
      <c r="K236" s="54">
        <v>15</v>
      </c>
      <c r="L236" s="54">
        <v>15</v>
      </c>
      <c r="M236" s="54">
        <v>15</v>
      </c>
      <c r="N236" s="54">
        <v>38</v>
      </c>
      <c r="O236" s="54">
        <v>34</v>
      </c>
      <c r="P236" s="54">
        <v>59</v>
      </c>
      <c r="Q236" s="54">
        <v>74</v>
      </c>
      <c r="R236" s="54">
        <v>1935</v>
      </c>
      <c r="S236" s="54">
        <v>262</v>
      </c>
      <c r="T236" s="54">
        <v>2962</v>
      </c>
      <c r="U236" s="54">
        <v>2968</v>
      </c>
      <c r="V236" s="54">
        <v>3550</v>
      </c>
      <c r="W236" s="54">
        <v>5581</v>
      </c>
      <c r="X236" s="54">
        <v>5641</v>
      </c>
      <c r="Y236" s="54">
        <v>5616</v>
      </c>
      <c r="Z236" s="54">
        <v>5849</v>
      </c>
      <c r="AA236" s="54">
        <v>162</v>
      </c>
      <c r="AC236" s="54">
        <f t="shared" si="368"/>
        <v>0</v>
      </c>
      <c r="AD236" s="54">
        <f t="shared" si="369"/>
        <v>0</v>
      </c>
      <c r="AE236" s="54">
        <f t="shared" si="370"/>
        <v>15</v>
      </c>
      <c r="AF236" s="54">
        <f t="shared" si="371"/>
        <v>74</v>
      </c>
      <c r="AG236" s="54">
        <f t="shared" si="350"/>
        <v>2968</v>
      </c>
      <c r="AH236" s="54">
        <f t="shared" ca="1" si="351"/>
        <v>5616</v>
      </c>
      <c r="AI236" s="54">
        <f t="shared" ca="1" si="352"/>
        <v>162</v>
      </c>
      <c r="AJ236" s="45" t="s">
        <v>9</v>
      </c>
    </row>
    <row r="237" spans="1:36" ht="15.95" hidden="1" customHeight="1" outlineLevel="1" x14ac:dyDescent="0.2">
      <c r="A237" s="63" t="s">
        <v>163</v>
      </c>
      <c r="B237" s="54">
        <v>0</v>
      </c>
      <c r="C237" s="54">
        <v>0</v>
      </c>
      <c r="D237" s="54">
        <v>0</v>
      </c>
      <c r="E237" s="54">
        <v>0</v>
      </c>
      <c r="F237" s="54">
        <v>1</v>
      </c>
      <c r="G237" s="54">
        <v>3</v>
      </c>
      <c r="H237" s="54">
        <v>0</v>
      </c>
      <c r="I237" s="54">
        <v>2</v>
      </c>
      <c r="J237" s="54">
        <v>392</v>
      </c>
      <c r="K237" s="54">
        <v>1012</v>
      </c>
      <c r="L237" s="54">
        <v>1029</v>
      </c>
      <c r="M237" s="54">
        <v>1069</v>
      </c>
      <c r="N237" s="54">
        <v>1087</v>
      </c>
      <c r="O237" s="54">
        <v>1135</v>
      </c>
      <c r="P237" s="54">
        <v>1109</v>
      </c>
      <c r="Q237" s="54">
        <v>1133</v>
      </c>
      <c r="R237" s="54">
        <v>1106</v>
      </c>
      <c r="S237" s="54">
        <v>1132</v>
      </c>
      <c r="T237" s="54">
        <v>2241</v>
      </c>
      <c r="U237" s="54">
        <v>1113</v>
      </c>
      <c r="V237" s="54">
        <v>1057</v>
      </c>
      <c r="W237" s="54">
        <v>1086</v>
      </c>
      <c r="X237" s="54">
        <v>1020</v>
      </c>
      <c r="Y237" s="54">
        <v>1052</v>
      </c>
      <c r="Z237" s="54">
        <v>1115</v>
      </c>
      <c r="AA237" s="54">
        <v>1023</v>
      </c>
      <c r="AC237" s="54">
        <f t="shared" si="368"/>
        <v>0</v>
      </c>
      <c r="AD237" s="54">
        <f t="shared" si="369"/>
        <v>2</v>
      </c>
      <c r="AE237" s="54">
        <f t="shared" si="370"/>
        <v>1069</v>
      </c>
      <c r="AF237" s="54">
        <f t="shared" si="371"/>
        <v>1133</v>
      </c>
      <c r="AG237" s="54">
        <f t="shared" si="350"/>
        <v>1113</v>
      </c>
      <c r="AH237" s="54">
        <f t="shared" ca="1" si="351"/>
        <v>1052</v>
      </c>
      <c r="AI237" s="54">
        <f t="shared" ca="1" si="352"/>
        <v>1023</v>
      </c>
      <c r="AJ237" s="45" t="s">
        <v>9</v>
      </c>
    </row>
    <row r="238" spans="1:36" ht="15.95" hidden="1" customHeight="1" outlineLevel="1" x14ac:dyDescent="0.2">
      <c r="A238" s="61" t="s">
        <v>164</v>
      </c>
      <c r="B238" s="62">
        <v>674717</v>
      </c>
      <c r="C238" s="62">
        <v>706097</v>
      </c>
      <c r="D238" s="62">
        <v>753102</v>
      </c>
      <c r="E238" s="62">
        <v>839095</v>
      </c>
      <c r="F238" s="62">
        <v>873350</v>
      </c>
      <c r="G238" s="62">
        <v>890464</v>
      </c>
      <c r="H238" s="62">
        <v>945320</v>
      </c>
      <c r="I238" s="62">
        <f t="shared" ref="I238:N238" si="378">SUM(I239:I253)</f>
        <v>1011413</v>
      </c>
      <c r="J238" s="62">
        <f t="shared" si="378"/>
        <v>1121505</v>
      </c>
      <c r="K238" s="62">
        <f t="shared" si="378"/>
        <v>1184193</v>
      </c>
      <c r="L238" s="62">
        <f t="shared" si="378"/>
        <v>1223962</v>
      </c>
      <c r="M238" s="62">
        <f t="shared" si="378"/>
        <v>1270376</v>
      </c>
      <c r="N238" s="62">
        <f t="shared" si="378"/>
        <v>1290034</v>
      </c>
      <c r="O238" s="62">
        <f t="shared" ref="O238:S238" si="379">SUM(O239:O253)</f>
        <v>1321391</v>
      </c>
      <c r="P238" s="62">
        <f t="shared" si="379"/>
        <v>1291896</v>
      </c>
      <c r="Q238" s="62">
        <f t="shared" si="379"/>
        <v>1260246</v>
      </c>
      <c r="R238" s="62">
        <f t="shared" si="379"/>
        <v>1266206</v>
      </c>
      <c r="S238" s="62">
        <f t="shared" si="379"/>
        <v>1271890</v>
      </c>
      <c r="T238" s="62">
        <f t="shared" ref="T238:U238" si="380">SUM(T239:T253)</f>
        <v>1236232</v>
      </c>
      <c r="U238" s="62">
        <f t="shared" si="380"/>
        <v>1251258</v>
      </c>
      <c r="V238" s="62">
        <f t="shared" ref="V238:W238" si="381">SUM(V239:V253)</f>
        <v>1233296</v>
      </c>
      <c r="W238" s="62">
        <f t="shared" si="381"/>
        <v>1251501</v>
      </c>
      <c r="X238" s="62">
        <f t="shared" ref="X238:Y238" si="382">SUM(X239:X253)</f>
        <v>1216002</v>
      </c>
      <c r="Y238" s="62">
        <f t="shared" si="382"/>
        <v>1236426</v>
      </c>
      <c r="Z238" s="62">
        <f t="shared" ref="Z238:AA238" si="383">SUM(Z239:Z253)</f>
        <v>1219104</v>
      </c>
      <c r="AA238" s="62">
        <f t="shared" si="383"/>
        <v>1238293</v>
      </c>
      <c r="AC238" s="62">
        <f t="shared" si="368"/>
        <v>839095</v>
      </c>
      <c r="AD238" s="62">
        <f t="shared" si="369"/>
        <v>1011413</v>
      </c>
      <c r="AE238" s="62">
        <f t="shared" si="370"/>
        <v>1270376</v>
      </c>
      <c r="AF238" s="62">
        <f t="shared" si="371"/>
        <v>1260246</v>
      </c>
      <c r="AG238" s="62">
        <f t="shared" si="350"/>
        <v>1251258</v>
      </c>
      <c r="AH238" s="62">
        <f t="shared" ca="1" si="351"/>
        <v>1236426</v>
      </c>
      <c r="AI238" s="62">
        <f t="shared" ca="1" si="352"/>
        <v>1238293</v>
      </c>
      <c r="AJ238" s="45" t="s">
        <v>9</v>
      </c>
    </row>
    <row r="239" spans="1:36" ht="15.95" hidden="1" customHeight="1" outlineLevel="1" x14ac:dyDescent="0.2">
      <c r="A239" s="63" t="s">
        <v>152</v>
      </c>
      <c r="B239" s="54">
        <v>0</v>
      </c>
      <c r="C239" s="54">
        <v>0</v>
      </c>
      <c r="D239" s="54">
        <v>0</v>
      </c>
      <c r="E239" s="54">
        <v>410</v>
      </c>
      <c r="F239" s="54">
        <v>0</v>
      </c>
      <c r="G239" s="54">
        <v>0</v>
      </c>
      <c r="H239" s="54">
        <v>0</v>
      </c>
      <c r="I239" s="54">
        <v>0</v>
      </c>
      <c r="J239" s="54">
        <v>0</v>
      </c>
      <c r="K239" s="54">
        <v>0</v>
      </c>
      <c r="L239" s="54">
        <v>0</v>
      </c>
      <c r="M239" s="54">
        <v>0</v>
      </c>
      <c r="N239" s="54">
        <v>0</v>
      </c>
      <c r="O239" s="54">
        <v>0</v>
      </c>
      <c r="P239" s="54">
        <v>0</v>
      </c>
      <c r="Q239" s="54">
        <v>0</v>
      </c>
      <c r="R239" s="54">
        <v>0</v>
      </c>
      <c r="S239" s="54">
        <v>0</v>
      </c>
      <c r="T239" s="54">
        <v>0</v>
      </c>
      <c r="U239" s="54">
        <v>0</v>
      </c>
      <c r="V239" s="54">
        <v>0</v>
      </c>
      <c r="W239" s="54">
        <v>0</v>
      </c>
      <c r="X239" s="54">
        <v>0</v>
      </c>
      <c r="Y239" s="54">
        <v>0</v>
      </c>
      <c r="Z239" s="54">
        <v>0</v>
      </c>
      <c r="AA239" s="54">
        <v>0</v>
      </c>
      <c r="AC239" s="54">
        <f t="shared" si="368"/>
        <v>410</v>
      </c>
      <c r="AD239" s="54">
        <f t="shared" si="369"/>
        <v>0</v>
      </c>
      <c r="AE239" s="54">
        <f t="shared" si="370"/>
        <v>0</v>
      </c>
      <c r="AF239" s="54">
        <f t="shared" si="371"/>
        <v>0</v>
      </c>
      <c r="AG239" s="54">
        <f t="shared" si="350"/>
        <v>0</v>
      </c>
      <c r="AH239" s="54">
        <f t="shared" ca="1" si="351"/>
        <v>0</v>
      </c>
      <c r="AI239" s="54">
        <f t="shared" ca="1" si="352"/>
        <v>0</v>
      </c>
      <c r="AJ239" s="45" t="s">
        <v>9</v>
      </c>
    </row>
    <row r="240" spans="1:36" ht="15.95" hidden="1" customHeight="1" outlineLevel="1" x14ac:dyDescent="0.2">
      <c r="A240" s="63" t="s">
        <v>153</v>
      </c>
      <c r="B240" s="54">
        <v>668336</v>
      </c>
      <c r="C240" s="54">
        <v>676980</v>
      </c>
      <c r="D240" s="54">
        <v>679952</v>
      </c>
      <c r="E240" s="54">
        <v>688147</v>
      </c>
      <c r="F240" s="54">
        <v>696863</v>
      </c>
      <c r="G240" s="54">
        <v>693601</v>
      </c>
      <c r="H240" s="54">
        <v>701228</v>
      </c>
      <c r="I240" s="54">
        <v>721915</v>
      </c>
      <c r="J240" s="54">
        <v>740334</v>
      </c>
      <c r="K240" s="54">
        <v>754590</v>
      </c>
      <c r="L240" s="54">
        <v>776296</v>
      </c>
      <c r="M240" s="54">
        <v>801199</v>
      </c>
      <c r="N240" s="54">
        <v>802998</v>
      </c>
      <c r="O240" s="54">
        <v>822071</v>
      </c>
      <c r="P240" s="54">
        <v>794965</v>
      </c>
      <c r="Q240" s="54">
        <v>799101</v>
      </c>
      <c r="R240" s="54">
        <v>773520</v>
      </c>
      <c r="S240" s="54">
        <v>782717</v>
      </c>
      <c r="T240" s="54">
        <v>742333</v>
      </c>
      <c r="U240" s="54">
        <v>749415</v>
      </c>
      <c r="V240" s="54">
        <v>716898</v>
      </c>
      <c r="W240" s="54">
        <v>724992</v>
      </c>
      <c r="X240" s="54">
        <v>683746</v>
      </c>
      <c r="Y240" s="54">
        <v>694370</v>
      </c>
      <c r="Z240" s="54">
        <v>660634</v>
      </c>
      <c r="AA240" s="54">
        <v>668437</v>
      </c>
      <c r="AC240" s="54">
        <f t="shared" si="368"/>
        <v>688147</v>
      </c>
      <c r="AD240" s="54">
        <f t="shared" si="369"/>
        <v>721915</v>
      </c>
      <c r="AE240" s="54">
        <f t="shared" si="370"/>
        <v>801199</v>
      </c>
      <c r="AF240" s="54">
        <f t="shared" si="371"/>
        <v>799101</v>
      </c>
      <c r="AG240" s="54">
        <f t="shared" si="350"/>
        <v>749415</v>
      </c>
      <c r="AH240" s="54">
        <f t="shared" ca="1" si="351"/>
        <v>694370</v>
      </c>
      <c r="AI240" s="54">
        <f t="shared" ca="1" si="352"/>
        <v>668437</v>
      </c>
      <c r="AJ240" s="45" t="s">
        <v>9</v>
      </c>
    </row>
    <row r="241" spans="1:36" ht="15.95" hidden="1" customHeight="1" outlineLevel="1" x14ac:dyDescent="0.2">
      <c r="A241" s="63" t="s">
        <v>182</v>
      </c>
      <c r="B241" s="54">
        <v>0</v>
      </c>
      <c r="C241" s="54">
        <v>0</v>
      </c>
      <c r="D241" s="54">
        <v>0</v>
      </c>
      <c r="E241" s="54">
        <v>0</v>
      </c>
      <c r="F241" s="54">
        <v>369</v>
      </c>
      <c r="G241" s="54">
        <v>325</v>
      </c>
      <c r="H241" s="54">
        <v>276</v>
      </c>
      <c r="I241" s="54">
        <v>311</v>
      </c>
      <c r="J241" s="54">
        <v>495</v>
      </c>
      <c r="K241" s="54">
        <v>398</v>
      </c>
      <c r="L241" s="54">
        <v>294</v>
      </c>
      <c r="M241" s="54">
        <v>189</v>
      </c>
      <c r="N241" s="54">
        <v>81</v>
      </c>
      <c r="O241" s="54">
        <v>1652</v>
      </c>
      <c r="P241" s="54">
        <v>1563</v>
      </c>
      <c r="Q241" s="54">
        <v>1471</v>
      </c>
      <c r="R241" s="54">
        <v>1378</v>
      </c>
      <c r="S241" s="54">
        <v>1283</v>
      </c>
      <c r="T241" s="54">
        <v>1185</v>
      </c>
      <c r="U241" s="54">
        <v>1086</v>
      </c>
      <c r="V241" s="54">
        <v>984</v>
      </c>
      <c r="W241" s="54">
        <v>880</v>
      </c>
      <c r="X241" s="54">
        <v>773</v>
      </c>
      <c r="Y241" s="54">
        <v>665</v>
      </c>
      <c r="Z241" s="54">
        <v>553</v>
      </c>
      <c r="AA241" s="54">
        <v>439</v>
      </c>
      <c r="AC241" s="54">
        <f t="shared" si="368"/>
        <v>0</v>
      </c>
      <c r="AD241" s="54">
        <f t="shared" si="369"/>
        <v>311</v>
      </c>
      <c r="AE241" s="54">
        <f t="shared" si="370"/>
        <v>189</v>
      </c>
      <c r="AF241" s="54">
        <f t="shared" si="371"/>
        <v>1471</v>
      </c>
      <c r="AG241" s="54">
        <f t="shared" si="350"/>
        <v>1086</v>
      </c>
      <c r="AH241" s="54">
        <f t="shared" ca="1" si="351"/>
        <v>665</v>
      </c>
      <c r="AI241" s="54">
        <f t="shared" ca="1" si="352"/>
        <v>439</v>
      </c>
      <c r="AJ241" s="45" t="s">
        <v>9</v>
      </c>
    </row>
    <row r="242" spans="1:36" ht="15.95" hidden="1" customHeight="1" outlineLevel="1" x14ac:dyDescent="0.2">
      <c r="A242" s="63" t="s">
        <v>154</v>
      </c>
      <c r="B242" s="54">
        <v>0</v>
      </c>
      <c r="C242" s="54">
        <v>0</v>
      </c>
      <c r="D242" s="54">
        <v>0</v>
      </c>
      <c r="E242" s="54">
        <v>0</v>
      </c>
      <c r="F242" s="54">
        <v>0</v>
      </c>
      <c r="G242" s="54">
        <v>0</v>
      </c>
      <c r="H242" s="54">
        <v>0</v>
      </c>
      <c r="I242" s="54">
        <v>0</v>
      </c>
      <c r="J242" s="54">
        <v>0</v>
      </c>
      <c r="K242" s="54">
        <v>0</v>
      </c>
      <c r="L242" s="54">
        <v>0</v>
      </c>
      <c r="M242" s="54">
        <v>0</v>
      </c>
      <c r="N242" s="54">
        <v>0</v>
      </c>
      <c r="O242" s="54">
        <v>0</v>
      </c>
      <c r="P242" s="54">
        <v>0</v>
      </c>
      <c r="Q242" s="54">
        <v>0</v>
      </c>
      <c r="R242" s="54">
        <v>0</v>
      </c>
      <c r="S242" s="54">
        <v>0</v>
      </c>
      <c r="T242" s="54">
        <v>0</v>
      </c>
      <c r="U242" s="54">
        <v>0</v>
      </c>
      <c r="V242" s="54">
        <v>0</v>
      </c>
      <c r="W242" s="54">
        <v>0</v>
      </c>
      <c r="X242" s="54">
        <v>0</v>
      </c>
      <c r="Y242" s="54">
        <v>0</v>
      </c>
      <c r="Z242" s="54">
        <v>0</v>
      </c>
      <c r="AA242" s="54">
        <v>0</v>
      </c>
      <c r="AC242" s="54">
        <f t="shared" si="368"/>
        <v>0</v>
      </c>
      <c r="AD242" s="54">
        <f t="shared" si="369"/>
        <v>0</v>
      </c>
      <c r="AE242" s="54">
        <f t="shared" si="370"/>
        <v>0</v>
      </c>
      <c r="AF242" s="54">
        <f t="shared" si="371"/>
        <v>0</v>
      </c>
      <c r="AG242" s="54">
        <f t="shared" si="350"/>
        <v>0</v>
      </c>
      <c r="AH242" s="54">
        <f t="shared" ca="1" si="351"/>
        <v>0</v>
      </c>
      <c r="AI242" s="54">
        <f t="shared" ca="1" si="352"/>
        <v>0</v>
      </c>
      <c r="AJ242" s="45" t="s">
        <v>9</v>
      </c>
    </row>
    <row r="243" spans="1:36" ht="15.95" hidden="1" customHeight="1" outlineLevel="1" x14ac:dyDescent="0.2">
      <c r="A243" s="63" t="s">
        <v>145</v>
      </c>
      <c r="B243" s="54">
        <v>0</v>
      </c>
      <c r="C243" s="54">
        <v>0</v>
      </c>
      <c r="D243" s="54">
        <v>0</v>
      </c>
      <c r="E243" s="54">
        <v>0</v>
      </c>
      <c r="F243" s="54">
        <v>0</v>
      </c>
      <c r="G243" s="54">
        <v>0</v>
      </c>
      <c r="H243" s="54">
        <v>0</v>
      </c>
      <c r="I243" s="54">
        <v>0</v>
      </c>
      <c r="J243" s="54">
        <v>0</v>
      </c>
      <c r="K243" s="54">
        <v>0</v>
      </c>
      <c r="L243" s="54">
        <v>0</v>
      </c>
      <c r="M243" s="54">
        <v>0</v>
      </c>
      <c r="N243" s="54">
        <v>0</v>
      </c>
      <c r="O243" s="54">
        <v>0</v>
      </c>
      <c r="P243" s="54">
        <v>0</v>
      </c>
      <c r="Q243" s="54">
        <v>0</v>
      </c>
      <c r="R243" s="54">
        <v>0</v>
      </c>
      <c r="S243" s="54">
        <v>0</v>
      </c>
      <c r="T243" s="54">
        <v>0</v>
      </c>
      <c r="U243" s="54">
        <v>0</v>
      </c>
      <c r="V243" s="54">
        <v>0</v>
      </c>
      <c r="W243" s="54">
        <v>0</v>
      </c>
      <c r="X243" s="54">
        <v>0</v>
      </c>
      <c r="Y243" s="54">
        <v>0</v>
      </c>
      <c r="Z243" s="54">
        <v>0</v>
      </c>
      <c r="AA243" s="54">
        <v>0</v>
      </c>
      <c r="AC243" s="54">
        <f t="shared" si="368"/>
        <v>0</v>
      </c>
      <c r="AD243" s="54">
        <f t="shared" si="369"/>
        <v>0</v>
      </c>
      <c r="AE243" s="54">
        <f t="shared" si="370"/>
        <v>0</v>
      </c>
      <c r="AF243" s="54">
        <f t="shared" si="371"/>
        <v>0</v>
      </c>
      <c r="AG243" s="54">
        <f t="shared" si="350"/>
        <v>0</v>
      </c>
      <c r="AH243" s="54">
        <f t="shared" ca="1" si="351"/>
        <v>0</v>
      </c>
      <c r="AI243" s="54">
        <f t="shared" ca="1" si="352"/>
        <v>0</v>
      </c>
      <c r="AJ243" s="45" t="s">
        <v>9</v>
      </c>
    </row>
    <row r="244" spans="1:36" ht="15.95" hidden="1" customHeight="1" outlineLevel="1" x14ac:dyDescent="0.2">
      <c r="A244" s="63" t="s">
        <v>156</v>
      </c>
      <c r="B244" s="54">
        <v>0</v>
      </c>
      <c r="C244" s="54">
        <v>0</v>
      </c>
      <c r="D244" s="54">
        <v>0</v>
      </c>
      <c r="E244" s="54">
        <v>0</v>
      </c>
      <c r="F244" s="54">
        <v>0</v>
      </c>
      <c r="G244" s="54">
        <v>0</v>
      </c>
      <c r="H244" s="54">
        <v>0</v>
      </c>
      <c r="I244" s="54">
        <v>0</v>
      </c>
      <c r="J244" s="54">
        <v>0</v>
      </c>
      <c r="K244" s="54">
        <v>0</v>
      </c>
      <c r="L244" s="54">
        <v>0</v>
      </c>
      <c r="M244" s="54">
        <v>0</v>
      </c>
      <c r="N244" s="54">
        <v>0</v>
      </c>
      <c r="O244" s="54">
        <v>0</v>
      </c>
      <c r="P244" s="54">
        <v>0</v>
      </c>
      <c r="Q244" s="54">
        <v>0</v>
      </c>
      <c r="R244" s="54">
        <v>0</v>
      </c>
      <c r="S244" s="54">
        <v>0</v>
      </c>
      <c r="T244" s="54">
        <v>0</v>
      </c>
      <c r="U244" s="54">
        <v>0</v>
      </c>
      <c r="V244" s="54">
        <v>0</v>
      </c>
      <c r="W244" s="54">
        <v>0</v>
      </c>
      <c r="X244" s="54">
        <v>0</v>
      </c>
      <c r="Y244" s="54">
        <v>0</v>
      </c>
      <c r="Z244" s="54">
        <v>0</v>
      </c>
      <c r="AA244" s="54">
        <v>0</v>
      </c>
      <c r="AC244" s="54">
        <f t="shared" si="368"/>
        <v>0</v>
      </c>
      <c r="AD244" s="54">
        <f t="shared" si="369"/>
        <v>0</v>
      </c>
      <c r="AE244" s="54">
        <f t="shared" si="370"/>
        <v>0</v>
      </c>
      <c r="AF244" s="54">
        <f t="shared" si="371"/>
        <v>0</v>
      </c>
      <c r="AG244" s="54">
        <f t="shared" si="350"/>
        <v>0</v>
      </c>
      <c r="AH244" s="54">
        <f t="shared" ca="1" si="351"/>
        <v>0</v>
      </c>
      <c r="AI244" s="54">
        <f t="shared" ca="1" si="352"/>
        <v>0</v>
      </c>
      <c r="AJ244" s="45" t="s">
        <v>9</v>
      </c>
    </row>
    <row r="245" spans="1:36" ht="15.95" hidden="1" customHeight="1" outlineLevel="1" x14ac:dyDescent="0.2">
      <c r="A245" s="63" t="s">
        <v>146</v>
      </c>
      <c r="B245" s="54">
        <v>1749</v>
      </c>
      <c r="C245" s="54">
        <v>16402</v>
      </c>
      <c r="D245" s="54">
        <v>41699</v>
      </c>
      <c r="E245" s="54">
        <v>91297</v>
      </c>
      <c r="F245" s="54">
        <v>103535</v>
      </c>
      <c r="G245" s="54">
        <v>111128</v>
      </c>
      <c r="H245" s="54">
        <v>137359</v>
      </c>
      <c r="I245" s="54">
        <v>163140</v>
      </c>
      <c r="J245" s="54">
        <v>228243</v>
      </c>
      <c r="K245" s="54">
        <v>272100</v>
      </c>
      <c r="L245" s="54">
        <v>287074</v>
      </c>
      <c r="M245" s="54">
        <v>303865</v>
      </c>
      <c r="N245" s="54">
        <v>318648</v>
      </c>
      <c r="O245" s="54">
        <v>325865</v>
      </c>
      <c r="P245" s="54">
        <v>325293</v>
      </c>
      <c r="Q245" s="54">
        <v>287956</v>
      </c>
      <c r="R245" s="54">
        <v>299788</v>
      </c>
      <c r="S245" s="54">
        <v>311610</v>
      </c>
      <c r="T245" s="54">
        <v>316415</v>
      </c>
      <c r="U245" s="54">
        <v>323600</v>
      </c>
      <c r="V245" s="54">
        <v>336173</v>
      </c>
      <c r="W245" s="54">
        <v>345190</v>
      </c>
      <c r="X245" s="54">
        <v>350586</v>
      </c>
      <c r="Y245" s="54">
        <v>358816</v>
      </c>
      <c r="Z245" s="54">
        <v>372270</v>
      </c>
      <c r="AA245" s="54">
        <v>382123</v>
      </c>
      <c r="AC245" s="54">
        <f t="shared" si="368"/>
        <v>91297</v>
      </c>
      <c r="AD245" s="54">
        <f t="shared" si="369"/>
        <v>163140</v>
      </c>
      <c r="AE245" s="54">
        <f t="shared" si="370"/>
        <v>303865</v>
      </c>
      <c r="AF245" s="54">
        <f t="shared" si="371"/>
        <v>287956</v>
      </c>
      <c r="AG245" s="54">
        <f t="shared" si="350"/>
        <v>323600</v>
      </c>
      <c r="AH245" s="54">
        <f t="shared" ca="1" si="351"/>
        <v>358816</v>
      </c>
      <c r="AI245" s="54">
        <f t="shared" ca="1" si="352"/>
        <v>382123</v>
      </c>
      <c r="AJ245" s="45" t="s">
        <v>9</v>
      </c>
    </row>
    <row r="246" spans="1:36" ht="15.95" hidden="1" customHeight="1" outlineLevel="1" x14ac:dyDescent="0.2">
      <c r="A246" s="63" t="s">
        <v>185</v>
      </c>
      <c r="B246" s="54">
        <v>4440</v>
      </c>
      <c r="C246" s="54">
        <v>12188</v>
      </c>
      <c r="D246" s="54">
        <v>30148</v>
      </c>
      <c r="E246" s="54">
        <v>59241</v>
      </c>
      <c r="F246" s="54">
        <v>72583</v>
      </c>
      <c r="G246" s="54">
        <v>85410</v>
      </c>
      <c r="H246" s="54">
        <v>106457</v>
      </c>
      <c r="I246" s="54">
        <v>126047</v>
      </c>
      <c r="J246" s="54">
        <v>152433</v>
      </c>
      <c r="K246" s="54">
        <v>157105</v>
      </c>
      <c r="L246" s="54">
        <v>160284</v>
      </c>
      <c r="M246" s="54">
        <v>165108</v>
      </c>
      <c r="N246" s="54">
        <v>168292</v>
      </c>
      <c r="O246" s="54">
        <v>168783</v>
      </c>
      <c r="P246" s="54">
        <v>167622</v>
      </c>
      <c r="Q246" s="54">
        <v>168225</v>
      </c>
      <c r="R246" s="54">
        <v>170930</v>
      </c>
      <c r="S246" s="54">
        <v>172924</v>
      </c>
      <c r="T246" s="54">
        <v>172761</v>
      </c>
      <c r="U246" s="54">
        <v>173444</v>
      </c>
      <c r="V246" s="54">
        <v>175860</v>
      </c>
      <c r="W246" s="54">
        <v>176898</v>
      </c>
      <c r="X246" s="54">
        <v>177181</v>
      </c>
      <c r="Y246" s="54">
        <v>178867</v>
      </c>
      <c r="Z246" s="54">
        <v>181601</v>
      </c>
      <c r="AA246" s="54">
        <v>183039</v>
      </c>
      <c r="AC246" s="54">
        <f t="shared" si="368"/>
        <v>59241</v>
      </c>
      <c r="AD246" s="54">
        <f t="shared" si="369"/>
        <v>126047</v>
      </c>
      <c r="AE246" s="54">
        <f t="shared" si="370"/>
        <v>165108</v>
      </c>
      <c r="AF246" s="54">
        <f t="shared" si="371"/>
        <v>168225</v>
      </c>
      <c r="AG246" s="54">
        <f t="shared" si="350"/>
        <v>173444</v>
      </c>
      <c r="AH246" s="54">
        <f t="shared" ca="1" si="351"/>
        <v>178867</v>
      </c>
      <c r="AI246" s="54">
        <f t="shared" ca="1" si="352"/>
        <v>183039</v>
      </c>
      <c r="AJ246" s="45" t="s">
        <v>9</v>
      </c>
    </row>
    <row r="247" spans="1:36" ht="15.95" hidden="1" customHeight="1" outlineLevel="1" x14ac:dyDescent="0.2">
      <c r="A247" s="63" t="s">
        <v>186</v>
      </c>
      <c r="B247" s="54">
        <v>192</v>
      </c>
      <c r="C247" s="54">
        <v>527</v>
      </c>
      <c r="D247" s="54">
        <v>1303</v>
      </c>
      <c r="E247" s="54">
        <v>0</v>
      </c>
      <c r="F247" s="54">
        <v>0</v>
      </c>
      <c r="G247" s="54">
        <v>0</v>
      </c>
      <c r="H247" s="54">
        <v>0</v>
      </c>
      <c r="I247" s="54">
        <v>0</v>
      </c>
      <c r="J247" s="54">
        <v>0</v>
      </c>
      <c r="K247" s="54">
        <v>0</v>
      </c>
      <c r="L247" s="54">
        <v>0</v>
      </c>
      <c r="M247" s="54">
        <v>0</v>
      </c>
      <c r="N247" s="54">
        <v>0</v>
      </c>
      <c r="O247" s="54">
        <v>0</v>
      </c>
      <c r="P247" s="54">
        <v>0</v>
      </c>
      <c r="Q247" s="54">
        <v>0</v>
      </c>
      <c r="R247" s="54">
        <v>0</v>
      </c>
      <c r="S247" s="54">
        <v>0</v>
      </c>
      <c r="T247" s="54">
        <v>0</v>
      </c>
      <c r="U247" s="54">
        <v>0</v>
      </c>
      <c r="V247" s="54">
        <v>0</v>
      </c>
      <c r="W247" s="54">
        <v>0</v>
      </c>
      <c r="X247" s="54">
        <v>0</v>
      </c>
      <c r="Y247" s="54">
        <v>0</v>
      </c>
      <c r="Z247" s="54">
        <v>0</v>
      </c>
      <c r="AA247" s="54">
        <v>0</v>
      </c>
      <c r="AC247" s="54">
        <f t="shared" si="368"/>
        <v>0</v>
      </c>
      <c r="AD247" s="54">
        <f t="shared" si="369"/>
        <v>0</v>
      </c>
      <c r="AE247" s="54">
        <f t="shared" si="370"/>
        <v>0</v>
      </c>
      <c r="AF247" s="54">
        <f t="shared" si="371"/>
        <v>0</v>
      </c>
      <c r="AG247" s="54">
        <f t="shared" si="350"/>
        <v>0</v>
      </c>
      <c r="AH247" s="54">
        <f t="shared" ca="1" si="351"/>
        <v>0</v>
      </c>
      <c r="AI247" s="54">
        <f t="shared" ca="1" si="352"/>
        <v>0</v>
      </c>
      <c r="AJ247" s="45" t="s">
        <v>9</v>
      </c>
    </row>
    <row r="248" spans="1:36" ht="15.95" hidden="1" customHeight="1" outlineLevel="1" x14ac:dyDescent="0.2">
      <c r="A248" s="63" t="s">
        <v>161</v>
      </c>
      <c r="B248" s="54">
        <v>0</v>
      </c>
      <c r="C248" s="54">
        <v>0</v>
      </c>
      <c r="D248" s="54">
        <v>0</v>
      </c>
      <c r="E248" s="54">
        <v>0</v>
      </c>
      <c r="F248" s="54">
        <v>0</v>
      </c>
      <c r="G248" s="54">
        <v>0</v>
      </c>
      <c r="H248" s="54">
        <v>0</v>
      </c>
      <c r="I248" s="54">
        <v>0</v>
      </c>
      <c r="J248" s="54">
        <v>0</v>
      </c>
      <c r="K248" s="54">
        <v>0</v>
      </c>
      <c r="L248" s="54">
        <v>14</v>
      </c>
      <c r="M248" s="54">
        <v>15</v>
      </c>
      <c r="N248" s="54">
        <v>15</v>
      </c>
      <c r="O248" s="54">
        <v>15</v>
      </c>
      <c r="P248" s="54">
        <v>0</v>
      </c>
      <c r="Q248" s="128">
        <v>0</v>
      </c>
      <c r="R248" s="128">
        <v>0</v>
      </c>
      <c r="S248" s="54">
        <v>0</v>
      </c>
      <c r="T248" s="54">
        <v>34</v>
      </c>
      <c r="U248" s="54">
        <v>35</v>
      </c>
      <c r="V248" s="54">
        <v>36</v>
      </c>
      <c r="W248" s="54">
        <v>37</v>
      </c>
      <c r="X248" s="54">
        <v>44</v>
      </c>
      <c r="Y248" s="54">
        <v>0</v>
      </c>
      <c r="Z248" s="54">
        <v>131</v>
      </c>
      <c r="AA248" s="54">
        <v>134</v>
      </c>
      <c r="AC248" s="54">
        <f t="shared" si="368"/>
        <v>0</v>
      </c>
      <c r="AD248" s="54">
        <f t="shared" si="369"/>
        <v>0</v>
      </c>
      <c r="AE248" s="54">
        <f t="shared" si="370"/>
        <v>15</v>
      </c>
      <c r="AF248" s="54">
        <f t="shared" si="371"/>
        <v>0</v>
      </c>
      <c r="AG248" s="54">
        <f t="shared" si="350"/>
        <v>35</v>
      </c>
      <c r="AH248" s="54">
        <f t="shared" ca="1" si="351"/>
        <v>0</v>
      </c>
      <c r="AI248" s="54">
        <f t="shared" ca="1" si="352"/>
        <v>134</v>
      </c>
      <c r="AJ248" s="45" t="s">
        <v>9</v>
      </c>
    </row>
    <row r="249" spans="1:36" ht="15.95" hidden="1" customHeight="1" outlineLevel="1" x14ac:dyDescent="0.2">
      <c r="A249" s="63" t="s">
        <v>162</v>
      </c>
      <c r="B249" s="54">
        <v>0</v>
      </c>
      <c r="C249" s="54">
        <v>0</v>
      </c>
      <c r="D249" s="54">
        <v>0</v>
      </c>
      <c r="E249" s="54">
        <v>0</v>
      </c>
      <c r="F249" s="54">
        <v>0</v>
      </c>
      <c r="G249" s="54">
        <v>0</v>
      </c>
      <c r="H249" s="54">
        <v>0</v>
      </c>
      <c r="I249" s="54">
        <v>0</v>
      </c>
      <c r="J249" s="54">
        <v>0</v>
      </c>
      <c r="K249" s="54">
        <v>0</v>
      </c>
      <c r="L249" s="54">
        <v>0</v>
      </c>
      <c r="M249" s="54">
        <v>0</v>
      </c>
      <c r="N249" s="54">
        <v>0</v>
      </c>
      <c r="O249" s="54">
        <v>0</v>
      </c>
      <c r="P249" s="54">
        <v>0</v>
      </c>
      <c r="Q249" s="54">
        <v>0</v>
      </c>
      <c r="R249" s="54">
        <v>17362</v>
      </c>
      <c r="S249" s="54">
        <v>0</v>
      </c>
      <c r="T249" s="54">
        <v>0</v>
      </c>
      <c r="U249" s="54">
        <v>0</v>
      </c>
      <c r="V249" s="54">
        <v>0</v>
      </c>
      <c r="W249" s="54">
        <v>0</v>
      </c>
      <c r="X249" s="54">
        <v>0</v>
      </c>
      <c r="Y249" s="54">
        <v>0</v>
      </c>
      <c r="Z249" s="54">
        <v>0</v>
      </c>
      <c r="AA249" s="54">
        <v>0</v>
      </c>
      <c r="AC249" s="54">
        <f t="shared" si="368"/>
        <v>0</v>
      </c>
      <c r="AD249" s="54">
        <f t="shared" si="369"/>
        <v>0</v>
      </c>
      <c r="AE249" s="54">
        <f t="shared" si="370"/>
        <v>0</v>
      </c>
      <c r="AF249" s="54">
        <f t="shared" si="371"/>
        <v>0</v>
      </c>
      <c r="AG249" s="54">
        <f t="shared" si="350"/>
        <v>0</v>
      </c>
      <c r="AH249" s="54">
        <f t="shared" ca="1" si="351"/>
        <v>0</v>
      </c>
      <c r="AI249" s="54">
        <f t="shared" ca="1" si="352"/>
        <v>0</v>
      </c>
      <c r="AJ249" s="45" t="s">
        <v>9</v>
      </c>
    </row>
    <row r="250" spans="1:36" ht="15.95" hidden="1" customHeight="1" outlineLevel="1" x14ac:dyDescent="0.2">
      <c r="A250" s="63" t="s">
        <v>159</v>
      </c>
      <c r="B250" s="54">
        <v>0</v>
      </c>
      <c r="C250" s="54">
        <v>0</v>
      </c>
      <c r="D250" s="54">
        <v>0</v>
      </c>
      <c r="E250" s="54">
        <v>0</v>
      </c>
      <c r="F250" s="54">
        <v>0</v>
      </c>
      <c r="G250" s="54">
        <v>0</v>
      </c>
      <c r="H250" s="54">
        <v>0</v>
      </c>
      <c r="I250" s="54">
        <v>0</v>
      </c>
      <c r="J250" s="54">
        <v>0</v>
      </c>
      <c r="K250" s="54">
        <v>0</v>
      </c>
      <c r="L250" s="54">
        <v>0</v>
      </c>
      <c r="M250" s="54">
        <v>0</v>
      </c>
      <c r="N250" s="54">
        <v>0</v>
      </c>
      <c r="O250" s="54">
        <v>0</v>
      </c>
      <c r="P250" s="54">
        <v>0</v>
      </c>
      <c r="Q250" s="128">
        <v>0</v>
      </c>
      <c r="R250" s="128">
        <v>0</v>
      </c>
      <c r="S250" s="54">
        <v>0</v>
      </c>
      <c r="T250" s="54">
        <v>0</v>
      </c>
      <c r="U250" s="54">
        <v>0</v>
      </c>
      <c r="V250" s="54">
        <v>0</v>
      </c>
      <c r="W250" s="54">
        <v>0</v>
      </c>
      <c r="X250" s="54">
        <v>0</v>
      </c>
      <c r="Y250" s="54">
        <v>0</v>
      </c>
      <c r="Z250" s="54">
        <v>0</v>
      </c>
      <c r="AA250" s="54">
        <v>0</v>
      </c>
      <c r="AC250" s="54">
        <f t="shared" si="368"/>
        <v>0</v>
      </c>
      <c r="AD250" s="54">
        <f t="shared" si="369"/>
        <v>0</v>
      </c>
      <c r="AE250" s="54">
        <f t="shared" si="370"/>
        <v>0</v>
      </c>
      <c r="AF250" s="54">
        <f t="shared" si="371"/>
        <v>0</v>
      </c>
      <c r="AG250" s="54">
        <f t="shared" si="350"/>
        <v>0</v>
      </c>
      <c r="AH250" s="54">
        <f t="shared" ca="1" si="351"/>
        <v>0</v>
      </c>
      <c r="AI250" s="54">
        <f t="shared" ca="1" si="352"/>
        <v>0</v>
      </c>
      <c r="AJ250" s="45" t="s">
        <v>9</v>
      </c>
    </row>
    <row r="251" spans="1:36" ht="15.95" hidden="1" customHeight="1" outlineLevel="1" x14ac:dyDescent="0.2">
      <c r="A251" s="63" t="s">
        <v>160</v>
      </c>
      <c r="B251" s="54">
        <v>0</v>
      </c>
      <c r="C251" s="54">
        <v>0</v>
      </c>
      <c r="D251" s="54">
        <v>0</v>
      </c>
      <c r="E251" s="54">
        <v>0</v>
      </c>
      <c r="F251" s="54">
        <v>0</v>
      </c>
      <c r="G251" s="54">
        <v>0</v>
      </c>
      <c r="H251" s="54">
        <v>0</v>
      </c>
      <c r="I251" s="54">
        <v>0</v>
      </c>
      <c r="J251" s="54">
        <v>0</v>
      </c>
      <c r="K251" s="54">
        <v>0</v>
      </c>
      <c r="L251" s="54">
        <v>0</v>
      </c>
      <c r="M251" s="54">
        <v>0</v>
      </c>
      <c r="N251" s="54">
        <v>0</v>
      </c>
      <c r="O251" s="54">
        <v>0</v>
      </c>
      <c r="P251" s="54">
        <v>0</v>
      </c>
      <c r="Q251" s="128">
        <v>0</v>
      </c>
      <c r="R251" s="128">
        <v>0</v>
      </c>
      <c r="S251" s="54">
        <v>1376</v>
      </c>
      <c r="T251" s="54">
        <v>1540</v>
      </c>
      <c r="U251" s="54">
        <v>1722</v>
      </c>
      <c r="V251" s="54">
        <v>1906</v>
      </c>
      <c r="W251" s="54">
        <v>2098</v>
      </c>
      <c r="X251" s="54">
        <v>2293</v>
      </c>
      <c r="Y251" s="54">
        <v>2495</v>
      </c>
      <c r="Z251" s="54">
        <v>2703</v>
      </c>
      <c r="AA251" s="54">
        <v>2911</v>
      </c>
      <c r="AC251" s="54">
        <f t="shared" si="368"/>
        <v>0</v>
      </c>
      <c r="AD251" s="54">
        <f t="shared" si="369"/>
        <v>0</v>
      </c>
      <c r="AE251" s="54">
        <f t="shared" si="370"/>
        <v>0</v>
      </c>
      <c r="AF251" s="54">
        <f t="shared" si="371"/>
        <v>0</v>
      </c>
      <c r="AG251" s="54">
        <f t="shared" si="350"/>
        <v>1722</v>
      </c>
      <c r="AH251" s="54">
        <f t="shared" ca="1" si="351"/>
        <v>2495</v>
      </c>
      <c r="AI251" s="54">
        <f t="shared" ca="1" si="352"/>
        <v>2911</v>
      </c>
      <c r="AJ251" s="45" t="s">
        <v>9</v>
      </c>
    </row>
    <row r="252" spans="1:36" ht="15.95" hidden="1" customHeight="1" outlineLevel="1" x14ac:dyDescent="0.2">
      <c r="A252" s="63" t="s">
        <v>157</v>
      </c>
      <c r="B252" s="54">
        <v>0</v>
      </c>
      <c r="C252" s="54">
        <v>0</v>
      </c>
      <c r="D252" s="54">
        <v>0</v>
      </c>
      <c r="E252" s="54">
        <v>0</v>
      </c>
      <c r="F252" s="54">
        <v>0</v>
      </c>
      <c r="G252" s="54">
        <v>0</v>
      </c>
      <c r="H252" s="54">
        <v>0</v>
      </c>
      <c r="I252" s="54">
        <v>0</v>
      </c>
      <c r="J252" s="54">
        <v>0</v>
      </c>
      <c r="K252" s="54">
        <v>0</v>
      </c>
      <c r="L252" s="54">
        <v>0</v>
      </c>
      <c r="M252" s="54">
        <v>0</v>
      </c>
      <c r="N252" s="54">
        <v>0</v>
      </c>
      <c r="O252" s="54">
        <v>3005</v>
      </c>
      <c r="P252" s="54">
        <v>2453</v>
      </c>
      <c r="Q252" s="54">
        <v>2415</v>
      </c>
      <c r="R252" s="128">
        <v>2024</v>
      </c>
      <c r="S252" s="54">
        <v>1980</v>
      </c>
      <c r="T252" s="54">
        <v>1964</v>
      </c>
      <c r="U252" s="54">
        <v>1956</v>
      </c>
      <c r="V252" s="54">
        <v>1439</v>
      </c>
      <c r="W252" s="54">
        <v>1406</v>
      </c>
      <c r="X252" s="54">
        <v>1379</v>
      </c>
      <c r="Y252" s="54">
        <v>1213</v>
      </c>
      <c r="Z252" s="54">
        <v>1212</v>
      </c>
      <c r="AA252" s="54">
        <v>1210</v>
      </c>
      <c r="AC252" s="54">
        <f t="shared" si="368"/>
        <v>0</v>
      </c>
      <c r="AD252" s="54">
        <f t="shared" si="369"/>
        <v>0</v>
      </c>
      <c r="AE252" s="54">
        <f t="shared" si="370"/>
        <v>0</v>
      </c>
      <c r="AF252" s="54">
        <f t="shared" si="371"/>
        <v>2415</v>
      </c>
      <c r="AG252" s="54">
        <f t="shared" si="350"/>
        <v>1956</v>
      </c>
      <c r="AH252" s="54">
        <f t="shared" ca="1" si="351"/>
        <v>1213</v>
      </c>
      <c r="AI252" s="54">
        <f t="shared" ca="1" si="352"/>
        <v>1210</v>
      </c>
      <c r="AJ252" s="45" t="s">
        <v>9</v>
      </c>
    </row>
    <row r="253" spans="1:36" ht="15.95" hidden="1" customHeight="1" outlineLevel="1" x14ac:dyDescent="0.2">
      <c r="A253" s="63" t="s">
        <v>163</v>
      </c>
      <c r="B253" s="54">
        <v>0</v>
      </c>
      <c r="C253" s="54">
        <v>0</v>
      </c>
      <c r="D253" s="54">
        <v>0</v>
      </c>
      <c r="E253" s="54">
        <v>0</v>
      </c>
      <c r="F253" s="54">
        <v>0</v>
      </c>
      <c r="G253" s="54">
        <v>0</v>
      </c>
      <c r="H253" s="54">
        <v>0</v>
      </c>
      <c r="I253" s="54">
        <v>0</v>
      </c>
      <c r="J253" s="54">
        <v>0</v>
      </c>
      <c r="K253" s="54">
        <v>0</v>
      </c>
      <c r="L253" s="54">
        <v>0</v>
      </c>
      <c r="M253" s="54">
        <v>0</v>
      </c>
      <c r="N253" s="54">
        <v>0</v>
      </c>
      <c r="O253" s="54">
        <v>0</v>
      </c>
      <c r="P253" s="54">
        <v>0</v>
      </c>
      <c r="Q253" s="54">
        <v>1078</v>
      </c>
      <c r="R253" s="54">
        <v>1204</v>
      </c>
      <c r="S253" s="54">
        <v>0</v>
      </c>
      <c r="T253" s="54">
        <v>0</v>
      </c>
      <c r="U253" s="54">
        <v>0</v>
      </c>
      <c r="V253" s="54">
        <v>0</v>
      </c>
      <c r="W253" s="54">
        <v>0</v>
      </c>
      <c r="X253" s="54">
        <v>0</v>
      </c>
      <c r="Y253" s="54">
        <v>0</v>
      </c>
      <c r="Z253" s="54">
        <v>0</v>
      </c>
      <c r="AA253" s="54">
        <v>0</v>
      </c>
      <c r="AC253" s="54">
        <f t="shared" si="368"/>
        <v>0</v>
      </c>
      <c r="AD253" s="54">
        <f t="shared" si="369"/>
        <v>0</v>
      </c>
      <c r="AE253" s="54">
        <f t="shared" si="370"/>
        <v>0</v>
      </c>
      <c r="AF253" s="54">
        <f t="shared" si="371"/>
        <v>1078</v>
      </c>
      <c r="AG253" s="54">
        <f t="shared" si="350"/>
        <v>0</v>
      </c>
      <c r="AH253" s="54">
        <f t="shared" ca="1" si="351"/>
        <v>0</v>
      </c>
      <c r="AI253" s="54">
        <f t="shared" ca="1" si="352"/>
        <v>0</v>
      </c>
      <c r="AJ253" s="45" t="s">
        <v>9</v>
      </c>
    </row>
    <row r="254" spans="1:36" ht="15.95" hidden="1" customHeight="1" outlineLevel="1" x14ac:dyDescent="0.2">
      <c r="A254" s="61" t="s">
        <v>165</v>
      </c>
      <c r="B254" s="62">
        <v>26084</v>
      </c>
      <c r="C254" s="62">
        <v>57659</v>
      </c>
      <c r="D254" s="62">
        <v>109837</v>
      </c>
      <c r="E254" s="62">
        <v>157732</v>
      </c>
      <c r="F254" s="62">
        <v>223589</v>
      </c>
      <c r="G254" s="62">
        <v>238331</v>
      </c>
      <c r="H254" s="62">
        <v>289114</v>
      </c>
      <c r="I254" s="62">
        <f t="shared" ref="I254:N254" si="384">SUM(I255:I261)</f>
        <v>339132</v>
      </c>
      <c r="J254" s="62">
        <f t="shared" si="384"/>
        <v>536855</v>
      </c>
      <c r="K254" s="62">
        <f t="shared" si="384"/>
        <v>660679</v>
      </c>
      <c r="L254" s="62">
        <f t="shared" si="384"/>
        <v>684179</v>
      </c>
      <c r="M254" s="62">
        <f t="shared" si="384"/>
        <v>656401</v>
      </c>
      <c r="N254" s="62">
        <f t="shared" si="384"/>
        <v>681828</v>
      </c>
      <c r="O254" s="62">
        <f t="shared" ref="O254:S254" si="385">SUM(O255:O261)</f>
        <v>643844</v>
      </c>
      <c r="P254" s="62">
        <f t="shared" si="385"/>
        <v>628161</v>
      </c>
      <c r="Q254" s="62">
        <f t="shared" si="385"/>
        <v>667776</v>
      </c>
      <c r="R254" s="62">
        <f t="shared" si="385"/>
        <v>694250</v>
      </c>
      <c r="S254" s="62">
        <f t="shared" si="385"/>
        <v>723831</v>
      </c>
      <c r="T254" s="62">
        <f t="shared" ref="T254:U254" si="386">SUM(T255:T261)</f>
        <v>730885</v>
      </c>
      <c r="U254" s="62">
        <f t="shared" si="386"/>
        <v>727723</v>
      </c>
      <c r="V254" s="62">
        <f t="shared" ref="V254:W254" si="387">SUM(V255:V261)</f>
        <v>758171</v>
      </c>
      <c r="W254" s="62">
        <f t="shared" si="387"/>
        <v>783767</v>
      </c>
      <c r="X254" s="62">
        <f t="shared" ref="X254:Y254" si="388">SUM(X255:X261)</f>
        <v>805924</v>
      </c>
      <c r="Y254" s="62">
        <f t="shared" si="388"/>
        <v>809693</v>
      </c>
      <c r="Z254" s="62">
        <f t="shared" ref="Z254:AA254" si="389">SUM(Z255:Z261)</f>
        <v>844546</v>
      </c>
      <c r="AA254" s="62">
        <f t="shared" si="389"/>
        <v>876169</v>
      </c>
      <c r="AC254" s="62">
        <f t="shared" ref="AC254:AC261" si="390">E254</f>
        <v>157732</v>
      </c>
      <c r="AD254" s="62">
        <f t="shared" ref="AD254:AD261" si="391">I254</f>
        <v>339132</v>
      </c>
      <c r="AE254" s="62">
        <f t="shared" ref="AE254:AE261" si="392">M254</f>
        <v>656401</v>
      </c>
      <c r="AF254" s="62">
        <f t="shared" ref="AF254:AF261" si="393">Q254</f>
        <v>667776</v>
      </c>
      <c r="AG254" s="62">
        <f t="shared" si="350"/>
        <v>727723</v>
      </c>
      <c r="AH254" s="62">
        <f t="shared" ca="1" si="351"/>
        <v>809693</v>
      </c>
      <c r="AI254" s="62">
        <f t="shared" ca="1" si="352"/>
        <v>876169</v>
      </c>
      <c r="AJ254" s="45" t="s">
        <v>9</v>
      </c>
    </row>
    <row r="255" spans="1:36" ht="15.95" hidden="1" customHeight="1" outlineLevel="1" x14ac:dyDescent="0.2">
      <c r="A255" s="63" t="s">
        <v>166</v>
      </c>
      <c r="B255" s="54">
        <v>22729</v>
      </c>
      <c r="C255" s="54">
        <v>22729</v>
      </c>
      <c r="D255" s="54">
        <v>22729</v>
      </c>
      <c r="E255" s="54">
        <v>22729</v>
      </c>
      <c r="F255" s="54">
        <v>22729</v>
      </c>
      <c r="G255" s="54">
        <v>22729</v>
      </c>
      <c r="H255" s="54">
        <v>22729</v>
      </c>
      <c r="I255" s="54">
        <v>22729</v>
      </c>
      <c r="J255" s="54">
        <v>100229</v>
      </c>
      <c r="K255" s="54">
        <v>149029</v>
      </c>
      <c r="L255" s="54">
        <v>149029</v>
      </c>
      <c r="M255" s="54">
        <v>149029</v>
      </c>
      <c r="N255" s="54">
        <v>149029</v>
      </c>
      <c r="O255" s="54">
        <v>149029</v>
      </c>
      <c r="P255" s="54">
        <v>149029</v>
      </c>
      <c r="Q255" s="54">
        <v>149029</v>
      </c>
      <c r="R255" s="54">
        <v>149029</v>
      </c>
      <c r="S255" s="54">
        <v>149029</v>
      </c>
      <c r="T255" s="54">
        <v>149029</v>
      </c>
      <c r="U255" s="54">
        <v>149029</v>
      </c>
      <c r="V255" s="54">
        <v>149029</v>
      </c>
      <c r="W255" s="54">
        <v>149029</v>
      </c>
      <c r="X255" s="54">
        <v>149029</v>
      </c>
      <c r="Y255" s="54">
        <v>149029</v>
      </c>
      <c r="Z255" s="54">
        <v>149029</v>
      </c>
      <c r="AA255" s="54">
        <v>149029</v>
      </c>
      <c r="AC255" s="54">
        <f t="shared" si="390"/>
        <v>22729</v>
      </c>
      <c r="AD255" s="54">
        <f t="shared" si="391"/>
        <v>22729</v>
      </c>
      <c r="AE255" s="54">
        <f t="shared" si="392"/>
        <v>149029</v>
      </c>
      <c r="AF255" s="54">
        <f t="shared" si="393"/>
        <v>149029</v>
      </c>
      <c r="AG255" s="54">
        <f t="shared" ref="AG255:AG261" si="394">U255</f>
        <v>149029</v>
      </c>
      <c r="AH255" s="54">
        <f t="shared" ref="AH255:AH261" ca="1" si="395">OFFSET(Z255,0,-1)</f>
        <v>149029</v>
      </c>
      <c r="AI255" s="54">
        <f t="shared" ref="AI255:AI261" ca="1" si="396">OFFSET(AB255,0,-1)</f>
        <v>149029</v>
      </c>
      <c r="AJ255" s="45" t="s">
        <v>9</v>
      </c>
    </row>
    <row r="256" spans="1:36" ht="15.95" hidden="1" customHeight="1" outlineLevel="1" x14ac:dyDescent="0.2">
      <c r="A256" s="63" t="s">
        <v>167</v>
      </c>
      <c r="B256" s="54">
        <v>0</v>
      </c>
      <c r="C256" s="54">
        <v>0</v>
      </c>
      <c r="D256" s="54">
        <v>0</v>
      </c>
      <c r="E256" s="54">
        <v>0</v>
      </c>
      <c r="F256" s="54">
        <v>0</v>
      </c>
      <c r="G256" s="54">
        <v>0</v>
      </c>
      <c r="H256" s="54">
        <v>0</v>
      </c>
      <c r="I256" s="54">
        <v>0</v>
      </c>
      <c r="J256" s="54">
        <v>0</v>
      </c>
      <c r="K256" s="54">
        <v>0</v>
      </c>
      <c r="L256" s="54">
        <v>0</v>
      </c>
      <c r="M256" s="54">
        <v>0</v>
      </c>
      <c r="N256" s="54">
        <v>0</v>
      </c>
      <c r="O256" s="54">
        <v>0</v>
      </c>
      <c r="P256" s="54">
        <v>0</v>
      </c>
      <c r="Q256" s="54">
        <v>0</v>
      </c>
      <c r="R256" s="54">
        <v>0</v>
      </c>
      <c r="S256" s="54">
        <v>0</v>
      </c>
      <c r="T256" s="54">
        <v>0</v>
      </c>
      <c r="U256" s="54">
        <v>0</v>
      </c>
      <c r="V256" s="54">
        <v>0</v>
      </c>
      <c r="W256" s="54">
        <v>0</v>
      </c>
      <c r="X256" s="54">
        <v>0</v>
      </c>
      <c r="Y256" s="54">
        <v>0</v>
      </c>
      <c r="Z256" s="54">
        <v>0</v>
      </c>
      <c r="AA256" s="54">
        <v>0</v>
      </c>
      <c r="AC256" s="54">
        <f t="shared" si="390"/>
        <v>0</v>
      </c>
      <c r="AD256" s="54">
        <f t="shared" si="391"/>
        <v>0</v>
      </c>
      <c r="AE256" s="54">
        <f t="shared" si="392"/>
        <v>0</v>
      </c>
      <c r="AF256" s="54">
        <f t="shared" si="393"/>
        <v>0</v>
      </c>
      <c r="AG256" s="54">
        <f t="shared" si="394"/>
        <v>0</v>
      </c>
      <c r="AH256" s="54">
        <f t="shared" ca="1" si="395"/>
        <v>0</v>
      </c>
      <c r="AI256" s="54">
        <f t="shared" ca="1" si="396"/>
        <v>0</v>
      </c>
      <c r="AJ256" s="45" t="s">
        <v>9</v>
      </c>
    </row>
    <row r="257" spans="1:36" ht="15.95" hidden="1" customHeight="1" outlineLevel="1" x14ac:dyDescent="0.2">
      <c r="A257" s="63" t="s">
        <v>145</v>
      </c>
      <c r="B257" s="54">
        <v>0</v>
      </c>
      <c r="C257" s="54">
        <v>0</v>
      </c>
      <c r="D257" s="54">
        <v>0</v>
      </c>
      <c r="E257" s="54">
        <v>0</v>
      </c>
      <c r="F257" s="54">
        <v>0</v>
      </c>
      <c r="G257" s="54">
        <v>0</v>
      </c>
      <c r="H257" s="54">
        <v>0</v>
      </c>
      <c r="I257" s="54">
        <v>0</v>
      </c>
      <c r="J257" s="54">
        <v>0</v>
      </c>
      <c r="K257" s="54">
        <v>0</v>
      </c>
      <c r="L257" s="54">
        <v>0</v>
      </c>
      <c r="M257" s="54">
        <v>0</v>
      </c>
      <c r="N257" s="54">
        <v>0</v>
      </c>
      <c r="O257" s="54">
        <v>0</v>
      </c>
      <c r="P257" s="54">
        <v>0</v>
      </c>
      <c r="Q257" s="54">
        <v>0</v>
      </c>
      <c r="R257" s="54">
        <v>0</v>
      </c>
      <c r="S257" s="54">
        <v>0</v>
      </c>
      <c r="T257" s="54">
        <v>0</v>
      </c>
      <c r="U257" s="54">
        <v>0</v>
      </c>
      <c r="V257" s="54">
        <v>0</v>
      </c>
      <c r="W257" s="54">
        <v>0</v>
      </c>
      <c r="X257" s="54">
        <v>0</v>
      </c>
      <c r="Y257" s="54">
        <v>0</v>
      </c>
      <c r="Z257" s="54">
        <v>0</v>
      </c>
      <c r="AA257" s="54">
        <v>0</v>
      </c>
      <c r="AC257" s="54">
        <f t="shared" si="390"/>
        <v>0</v>
      </c>
      <c r="AD257" s="54">
        <f t="shared" si="391"/>
        <v>0</v>
      </c>
      <c r="AE257" s="54">
        <f t="shared" si="392"/>
        <v>0</v>
      </c>
      <c r="AF257" s="54">
        <f t="shared" si="393"/>
        <v>0</v>
      </c>
      <c r="AG257" s="54">
        <f t="shared" si="394"/>
        <v>0</v>
      </c>
      <c r="AH257" s="54">
        <f t="shared" ca="1" si="395"/>
        <v>0</v>
      </c>
      <c r="AI257" s="54">
        <f t="shared" ca="1" si="396"/>
        <v>0</v>
      </c>
      <c r="AJ257" s="45" t="s">
        <v>9</v>
      </c>
    </row>
    <row r="258" spans="1:36" ht="15.95" hidden="1" customHeight="1" outlineLevel="1" x14ac:dyDescent="0.2">
      <c r="A258" s="63" t="s">
        <v>168</v>
      </c>
      <c r="B258" s="54">
        <v>0</v>
      </c>
      <c r="C258" s="54">
        <v>0</v>
      </c>
      <c r="D258" s="54">
        <v>0</v>
      </c>
      <c r="E258" s="54">
        <v>0</v>
      </c>
      <c r="F258" s="54">
        <v>0</v>
      </c>
      <c r="G258" s="54">
        <v>0</v>
      </c>
      <c r="H258" s="54">
        <v>0</v>
      </c>
      <c r="I258" s="54">
        <v>0</v>
      </c>
      <c r="J258" s="54">
        <v>0</v>
      </c>
      <c r="K258" s="54">
        <v>0</v>
      </c>
      <c r="L258" s="54">
        <v>0</v>
      </c>
      <c r="M258" s="54">
        <v>0</v>
      </c>
      <c r="N258" s="54">
        <v>0</v>
      </c>
      <c r="O258" s="54">
        <v>0</v>
      </c>
      <c r="P258" s="54">
        <v>0</v>
      </c>
      <c r="Q258" s="54">
        <v>0</v>
      </c>
      <c r="R258" s="54">
        <v>0</v>
      </c>
      <c r="S258" s="54">
        <v>0</v>
      </c>
      <c r="T258" s="54">
        <v>0</v>
      </c>
      <c r="U258" s="54">
        <v>0</v>
      </c>
      <c r="V258" s="54">
        <v>0</v>
      </c>
      <c r="W258" s="54">
        <v>0</v>
      </c>
      <c r="X258" s="54">
        <v>0</v>
      </c>
      <c r="Y258" s="54">
        <v>0</v>
      </c>
      <c r="Z258" s="54">
        <v>0</v>
      </c>
      <c r="AA258" s="54">
        <v>0</v>
      </c>
      <c r="AC258" s="54">
        <f t="shared" si="390"/>
        <v>0</v>
      </c>
      <c r="AD258" s="54">
        <f t="shared" si="391"/>
        <v>0</v>
      </c>
      <c r="AE258" s="54">
        <f t="shared" si="392"/>
        <v>0</v>
      </c>
      <c r="AF258" s="54">
        <f t="shared" si="393"/>
        <v>0</v>
      </c>
      <c r="AG258" s="54">
        <f t="shared" si="394"/>
        <v>0</v>
      </c>
      <c r="AH258" s="54">
        <f t="shared" ca="1" si="395"/>
        <v>0</v>
      </c>
      <c r="AI258" s="54">
        <f t="shared" ca="1" si="396"/>
        <v>0</v>
      </c>
      <c r="AJ258" s="45" t="s">
        <v>9</v>
      </c>
    </row>
    <row r="259" spans="1:36" ht="15.95" hidden="1" customHeight="1" outlineLevel="1" x14ac:dyDescent="0.2">
      <c r="A259" s="63" t="s">
        <v>169</v>
      </c>
      <c r="B259" s="54">
        <v>4335</v>
      </c>
      <c r="C259" s="54">
        <v>4335</v>
      </c>
      <c r="D259" s="54">
        <v>4335</v>
      </c>
      <c r="E259" s="54">
        <v>181746</v>
      </c>
      <c r="F259" s="54">
        <v>177111</v>
      </c>
      <c r="G259" s="54">
        <v>177111</v>
      </c>
      <c r="H259" s="54">
        <v>177111</v>
      </c>
      <c r="I259" s="54">
        <v>316403</v>
      </c>
      <c r="J259" s="54">
        <v>316403</v>
      </c>
      <c r="K259" s="54">
        <v>316403</v>
      </c>
      <c r="L259" s="54">
        <v>316403</v>
      </c>
      <c r="M259" s="54">
        <v>507371</v>
      </c>
      <c r="N259" s="54">
        <v>507588</v>
      </c>
      <c r="O259" s="54">
        <v>465452</v>
      </c>
      <c r="P259" s="54">
        <v>429685</v>
      </c>
      <c r="Q259" s="54">
        <v>519662</v>
      </c>
      <c r="R259" s="54">
        <v>518746</v>
      </c>
      <c r="S259" s="54">
        <v>518746</v>
      </c>
      <c r="T259" s="54">
        <v>518746</v>
      </c>
      <c r="U259" s="54">
        <v>578696</v>
      </c>
      <c r="V259" s="54">
        <v>578696</v>
      </c>
      <c r="W259" s="54">
        <v>578696</v>
      </c>
      <c r="X259" s="54">
        <v>578696</v>
      </c>
      <c r="Y259" s="54">
        <v>660664</v>
      </c>
      <c r="Z259" s="54">
        <v>660664</v>
      </c>
      <c r="AA259" s="54">
        <v>660664</v>
      </c>
      <c r="AC259" s="54">
        <f t="shared" si="390"/>
        <v>181746</v>
      </c>
      <c r="AD259" s="54">
        <f t="shared" si="391"/>
        <v>316403</v>
      </c>
      <c r="AE259" s="54">
        <f t="shared" si="392"/>
        <v>507371</v>
      </c>
      <c r="AF259" s="54">
        <f t="shared" si="393"/>
        <v>519662</v>
      </c>
      <c r="AG259" s="54">
        <f t="shared" si="394"/>
        <v>578696</v>
      </c>
      <c r="AH259" s="54">
        <f t="shared" ca="1" si="395"/>
        <v>660664</v>
      </c>
      <c r="AI259" s="54">
        <f t="shared" ca="1" si="396"/>
        <v>660664</v>
      </c>
      <c r="AJ259" s="45" t="s">
        <v>9</v>
      </c>
    </row>
    <row r="260" spans="1:36" ht="15.95" hidden="1" customHeight="1" outlineLevel="1" x14ac:dyDescent="0.2">
      <c r="A260" s="63" t="s">
        <v>170</v>
      </c>
      <c r="B260" s="54">
        <v>-980</v>
      </c>
      <c r="C260" s="54">
        <v>30595</v>
      </c>
      <c r="D260" s="54">
        <v>82773</v>
      </c>
      <c r="E260" s="54">
        <v>-46743</v>
      </c>
      <c r="F260" s="54">
        <v>23749</v>
      </c>
      <c r="G260" s="54">
        <v>38491</v>
      </c>
      <c r="H260" s="54">
        <v>89274</v>
      </c>
      <c r="I260" s="54">
        <v>0</v>
      </c>
      <c r="J260" s="54">
        <v>120223</v>
      </c>
      <c r="K260" s="54">
        <v>195247</v>
      </c>
      <c r="L260" s="54">
        <v>218747</v>
      </c>
      <c r="M260" s="54">
        <v>1</v>
      </c>
      <c r="N260" s="54">
        <v>25211</v>
      </c>
      <c r="O260" s="54">
        <v>29363</v>
      </c>
      <c r="P260" s="54">
        <v>49447</v>
      </c>
      <c r="Q260" s="54">
        <v>-915</v>
      </c>
      <c r="R260" s="54">
        <v>26475</v>
      </c>
      <c r="S260" s="54">
        <v>56056</v>
      </c>
      <c r="T260" s="54">
        <v>63110</v>
      </c>
      <c r="U260" s="54">
        <v>-2</v>
      </c>
      <c r="V260" s="54">
        <v>30446</v>
      </c>
      <c r="W260" s="54">
        <v>56042</v>
      </c>
      <c r="X260" s="54">
        <v>78199</v>
      </c>
      <c r="Y260" s="54">
        <v>0</v>
      </c>
      <c r="Z260" s="54">
        <v>34853</v>
      </c>
      <c r="AA260" s="54">
        <v>66476</v>
      </c>
      <c r="AC260" s="54">
        <f t="shared" si="390"/>
        <v>-46743</v>
      </c>
      <c r="AD260" s="54">
        <f t="shared" si="391"/>
        <v>0</v>
      </c>
      <c r="AE260" s="54">
        <f t="shared" si="392"/>
        <v>1</v>
      </c>
      <c r="AF260" s="54">
        <f t="shared" si="393"/>
        <v>-915</v>
      </c>
      <c r="AG260" s="54">
        <f t="shared" si="394"/>
        <v>-2</v>
      </c>
      <c r="AH260" s="54">
        <f t="shared" ca="1" si="395"/>
        <v>0</v>
      </c>
      <c r="AI260" s="54">
        <f t="shared" ca="1" si="396"/>
        <v>66476</v>
      </c>
      <c r="AJ260" s="45" t="s">
        <v>9</v>
      </c>
    </row>
    <row r="261" spans="1:36" ht="15.95" hidden="1" customHeight="1" outlineLevel="1" x14ac:dyDescent="0.2">
      <c r="A261" s="63" t="s">
        <v>171</v>
      </c>
      <c r="B261" s="54">
        <v>0</v>
      </c>
      <c r="C261" s="54">
        <v>0</v>
      </c>
      <c r="D261" s="54">
        <v>0</v>
      </c>
      <c r="E261" s="54">
        <v>0</v>
      </c>
      <c r="F261" s="54">
        <v>0</v>
      </c>
      <c r="G261" s="54">
        <v>0</v>
      </c>
      <c r="H261" s="54">
        <v>0</v>
      </c>
      <c r="I261" s="54">
        <v>0</v>
      </c>
      <c r="J261" s="54">
        <v>0</v>
      </c>
      <c r="K261" s="54">
        <v>0</v>
      </c>
      <c r="L261" s="54">
        <v>0</v>
      </c>
      <c r="M261" s="54">
        <v>0</v>
      </c>
      <c r="N261" s="54">
        <v>0</v>
      </c>
      <c r="O261" s="54">
        <v>0</v>
      </c>
      <c r="P261" s="54">
        <v>0</v>
      </c>
      <c r="Q261" s="54">
        <v>0</v>
      </c>
      <c r="R261" s="54">
        <v>0</v>
      </c>
      <c r="S261" s="54">
        <v>0</v>
      </c>
      <c r="T261" s="54">
        <v>0</v>
      </c>
      <c r="U261" s="54">
        <v>0</v>
      </c>
      <c r="V261" s="54">
        <v>0</v>
      </c>
      <c r="W261" s="54">
        <v>0</v>
      </c>
      <c r="X261" s="54">
        <v>0</v>
      </c>
      <c r="Y261" s="54">
        <v>0</v>
      </c>
      <c r="Z261" s="54">
        <v>0</v>
      </c>
      <c r="AA261" s="54">
        <v>0</v>
      </c>
      <c r="AC261" s="54">
        <f t="shared" si="390"/>
        <v>0</v>
      </c>
      <c r="AD261" s="54">
        <f t="shared" si="391"/>
        <v>0</v>
      </c>
      <c r="AE261" s="54">
        <f t="shared" si="392"/>
        <v>0</v>
      </c>
      <c r="AF261" s="54">
        <f t="shared" si="393"/>
        <v>0</v>
      </c>
      <c r="AG261" s="54">
        <f t="shared" si="394"/>
        <v>0</v>
      </c>
      <c r="AH261" s="54">
        <f t="shared" ca="1" si="395"/>
        <v>0</v>
      </c>
      <c r="AI261" s="54">
        <f t="shared" ca="1" si="396"/>
        <v>0</v>
      </c>
      <c r="AJ261" s="45" t="s">
        <v>9</v>
      </c>
    </row>
    <row r="262" spans="1:36" ht="15.95" customHeight="1" collapsed="1" x14ac:dyDescent="0.2">
      <c r="P262" s="219">
        <f t="shared" ref="P262:U262" si="397">P190-P222</f>
        <v>0</v>
      </c>
      <c r="Q262" s="219">
        <f t="shared" si="397"/>
        <v>0</v>
      </c>
      <c r="R262" s="219">
        <f t="shared" si="397"/>
        <v>0</v>
      </c>
      <c r="S262" s="219">
        <f t="shared" si="397"/>
        <v>0</v>
      </c>
      <c r="T262" s="219">
        <f t="shared" si="397"/>
        <v>0</v>
      </c>
      <c r="U262" s="219">
        <f t="shared" si="397"/>
        <v>0</v>
      </c>
      <c r="V262" s="219">
        <f t="shared" ref="V262:W262" si="398">V190-V222</f>
        <v>0</v>
      </c>
      <c r="W262" s="219">
        <f t="shared" si="398"/>
        <v>0</v>
      </c>
      <c r="X262" s="219">
        <f t="shared" ref="X262:Y262" si="399">X190-X222</f>
        <v>0</v>
      </c>
      <c r="Y262" s="219">
        <f t="shared" si="399"/>
        <v>0</v>
      </c>
      <c r="Z262" s="219">
        <f t="shared" ref="Z262:AA262" si="400">Z190-Z222</f>
        <v>0</v>
      </c>
      <c r="AA262" s="219">
        <f t="shared" si="400"/>
        <v>0</v>
      </c>
      <c r="AJ262" s="45" t="s">
        <v>9</v>
      </c>
    </row>
    <row r="263" spans="1:36" ht="15.95" customHeight="1" x14ac:dyDescent="0.2">
      <c r="A263" s="162" t="s">
        <v>187</v>
      </c>
      <c r="AJ263" s="45" t="s">
        <v>9</v>
      </c>
    </row>
    <row r="264" spans="1:36" ht="15.95" customHeight="1" x14ac:dyDescent="0.2">
      <c r="AJ264" s="45"/>
    </row>
    <row r="265" spans="1:36" ht="15.95" customHeight="1" x14ac:dyDescent="0.2">
      <c r="AJ265" s="45"/>
    </row>
    <row r="266" spans="1:36" ht="15.95" customHeight="1" x14ac:dyDescent="0.2">
      <c r="AJ266" s="45"/>
    </row>
    <row r="267" spans="1:36" ht="15.95" customHeight="1" x14ac:dyDescent="0.2">
      <c r="AJ267" s="45"/>
    </row>
    <row r="268" spans="1:36" ht="15.95" customHeight="1" x14ac:dyDescent="0.2">
      <c r="AJ268" s="45"/>
    </row>
  </sheetData>
  <phoneticPr fontId="43" type="noConversion"/>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879AF-0453-444A-A8BA-F6D6E943830E}">
  <sheetPr>
    <tabColor theme="4" tint="0.79998168889431442"/>
    <outlinePr summaryBelow="0" summaryRight="0"/>
  </sheetPr>
  <dimension ref="A1:AJ268"/>
  <sheetViews>
    <sheetView showGridLines="0" zoomScale="80" zoomScaleNormal="80" workbookViewId="0">
      <pane xSplit="1" ySplit="5" topLeftCell="B6" activePane="bottomRight" state="frozen"/>
      <selection activeCell="AD19" sqref="AD19"/>
      <selection pane="topRight" activeCell="AD19" sqref="AD19"/>
      <selection pane="bottomLeft" activeCell="AD19" sqref="AD19"/>
      <selection pane="bottomRight"/>
    </sheetView>
  </sheetViews>
  <sheetFormatPr defaultRowHeight="15.95" customHeight="1" outlineLevelRow="1" x14ac:dyDescent="0.2"/>
  <cols>
    <col min="1" max="1" width="64.7109375" style="20" customWidth="1"/>
    <col min="2" max="27" width="14.7109375" style="34" customWidth="1"/>
    <col min="28" max="28" width="9.140625" style="20"/>
    <col min="29" max="35" width="14.7109375" style="34" customWidth="1"/>
    <col min="36" max="36" width="2.7109375" style="20" customWidth="1"/>
    <col min="37" max="16384" width="9.140625" style="20"/>
  </cols>
  <sheetData>
    <row r="1" spans="1:36" s="2" customFormat="1" ht="21.95" customHeight="1" x14ac:dyDescent="0.2">
      <c r="A1" s="36" t="s">
        <v>194</v>
      </c>
      <c r="B1" s="37"/>
      <c r="C1" s="37"/>
      <c r="D1" s="37"/>
      <c r="E1" s="37"/>
      <c r="F1" s="37"/>
      <c r="G1" s="37"/>
      <c r="H1" s="37"/>
      <c r="I1" s="37"/>
      <c r="J1" s="37"/>
      <c r="K1" s="37"/>
      <c r="L1" s="37"/>
      <c r="M1" s="37"/>
      <c r="N1" s="37"/>
      <c r="O1" s="37"/>
      <c r="P1" s="37"/>
      <c r="Q1" s="37"/>
      <c r="R1" s="37"/>
      <c r="S1" s="37"/>
      <c r="T1" s="37"/>
      <c r="U1" s="37"/>
      <c r="V1" s="37"/>
      <c r="W1" s="37"/>
      <c r="X1" s="37"/>
      <c r="Y1" s="37"/>
      <c r="Z1" s="37"/>
      <c r="AA1" s="37"/>
      <c r="AC1" s="37"/>
      <c r="AD1" s="37"/>
      <c r="AE1" s="37"/>
      <c r="AF1" s="37"/>
      <c r="AG1" s="37"/>
      <c r="AH1" s="37"/>
      <c r="AI1" s="37"/>
      <c r="AJ1" s="38" t="s">
        <v>9</v>
      </c>
    </row>
    <row r="2" spans="1:36" s="2" customFormat="1" ht="21.95" customHeight="1" thickBot="1" x14ac:dyDescent="0.25">
      <c r="A2" s="69" t="s">
        <v>56</v>
      </c>
      <c r="B2" s="67"/>
      <c r="C2" s="67"/>
      <c r="D2" s="67"/>
      <c r="E2" s="67"/>
      <c r="F2" s="67"/>
      <c r="G2" s="67"/>
      <c r="H2" s="67"/>
      <c r="I2" s="67"/>
      <c r="J2" s="67"/>
      <c r="K2" s="67"/>
      <c r="L2" s="67"/>
      <c r="M2" s="67"/>
      <c r="N2" s="67"/>
      <c r="O2" s="67"/>
      <c r="P2" s="67"/>
      <c r="Q2" s="67"/>
      <c r="R2" s="67"/>
      <c r="S2" s="67"/>
      <c r="T2" s="67"/>
      <c r="U2" s="67"/>
      <c r="V2" s="67"/>
      <c r="W2" s="67"/>
      <c r="X2" s="67"/>
      <c r="Y2" s="67"/>
      <c r="Z2" s="67"/>
      <c r="AA2" s="67"/>
      <c r="AB2" s="68"/>
      <c r="AC2" s="67"/>
      <c r="AD2" s="67"/>
      <c r="AE2" s="67"/>
      <c r="AF2" s="67"/>
      <c r="AG2" s="67"/>
      <c r="AH2" s="67"/>
      <c r="AI2" s="67"/>
      <c r="AJ2" s="38" t="s">
        <v>9</v>
      </c>
    </row>
    <row r="3" spans="1:36" ht="21.95" customHeight="1" thickTop="1" x14ac:dyDescent="0.2">
      <c r="A3" s="65" t="s">
        <v>57</v>
      </c>
      <c r="B3" s="85" t="s">
        <v>189</v>
      </c>
      <c r="C3" s="85" t="s">
        <v>189</v>
      </c>
      <c r="D3" s="85" t="s">
        <v>189</v>
      </c>
      <c r="E3" s="85" t="s">
        <v>189</v>
      </c>
      <c r="F3" s="85" t="s">
        <v>189</v>
      </c>
      <c r="G3" s="85" t="s">
        <v>189</v>
      </c>
      <c r="H3" s="85" t="s">
        <v>189</v>
      </c>
      <c r="I3" s="85" t="s">
        <v>189</v>
      </c>
      <c r="J3" s="85" t="s">
        <v>189</v>
      </c>
      <c r="K3" s="85" t="s">
        <v>189</v>
      </c>
      <c r="L3" s="85" t="s">
        <v>189</v>
      </c>
      <c r="M3" s="85" t="s">
        <v>189</v>
      </c>
      <c r="N3" s="82" t="s">
        <v>39</v>
      </c>
      <c r="O3" s="82" t="s">
        <v>39</v>
      </c>
      <c r="P3" s="82" t="s">
        <v>39</v>
      </c>
      <c r="Q3" s="82" t="s">
        <v>39</v>
      </c>
      <c r="R3" s="82" t="s">
        <v>39</v>
      </c>
      <c r="S3" s="82" t="s">
        <v>39</v>
      </c>
      <c r="T3" s="82" t="s">
        <v>39</v>
      </c>
      <c r="U3" s="82" t="s">
        <v>39</v>
      </c>
      <c r="V3" s="82" t="s">
        <v>39</v>
      </c>
      <c r="W3" s="82" t="s">
        <v>39</v>
      </c>
      <c r="X3" s="82" t="s">
        <v>39</v>
      </c>
      <c r="Y3" s="82" t="s">
        <v>39</v>
      </c>
      <c r="Z3" s="82" t="s">
        <v>39</v>
      </c>
      <c r="AA3" s="82" t="s">
        <v>39</v>
      </c>
      <c r="AC3" s="85"/>
      <c r="AD3" s="85"/>
      <c r="AE3" s="85"/>
      <c r="AF3" s="82"/>
      <c r="AG3" s="82"/>
      <c r="AH3" s="82"/>
      <c r="AI3" s="82"/>
      <c r="AJ3" s="45" t="s">
        <v>9</v>
      </c>
    </row>
    <row r="4" spans="1:36" ht="21.95" customHeight="1" thickBot="1" x14ac:dyDescent="0.25">
      <c r="A4" s="66" t="s">
        <v>58</v>
      </c>
      <c r="B4" s="83">
        <v>0.49</v>
      </c>
      <c r="C4" s="83">
        <v>0.49</v>
      </c>
      <c r="D4" s="83">
        <v>0.49</v>
      </c>
      <c r="E4" s="83">
        <v>0.49</v>
      </c>
      <c r="F4" s="83">
        <v>0.49</v>
      </c>
      <c r="G4" s="83">
        <v>0.49</v>
      </c>
      <c r="H4" s="83">
        <v>0.49</v>
      </c>
      <c r="I4" s="83">
        <v>0.49</v>
      </c>
      <c r="J4" s="83">
        <v>0.49</v>
      </c>
      <c r="K4" s="83">
        <v>0.49</v>
      </c>
      <c r="L4" s="83">
        <v>0.49</v>
      </c>
      <c r="M4" s="83">
        <v>0.49</v>
      </c>
      <c r="N4" s="83">
        <f t="shared" ref="N4:AA4" si="0">49%*70%</f>
        <v>0.34299999999999997</v>
      </c>
      <c r="O4" s="83">
        <f t="shared" si="0"/>
        <v>0.34299999999999997</v>
      </c>
      <c r="P4" s="83">
        <f t="shared" si="0"/>
        <v>0.34299999999999997</v>
      </c>
      <c r="Q4" s="83">
        <f t="shared" si="0"/>
        <v>0.34299999999999997</v>
      </c>
      <c r="R4" s="83">
        <f t="shared" si="0"/>
        <v>0.34299999999999997</v>
      </c>
      <c r="S4" s="83">
        <f t="shared" si="0"/>
        <v>0.34299999999999997</v>
      </c>
      <c r="T4" s="83">
        <f t="shared" si="0"/>
        <v>0.34299999999999997</v>
      </c>
      <c r="U4" s="83">
        <f t="shared" si="0"/>
        <v>0.34299999999999997</v>
      </c>
      <c r="V4" s="83">
        <f t="shared" si="0"/>
        <v>0.34299999999999997</v>
      </c>
      <c r="W4" s="83">
        <f t="shared" si="0"/>
        <v>0.34299999999999997</v>
      </c>
      <c r="X4" s="83">
        <f t="shared" si="0"/>
        <v>0.34299999999999997</v>
      </c>
      <c r="Y4" s="83">
        <f t="shared" si="0"/>
        <v>0.34299999999999997</v>
      </c>
      <c r="Z4" s="83">
        <f t="shared" si="0"/>
        <v>0.34299999999999997</v>
      </c>
      <c r="AA4" s="83">
        <f t="shared" si="0"/>
        <v>0.34299999999999997</v>
      </c>
      <c r="AC4" s="83"/>
      <c r="AD4" s="83"/>
      <c r="AE4" s="83"/>
      <c r="AF4" s="84"/>
      <c r="AG4" s="84"/>
      <c r="AH4" s="84"/>
      <c r="AI4" s="84"/>
      <c r="AJ4" s="45" t="s">
        <v>9</v>
      </c>
    </row>
    <row r="5" spans="1:36" s="2" customFormat="1" ht="21.95" customHeight="1" thickTop="1" x14ac:dyDescent="0.2">
      <c r="A5" s="36" t="s">
        <v>59</v>
      </c>
      <c r="B5" s="37" t="s">
        <v>60</v>
      </c>
      <c r="C5" s="37" t="s">
        <v>61</v>
      </c>
      <c r="D5" s="37" t="s">
        <v>62</v>
      </c>
      <c r="E5" s="37" t="s">
        <v>63</v>
      </c>
      <c r="F5" s="37" t="s">
        <v>64</v>
      </c>
      <c r="G5" s="37" t="s">
        <v>65</v>
      </c>
      <c r="H5" s="37" t="s">
        <v>66</v>
      </c>
      <c r="I5" s="37" t="s">
        <v>67</v>
      </c>
      <c r="J5" s="37" t="s">
        <v>68</v>
      </c>
      <c r="K5" s="37" t="s">
        <v>69</v>
      </c>
      <c r="L5" s="37" t="s">
        <v>285</v>
      </c>
      <c r="M5" s="37" t="s">
        <v>287</v>
      </c>
      <c r="N5" s="37" t="s">
        <v>291</v>
      </c>
      <c r="O5" s="37" t="s">
        <v>292</v>
      </c>
      <c r="P5" s="37" t="s">
        <v>303</v>
      </c>
      <c r="Q5" s="37" t="s">
        <v>305</v>
      </c>
      <c r="R5" s="37" t="s">
        <v>306</v>
      </c>
      <c r="S5" s="37" t="s">
        <v>308</v>
      </c>
      <c r="T5" s="37" t="s">
        <v>311</v>
      </c>
      <c r="U5" s="37" t="s">
        <v>312</v>
      </c>
      <c r="V5" s="37" t="s">
        <v>313</v>
      </c>
      <c r="W5" s="37" t="s">
        <v>314</v>
      </c>
      <c r="X5" s="37" t="s">
        <v>316</v>
      </c>
      <c r="Y5" s="37" t="s">
        <v>317</v>
      </c>
      <c r="Z5" s="37" t="s">
        <v>318</v>
      </c>
      <c r="AA5" s="37" t="s">
        <v>320</v>
      </c>
      <c r="AC5" s="121">
        <v>2019</v>
      </c>
      <c r="AD5" s="121">
        <v>2020</v>
      </c>
      <c r="AE5" s="121">
        <v>2021</v>
      </c>
      <c r="AF5" s="121">
        <v>2022</v>
      </c>
      <c r="AG5" s="121">
        <v>2023</v>
      </c>
      <c r="AH5" s="121">
        <v>2024</v>
      </c>
      <c r="AI5" s="121">
        <v>2025</v>
      </c>
      <c r="AJ5" s="38" t="s">
        <v>9</v>
      </c>
    </row>
    <row r="6" spans="1:36" s="42" customFormat="1" ht="18" customHeight="1" x14ac:dyDescent="0.2">
      <c r="A6" s="39" t="s">
        <v>70</v>
      </c>
      <c r="B6" s="40"/>
      <c r="C6" s="40"/>
      <c r="D6" s="40"/>
      <c r="E6" s="40"/>
      <c r="F6" s="40"/>
      <c r="G6" s="40"/>
      <c r="H6" s="40"/>
      <c r="I6" s="40"/>
      <c r="J6" s="40"/>
      <c r="K6" s="40"/>
      <c r="L6" s="40"/>
      <c r="M6" s="40"/>
      <c r="N6" s="40"/>
      <c r="O6" s="40"/>
      <c r="P6" s="40"/>
      <c r="Q6" s="40"/>
      <c r="R6" s="143"/>
      <c r="S6" s="143"/>
      <c r="T6" s="143"/>
      <c r="U6" s="143"/>
      <c r="V6" s="143"/>
      <c r="W6" s="143"/>
      <c r="X6" s="143"/>
      <c r="Y6" s="143"/>
      <c r="Z6" s="143"/>
      <c r="AA6" s="143"/>
      <c r="AC6" s="40"/>
      <c r="AD6" s="40"/>
      <c r="AE6" s="40"/>
      <c r="AF6" s="40"/>
      <c r="AG6" s="40"/>
      <c r="AH6" s="40"/>
      <c r="AI6" s="40"/>
      <c r="AJ6" s="41" t="s">
        <v>9</v>
      </c>
    </row>
    <row r="7" spans="1:36" ht="18" customHeight="1" x14ac:dyDescent="0.2">
      <c r="A7" s="43" t="s">
        <v>71</v>
      </c>
      <c r="B7" s="44"/>
      <c r="C7" s="44"/>
      <c r="D7" s="44"/>
      <c r="E7" s="44"/>
      <c r="F7" s="44"/>
      <c r="G7" s="44"/>
      <c r="H7" s="44"/>
      <c r="I7" s="44"/>
      <c r="J7" s="44"/>
      <c r="K7" s="44"/>
      <c r="L7" s="44"/>
      <c r="M7" s="44"/>
      <c r="N7" s="44"/>
      <c r="O7" s="44"/>
      <c r="P7" s="44"/>
      <c r="Q7" s="44"/>
      <c r="R7" s="142"/>
      <c r="S7" s="142"/>
      <c r="T7" s="142"/>
      <c r="U7" s="142"/>
      <c r="V7" s="142"/>
      <c r="W7" s="142"/>
      <c r="X7" s="142"/>
      <c r="Y7" s="142"/>
      <c r="Z7" s="142"/>
      <c r="AA7" s="142"/>
      <c r="AC7" s="44"/>
      <c r="AD7" s="44"/>
      <c r="AE7" s="44"/>
      <c r="AF7" s="44"/>
      <c r="AG7" s="44"/>
      <c r="AH7" s="44"/>
      <c r="AI7" s="44"/>
      <c r="AJ7" s="45" t="s">
        <v>9</v>
      </c>
    </row>
    <row r="8" spans="1:36" s="48" customFormat="1" ht="18" customHeight="1" x14ac:dyDescent="0.2">
      <c r="A8" s="46" t="s">
        <v>72</v>
      </c>
      <c r="B8" s="47">
        <f t="shared" ref="B8:H8" si="1">B40</f>
        <v>0</v>
      </c>
      <c r="C8" s="47">
        <f t="shared" si="1"/>
        <v>0</v>
      </c>
      <c r="D8" s="47">
        <f t="shared" si="1"/>
        <v>0</v>
      </c>
      <c r="E8" s="47">
        <f t="shared" si="1"/>
        <v>0</v>
      </c>
      <c r="F8" s="47">
        <f t="shared" si="1"/>
        <v>0</v>
      </c>
      <c r="G8" s="47">
        <f t="shared" si="1"/>
        <v>0</v>
      </c>
      <c r="H8" s="47">
        <f t="shared" si="1"/>
        <v>0</v>
      </c>
      <c r="I8" s="47">
        <f t="shared" ref="I8:J8" si="2">I40</f>
        <v>0</v>
      </c>
      <c r="J8" s="47">
        <f t="shared" si="2"/>
        <v>0</v>
      </c>
      <c r="K8" s="47">
        <f t="shared" ref="K8:L8" si="3">K40</f>
        <v>-2294</v>
      </c>
      <c r="L8" s="47">
        <f t="shared" si="3"/>
        <v>0</v>
      </c>
      <c r="M8" s="47">
        <f t="shared" ref="M8:N8" si="4">M40</f>
        <v>2862</v>
      </c>
      <c r="N8" s="47">
        <f t="shared" si="4"/>
        <v>29564</v>
      </c>
      <c r="O8" s="47">
        <f t="shared" ref="O8:P8" si="5">O40</f>
        <v>29559</v>
      </c>
      <c r="P8" s="47">
        <f t="shared" si="5"/>
        <v>32982</v>
      </c>
      <c r="Q8" s="47">
        <f t="shared" ref="Q8:R8" si="6">Q40</f>
        <v>33044</v>
      </c>
      <c r="R8" s="47">
        <f t="shared" si="6"/>
        <v>33045</v>
      </c>
      <c r="S8" s="47">
        <f t="shared" ref="S8:T8" si="7">S40</f>
        <v>33068</v>
      </c>
      <c r="T8" s="47">
        <f t="shared" si="7"/>
        <v>33564</v>
      </c>
      <c r="U8" s="47">
        <f t="shared" ref="U8" si="8">U40</f>
        <v>33494</v>
      </c>
      <c r="V8" s="47">
        <f t="shared" ref="V8:AA8" si="9">V40</f>
        <v>33567</v>
      </c>
      <c r="W8" s="47">
        <f t="shared" si="9"/>
        <v>33566</v>
      </c>
      <c r="X8" s="47">
        <f t="shared" si="9"/>
        <v>34881</v>
      </c>
      <c r="Y8" s="47">
        <f t="shared" si="9"/>
        <v>34880</v>
      </c>
      <c r="Z8" s="47">
        <f t="shared" si="9"/>
        <v>34880</v>
      </c>
      <c r="AA8" s="47">
        <f t="shared" si="9"/>
        <v>34724</v>
      </c>
      <c r="AC8" s="47">
        <f t="shared" ref="AC8:AH8" si="10">AC40</f>
        <v>0</v>
      </c>
      <c r="AD8" s="47">
        <f t="shared" si="10"/>
        <v>0</v>
      </c>
      <c r="AE8" s="47">
        <f t="shared" si="10"/>
        <v>568</v>
      </c>
      <c r="AF8" s="47">
        <f t="shared" si="10"/>
        <v>125149</v>
      </c>
      <c r="AG8" s="47">
        <f t="shared" si="10"/>
        <v>133171</v>
      </c>
      <c r="AH8" s="47">
        <f t="shared" si="10"/>
        <v>136894</v>
      </c>
      <c r="AI8" s="47">
        <f t="shared" ref="AI8" si="11">AI40</f>
        <v>69604</v>
      </c>
      <c r="AJ8" s="33" t="s">
        <v>9</v>
      </c>
    </row>
    <row r="9" spans="1:36" s="48" customFormat="1" ht="18" customHeight="1" x14ac:dyDescent="0.2">
      <c r="A9" s="46" t="s">
        <v>73</v>
      </c>
      <c r="B9" s="47">
        <f t="shared" ref="B9:H9" si="12">SUM(B40:B41,B46)-SUM(B45,B48)</f>
        <v>0</v>
      </c>
      <c r="C9" s="47">
        <f t="shared" si="12"/>
        <v>-12</v>
      </c>
      <c r="D9" s="47">
        <f t="shared" si="12"/>
        <v>-9</v>
      </c>
      <c r="E9" s="47">
        <f t="shared" si="12"/>
        <v>-8</v>
      </c>
      <c r="F9" s="47">
        <f t="shared" si="12"/>
        <v>0</v>
      </c>
      <c r="G9" s="47">
        <f t="shared" si="12"/>
        <v>-79</v>
      </c>
      <c r="H9" s="47">
        <f t="shared" si="12"/>
        <v>-71</v>
      </c>
      <c r="I9" s="47">
        <f t="shared" ref="I9:J9" si="13">SUM(I40:I41,I46)-SUM(I45,I48)</f>
        <v>-5</v>
      </c>
      <c r="J9" s="47">
        <f t="shared" si="13"/>
        <v>-1</v>
      </c>
      <c r="K9" s="47">
        <f t="shared" ref="K9:L9" si="14">SUM(K40:K41,K46)-SUM(K45,K48)</f>
        <v>22466</v>
      </c>
      <c r="L9" s="47">
        <f t="shared" si="14"/>
        <v>-58</v>
      </c>
      <c r="M9" s="47">
        <f t="shared" ref="M9:N9" si="15">SUM(M40:M41,M46)-SUM(M45,M48)</f>
        <v>2803</v>
      </c>
      <c r="N9" s="47">
        <f t="shared" si="15"/>
        <v>26418</v>
      </c>
      <c r="O9" s="47">
        <f t="shared" ref="O9:P9" si="16">SUM(O40:O41,O46)-SUM(O45,O48)</f>
        <v>27046</v>
      </c>
      <c r="P9" s="47">
        <f t="shared" si="16"/>
        <v>30360</v>
      </c>
      <c r="Q9" s="47">
        <f t="shared" ref="Q9" si="17">SUM(Q40:Q41,Q46)-SUM(Q45,Q48)</f>
        <v>30062</v>
      </c>
      <c r="R9" s="47">
        <f t="shared" ref="R9:W9" si="18">SUM(R40:R41,R46)-SUM(R45,R48)</f>
        <v>30446</v>
      </c>
      <c r="S9" s="47">
        <f t="shared" si="18"/>
        <v>31000</v>
      </c>
      <c r="T9" s="47">
        <f t="shared" si="18"/>
        <v>30850</v>
      </c>
      <c r="U9" s="47">
        <f t="shared" si="18"/>
        <v>30945</v>
      </c>
      <c r="V9" s="47">
        <f t="shared" si="18"/>
        <v>30995</v>
      </c>
      <c r="W9" s="47">
        <f t="shared" si="18"/>
        <v>30975</v>
      </c>
      <c r="X9" s="47">
        <f t="shared" ref="X9:Y9" si="19">SUM(X40:X41,X46)-SUM(X45,X48)</f>
        <v>32121</v>
      </c>
      <c r="Y9" s="47">
        <f t="shared" si="19"/>
        <v>31566</v>
      </c>
      <c r="Z9" s="47">
        <f t="shared" ref="Z9:AA9" si="20">SUM(Z40:Z41,Z46)-SUM(Z45,Z48)</f>
        <v>32213</v>
      </c>
      <c r="AA9" s="47">
        <f t="shared" si="20"/>
        <v>31488</v>
      </c>
      <c r="AC9" s="47">
        <f t="shared" ref="AC9:AH9" si="21">SUM(AC40:AC41,AC46)-SUM(AC45,AC48)</f>
        <v>-29</v>
      </c>
      <c r="AD9" s="47">
        <f t="shared" si="21"/>
        <v>-155</v>
      </c>
      <c r="AE9" s="47">
        <f t="shared" si="21"/>
        <v>25210</v>
      </c>
      <c r="AF9" s="47">
        <f t="shared" si="21"/>
        <v>113886</v>
      </c>
      <c r="AG9" s="47">
        <f t="shared" si="21"/>
        <v>123241</v>
      </c>
      <c r="AH9" s="47">
        <f t="shared" si="21"/>
        <v>125657</v>
      </c>
      <c r="AI9" s="47">
        <f t="shared" ref="AI9" si="22">SUM(AI40:AI41,AI46)-SUM(AI45,AI48)</f>
        <v>63701</v>
      </c>
      <c r="AJ9" s="33" t="s">
        <v>9</v>
      </c>
    </row>
    <row r="10" spans="1:36" s="52" customFormat="1" ht="18" customHeight="1" x14ac:dyDescent="0.2">
      <c r="A10" s="49" t="s">
        <v>74</v>
      </c>
      <c r="B10" s="50" t="str">
        <f t="shared" ref="B10:H10" si="23">IFERROR(B9/B$8,"n/a")</f>
        <v>n/a</v>
      </c>
      <c r="C10" s="50" t="str">
        <f t="shared" si="23"/>
        <v>n/a</v>
      </c>
      <c r="D10" s="50" t="str">
        <f t="shared" si="23"/>
        <v>n/a</v>
      </c>
      <c r="E10" s="50" t="str">
        <f t="shared" si="23"/>
        <v>n/a</v>
      </c>
      <c r="F10" s="50" t="str">
        <f t="shared" si="23"/>
        <v>n/a</v>
      </c>
      <c r="G10" s="50" t="str">
        <f t="shared" si="23"/>
        <v>n/a</v>
      </c>
      <c r="H10" s="50" t="str">
        <f t="shared" si="23"/>
        <v>n/a</v>
      </c>
      <c r="I10" s="50" t="str">
        <f t="shared" ref="I10:J10" si="24">IFERROR(I9/I$8,"n/a")</f>
        <v>n/a</v>
      </c>
      <c r="J10" s="50" t="str">
        <f t="shared" si="24"/>
        <v>n/a</v>
      </c>
      <c r="K10" s="50">
        <f t="shared" ref="K10:L10" si="25">IFERROR(K9/K$8,"n/a")</f>
        <v>-9.7933740191804706</v>
      </c>
      <c r="L10" s="50" t="str">
        <f t="shared" si="25"/>
        <v>n/a</v>
      </c>
      <c r="M10" s="50">
        <f t="shared" ref="M10:N10" si="26">IFERROR(M9/M$8,"n/a")</f>
        <v>0.97938504542278126</v>
      </c>
      <c r="N10" s="50">
        <f t="shared" si="26"/>
        <v>0.89358679475037206</v>
      </c>
      <c r="O10" s="50">
        <f t="shared" ref="O10:P10" si="27">IFERROR(O9/O$8,"n/a")</f>
        <v>0.91498359213775837</v>
      </c>
      <c r="P10" s="50">
        <f t="shared" si="27"/>
        <v>0.92050209205020916</v>
      </c>
      <c r="Q10" s="50">
        <f t="shared" ref="Q10:R10" si="28">IFERROR(Q9/Q$8,"n/a")</f>
        <v>0.90975668805229393</v>
      </c>
      <c r="R10" s="50">
        <f t="shared" si="28"/>
        <v>0.92134967468603424</v>
      </c>
      <c r="S10" s="50">
        <f t="shared" ref="S10:T10" si="29">IFERROR(S9/S$8,"n/a")</f>
        <v>0.93746219910487483</v>
      </c>
      <c r="T10" s="50">
        <f t="shared" si="29"/>
        <v>0.91913955428435223</v>
      </c>
      <c r="U10" s="50">
        <f t="shared" ref="U10" si="30">IFERROR(U9/U$8,"n/a")</f>
        <v>0.92389681734041917</v>
      </c>
      <c r="V10" s="50">
        <f t="shared" ref="V10:AA10" si="31">IFERROR(V9/V$8,"n/a")</f>
        <v>0.92337712634432623</v>
      </c>
      <c r="W10" s="50">
        <f t="shared" si="31"/>
        <v>0.92280879461359711</v>
      </c>
      <c r="X10" s="50">
        <f t="shared" si="31"/>
        <v>0.92087382815859642</v>
      </c>
      <c r="Y10" s="50">
        <f t="shared" si="31"/>
        <v>0.90498853211009178</v>
      </c>
      <c r="Z10" s="50">
        <f t="shared" si="31"/>
        <v>0.92353784403669725</v>
      </c>
      <c r="AA10" s="50">
        <f t="shared" si="31"/>
        <v>0.90680797143186265</v>
      </c>
      <c r="AC10" s="50" t="str">
        <f t="shared" ref="AC10:AH10" si="32">IFERROR(AC9/AC$8,"n/a")</f>
        <v>n/a</v>
      </c>
      <c r="AD10" s="50" t="str">
        <f t="shared" si="32"/>
        <v>n/a</v>
      </c>
      <c r="AE10" s="50">
        <f t="shared" si="32"/>
        <v>44.383802816901408</v>
      </c>
      <c r="AF10" s="50">
        <f t="shared" si="32"/>
        <v>0.91000327609489484</v>
      </c>
      <c r="AG10" s="50">
        <f t="shared" si="32"/>
        <v>0.92543421615817256</v>
      </c>
      <c r="AH10" s="50">
        <f t="shared" si="32"/>
        <v>0.91791459085131566</v>
      </c>
      <c r="AI10" s="50">
        <f t="shared" ref="AI10" si="33">IFERROR(AI9/AI$8,"n/a")</f>
        <v>0.91519165565197402</v>
      </c>
      <c r="AJ10" s="51" t="s">
        <v>9</v>
      </c>
    </row>
    <row r="11" spans="1:36" ht="18" customHeight="1" x14ac:dyDescent="0.2">
      <c r="A11" s="53" t="s">
        <v>75</v>
      </c>
      <c r="B11" s="54">
        <f t="shared" ref="B11:I11" si="34">SUM(B41:B42,B47)-SUM(B46,B49)</f>
        <v>0</v>
      </c>
      <c r="C11" s="54">
        <f t="shared" si="34"/>
        <v>12</v>
      </c>
      <c r="D11" s="54">
        <f t="shared" si="34"/>
        <v>9</v>
      </c>
      <c r="E11" s="54">
        <f t="shared" si="34"/>
        <v>8</v>
      </c>
      <c r="F11" s="54">
        <f t="shared" si="34"/>
        <v>0</v>
      </c>
      <c r="G11" s="54">
        <f t="shared" si="34"/>
        <v>0</v>
      </c>
      <c r="H11" s="54">
        <f t="shared" si="34"/>
        <v>0</v>
      </c>
      <c r="I11" s="54">
        <f t="shared" si="34"/>
        <v>0</v>
      </c>
      <c r="J11" s="54">
        <v>0</v>
      </c>
      <c r="K11" s="54">
        <v>0</v>
      </c>
      <c r="L11" s="54">
        <v>0</v>
      </c>
      <c r="M11" s="54">
        <v>0</v>
      </c>
      <c r="N11" s="54">
        <v>0</v>
      </c>
      <c r="O11" s="54">
        <v>0</v>
      </c>
      <c r="P11" s="54">
        <v>0</v>
      </c>
      <c r="Q11" s="54">
        <v>0</v>
      </c>
      <c r="R11" s="54">
        <v>0</v>
      </c>
      <c r="S11" s="54">
        <v>0</v>
      </c>
      <c r="T11" s="54">
        <v>0</v>
      </c>
      <c r="U11" s="54">
        <v>0</v>
      </c>
      <c r="V11" s="54">
        <v>0</v>
      </c>
      <c r="W11" s="54">
        <v>0</v>
      </c>
      <c r="X11" s="54">
        <v>0</v>
      </c>
      <c r="Y11" s="54">
        <v>0</v>
      </c>
      <c r="Z11" s="54">
        <v>0</v>
      </c>
      <c r="AA11" s="54">
        <v>0</v>
      </c>
      <c r="AC11" s="54">
        <f>SUM(B11:E11)</f>
        <v>29</v>
      </c>
      <c r="AD11" s="54">
        <f>SUM(F11:I11)</f>
        <v>0</v>
      </c>
      <c r="AE11" s="54">
        <f>SUM(J11:M11)</f>
        <v>0</v>
      </c>
      <c r="AF11" s="54">
        <f>SUM(N11:Q11)</f>
        <v>0</v>
      </c>
      <c r="AG11" s="54">
        <f>SUM(R11:U11)</f>
        <v>0</v>
      </c>
      <c r="AH11" s="54">
        <f>SUM(V11:AB11)</f>
        <v>0</v>
      </c>
      <c r="AI11" s="54">
        <f>SUM(W11:Z11)</f>
        <v>0</v>
      </c>
      <c r="AJ11" s="45" t="s">
        <v>9</v>
      </c>
    </row>
    <row r="12" spans="1:36" s="48" customFormat="1" ht="18" customHeight="1" x14ac:dyDescent="0.2">
      <c r="A12" s="46" t="s">
        <v>76</v>
      </c>
      <c r="B12" s="47">
        <f t="shared" ref="B12:H12" si="35">B9-B11</f>
        <v>0</v>
      </c>
      <c r="C12" s="47">
        <f t="shared" si="35"/>
        <v>-24</v>
      </c>
      <c r="D12" s="47">
        <f t="shared" si="35"/>
        <v>-18</v>
      </c>
      <c r="E12" s="47">
        <f t="shared" si="35"/>
        <v>-16</v>
      </c>
      <c r="F12" s="47">
        <f t="shared" si="35"/>
        <v>0</v>
      </c>
      <c r="G12" s="47">
        <f t="shared" si="35"/>
        <v>-79</v>
      </c>
      <c r="H12" s="47">
        <f t="shared" si="35"/>
        <v>-71</v>
      </c>
      <c r="I12" s="47">
        <f t="shared" ref="I12:J12" si="36">I9-I11</f>
        <v>-5</v>
      </c>
      <c r="J12" s="47">
        <f t="shared" si="36"/>
        <v>-1</v>
      </c>
      <c r="K12" s="47">
        <f t="shared" ref="K12:L12" si="37">K9-K11</f>
        <v>22466</v>
      </c>
      <c r="L12" s="47">
        <f t="shared" si="37"/>
        <v>-58</v>
      </c>
      <c r="M12" s="47">
        <f t="shared" ref="M12:N12" si="38">M9-M11</f>
        <v>2803</v>
      </c>
      <c r="N12" s="47">
        <f t="shared" si="38"/>
        <v>26418</v>
      </c>
      <c r="O12" s="47">
        <f t="shared" ref="O12:P12" si="39">O9-O11</f>
        <v>27046</v>
      </c>
      <c r="P12" s="47">
        <f t="shared" si="39"/>
        <v>30360</v>
      </c>
      <c r="Q12" s="47">
        <f t="shared" ref="Q12:R12" si="40">Q9-Q11</f>
        <v>30062</v>
      </c>
      <c r="R12" s="47">
        <f t="shared" si="40"/>
        <v>30446</v>
      </c>
      <c r="S12" s="47">
        <f t="shared" ref="S12:T12" si="41">S9-S11</f>
        <v>31000</v>
      </c>
      <c r="T12" s="47">
        <f t="shared" si="41"/>
        <v>30850</v>
      </c>
      <c r="U12" s="47">
        <f t="shared" ref="U12" si="42">U9-U11</f>
        <v>30945</v>
      </c>
      <c r="V12" s="47">
        <f t="shared" ref="V12:AA12" si="43">V9-V11</f>
        <v>30995</v>
      </c>
      <c r="W12" s="47">
        <f t="shared" si="43"/>
        <v>30975</v>
      </c>
      <c r="X12" s="47">
        <f t="shared" si="43"/>
        <v>32121</v>
      </c>
      <c r="Y12" s="47">
        <f t="shared" si="43"/>
        <v>31566</v>
      </c>
      <c r="Z12" s="47">
        <f t="shared" si="43"/>
        <v>32213</v>
      </c>
      <c r="AA12" s="47">
        <f t="shared" si="43"/>
        <v>31488</v>
      </c>
      <c r="AC12" s="47">
        <f t="shared" ref="AC12:AH12" si="44">AC9-AC11</f>
        <v>-58</v>
      </c>
      <c r="AD12" s="47">
        <f t="shared" si="44"/>
        <v>-155</v>
      </c>
      <c r="AE12" s="47">
        <f t="shared" si="44"/>
        <v>25210</v>
      </c>
      <c r="AF12" s="47">
        <f t="shared" si="44"/>
        <v>113886</v>
      </c>
      <c r="AG12" s="47">
        <f t="shared" si="44"/>
        <v>123241</v>
      </c>
      <c r="AH12" s="47">
        <f t="shared" si="44"/>
        <v>125657</v>
      </c>
      <c r="AI12" s="47">
        <f t="shared" ref="AI12" si="45">AI9-AI11</f>
        <v>63701</v>
      </c>
      <c r="AJ12" s="33" t="s">
        <v>9</v>
      </c>
    </row>
    <row r="13" spans="1:36" s="52" customFormat="1" ht="18" customHeight="1" x14ac:dyDescent="0.2">
      <c r="A13" s="49" t="s">
        <v>77</v>
      </c>
      <c r="B13" s="50" t="str">
        <f t="shared" ref="B13:H13" si="46">IFERROR(B12/B$8,"n/a")</f>
        <v>n/a</v>
      </c>
      <c r="C13" s="50" t="str">
        <f t="shared" si="46"/>
        <v>n/a</v>
      </c>
      <c r="D13" s="50" t="str">
        <f t="shared" si="46"/>
        <v>n/a</v>
      </c>
      <c r="E13" s="50" t="str">
        <f t="shared" si="46"/>
        <v>n/a</v>
      </c>
      <c r="F13" s="50" t="str">
        <f t="shared" si="46"/>
        <v>n/a</v>
      </c>
      <c r="G13" s="50" t="str">
        <f t="shared" si="46"/>
        <v>n/a</v>
      </c>
      <c r="H13" s="50" t="str">
        <f t="shared" si="46"/>
        <v>n/a</v>
      </c>
      <c r="I13" s="50" t="str">
        <f t="shared" ref="I13:J13" si="47">IFERROR(I12/I$8,"n/a")</f>
        <v>n/a</v>
      </c>
      <c r="J13" s="50" t="str">
        <f t="shared" si="47"/>
        <v>n/a</v>
      </c>
      <c r="K13" s="50">
        <f t="shared" ref="K13:L13" si="48">IFERROR(K12/K$8,"n/a")</f>
        <v>-9.7933740191804706</v>
      </c>
      <c r="L13" s="50" t="str">
        <f t="shared" si="48"/>
        <v>n/a</v>
      </c>
      <c r="M13" s="50">
        <f t="shared" ref="M13:N13" si="49">IFERROR(M12/M$8,"n/a")</f>
        <v>0.97938504542278126</v>
      </c>
      <c r="N13" s="50">
        <f t="shared" si="49"/>
        <v>0.89358679475037206</v>
      </c>
      <c r="O13" s="50">
        <f t="shared" ref="O13:P13" si="50">IFERROR(O12/O$8,"n/a")</f>
        <v>0.91498359213775837</v>
      </c>
      <c r="P13" s="50">
        <f t="shared" si="50"/>
        <v>0.92050209205020916</v>
      </c>
      <c r="Q13" s="50">
        <f t="shared" ref="Q13" si="51">IFERROR(Q12/Q$8,"n/a")</f>
        <v>0.90975668805229393</v>
      </c>
      <c r="R13" s="50">
        <f t="shared" ref="R13:W13" si="52">IFERROR(R12/R$8,"n/a")</f>
        <v>0.92134967468603424</v>
      </c>
      <c r="S13" s="50">
        <f t="shared" si="52"/>
        <v>0.93746219910487483</v>
      </c>
      <c r="T13" s="50">
        <f t="shared" si="52"/>
        <v>0.91913955428435223</v>
      </c>
      <c r="U13" s="50">
        <f t="shared" si="52"/>
        <v>0.92389681734041917</v>
      </c>
      <c r="V13" s="50">
        <f t="shared" si="52"/>
        <v>0.92337712634432623</v>
      </c>
      <c r="W13" s="50">
        <f t="shared" si="52"/>
        <v>0.92280879461359711</v>
      </c>
      <c r="X13" s="50">
        <f t="shared" ref="X13:Y13" si="53">IFERROR(X12/X$8,"n/a")</f>
        <v>0.92087382815859642</v>
      </c>
      <c r="Y13" s="50">
        <f t="shared" si="53"/>
        <v>0.90498853211009178</v>
      </c>
      <c r="Z13" s="50">
        <f t="shared" ref="Z13:AA13" si="54">IFERROR(Z12/Z$8,"n/a")</f>
        <v>0.92353784403669725</v>
      </c>
      <c r="AA13" s="50">
        <f t="shared" si="54"/>
        <v>0.90680797143186265</v>
      </c>
      <c r="AC13" s="50" t="str">
        <f t="shared" ref="AC13:AH13" si="55">IFERROR(AC12/AC$8,"n/a")</f>
        <v>n/a</v>
      </c>
      <c r="AD13" s="50" t="str">
        <f t="shared" si="55"/>
        <v>n/a</v>
      </c>
      <c r="AE13" s="50">
        <f t="shared" si="55"/>
        <v>44.383802816901408</v>
      </c>
      <c r="AF13" s="50">
        <f t="shared" si="55"/>
        <v>0.91000327609489484</v>
      </c>
      <c r="AG13" s="50">
        <f t="shared" si="55"/>
        <v>0.92543421615817256</v>
      </c>
      <c r="AH13" s="50">
        <f t="shared" si="55"/>
        <v>0.91791459085131566</v>
      </c>
      <c r="AI13" s="50">
        <f t="shared" ref="AI13" si="56">IFERROR(AI12/AI$8,"n/a")</f>
        <v>0.91519165565197402</v>
      </c>
      <c r="AJ13" s="51" t="s">
        <v>9</v>
      </c>
    </row>
    <row r="14" spans="1:36" s="48" customFormat="1" ht="18" customHeight="1" x14ac:dyDescent="0.2">
      <c r="A14" s="46" t="s">
        <v>78</v>
      </c>
      <c r="B14" s="47">
        <f t="shared" ref="B14:H14" si="57">B67</f>
        <v>0</v>
      </c>
      <c r="C14" s="47">
        <f t="shared" si="57"/>
        <v>-12</v>
      </c>
      <c r="D14" s="47">
        <f t="shared" si="57"/>
        <v>-9</v>
      </c>
      <c r="E14" s="47">
        <f t="shared" si="57"/>
        <v>-8</v>
      </c>
      <c r="F14" s="47">
        <f t="shared" si="57"/>
        <v>0</v>
      </c>
      <c r="G14" s="47">
        <f t="shared" si="57"/>
        <v>-79</v>
      </c>
      <c r="H14" s="47">
        <f t="shared" si="57"/>
        <v>-71</v>
      </c>
      <c r="I14" s="47">
        <f t="shared" ref="I14:J14" si="58">I67</f>
        <v>-5</v>
      </c>
      <c r="J14" s="47">
        <f t="shared" si="58"/>
        <v>-1</v>
      </c>
      <c r="K14" s="47">
        <f t="shared" ref="K14:L14" si="59">K67</f>
        <v>14825</v>
      </c>
      <c r="L14" s="47">
        <f t="shared" si="59"/>
        <v>-45</v>
      </c>
      <c r="M14" s="47">
        <f t="shared" ref="M14:N14" si="60">M67</f>
        <v>1587</v>
      </c>
      <c r="N14" s="47">
        <f t="shared" si="60"/>
        <v>-3518</v>
      </c>
      <c r="O14" s="47">
        <f t="shared" ref="O14:P14" si="61">O67</f>
        <v>-7238</v>
      </c>
      <c r="P14" s="47">
        <f t="shared" si="61"/>
        <v>22062</v>
      </c>
      <c r="Q14" s="47">
        <f t="shared" ref="Q14:R14" si="62">Q67</f>
        <v>4637</v>
      </c>
      <c r="R14" s="47">
        <f t="shared" si="62"/>
        <v>597</v>
      </c>
      <c r="S14" s="47">
        <f t="shared" ref="S14:T14" si="63">S67</f>
        <v>6833</v>
      </c>
      <c r="T14" s="47">
        <f t="shared" si="63"/>
        <v>9194</v>
      </c>
      <c r="U14" s="47">
        <f t="shared" ref="U14" si="64">U67</f>
        <v>10247</v>
      </c>
      <c r="V14" s="47">
        <f t="shared" ref="V14:AA14" si="65">V67</f>
        <v>3530</v>
      </c>
      <c r="W14" s="47">
        <f t="shared" si="65"/>
        <v>6589</v>
      </c>
      <c r="X14" s="47">
        <f t="shared" si="65"/>
        <v>9175</v>
      </c>
      <c r="Y14" s="47">
        <f t="shared" si="65"/>
        <v>4437</v>
      </c>
      <c r="Z14" s="47">
        <f t="shared" si="65"/>
        <v>2047</v>
      </c>
      <c r="AA14" s="47">
        <f t="shared" si="65"/>
        <v>6657</v>
      </c>
      <c r="AC14" s="47">
        <f t="shared" ref="AC14:AH14" si="66">AC67</f>
        <v>-29</v>
      </c>
      <c r="AD14" s="47">
        <f t="shared" si="66"/>
        <v>-155</v>
      </c>
      <c r="AE14" s="47">
        <f t="shared" si="66"/>
        <v>16366</v>
      </c>
      <c r="AF14" s="47">
        <f t="shared" si="66"/>
        <v>15943</v>
      </c>
      <c r="AG14" s="47">
        <f t="shared" si="66"/>
        <v>26871</v>
      </c>
      <c r="AH14" s="47">
        <f t="shared" si="66"/>
        <v>23731</v>
      </c>
      <c r="AI14" s="47">
        <f t="shared" ref="AI14" si="67">AI67</f>
        <v>8704</v>
      </c>
      <c r="AJ14" s="33" t="s">
        <v>9</v>
      </c>
    </row>
    <row r="15" spans="1:36" ht="18" customHeight="1" x14ac:dyDescent="0.2">
      <c r="A15" s="43" t="s">
        <v>79</v>
      </c>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C15" s="44"/>
      <c r="AD15" s="44"/>
      <c r="AE15" s="44"/>
      <c r="AF15" s="44"/>
      <c r="AG15" s="44"/>
      <c r="AH15" s="44"/>
      <c r="AI15" s="44"/>
      <c r="AJ15" s="45" t="s">
        <v>9</v>
      </c>
    </row>
    <row r="16" spans="1:36" s="48" customFormat="1" ht="18" customHeight="1" x14ac:dyDescent="0.2">
      <c r="A16" s="46" t="s">
        <v>80</v>
      </c>
      <c r="B16" s="47">
        <f t="shared" ref="B16:H16" si="68">SUM(B101:B102,B114:B115)</f>
        <v>0</v>
      </c>
      <c r="C16" s="47">
        <f t="shared" si="68"/>
        <v>0</v>
      </c>
      <c r="D16" s="47">
        <f t="shared" si="68"/>
        <v>0</v>
      </c>
      <c r="E16" s="47">
        <f t="shared" si="68"/>
        <v>497458</v>
      </c>
      <c r="F16" s="47">
        <f t="shared" si="68"/>
        <v>509221</v>
      </c>
      <c r="G16" s="47">
        <f t="shared" si="68"/>
        <v>512399</v>
      </c>
      <c r="H16" s="47">
        <f t="shared" si="68"/>
        <v>524405</v>
      </c>
      <c r="I16" s="47">
        <f t="shared" ref="I16:J16" si="69">SUM(I101:I102,I114:I115)</f>
        <v>546649</v>
      </c>
      <c r="J16" s="47">
        <f t="shared" si="69"/>
        <v>567303</v>
      </c>
      <c r="K16" s="47">
        <f t="shared" ref="K16:L16" si="70">SUM(K101:K102,K114:K115)</f>
        <v>585097</v>
      </c>
      <c r="L16" s="47">
        <f t="shared" si="70"/>
        <v>609571</v>
      </c>
      <c r="M16" s="47">
        <f t="shared" ref="M16:N16" si="71">SUM(M101:M102,M114:M115)</f>
        <v>636903</v>
      </c>
      <c r="N16" s="47">
        <f t="shared" si="71"/>
        <v>662393</v>
      </c>
      <c r="O16" s="47">
        <f t="shared" ref="O16:P16" si="72">SUM(O101:O102,O114:O115)</f>
        <v>674586</v>
      </c>
      <c r="P16" s="47">
        <f t="shared" si="72"/>
        <v>676662</v>
      </c>
      <c r="Q16" s="47">
        <f t="shared" ref="Q16:R16" si="73">SUM(Q101:Q102,Q114:Q115)</f>
        <v>676801</v>
      </c>
      <c r="R16" s="47">
        <f t="shared" si="73"/>
        <v>700719</v>
      </c>
      <c r="S16" s="47">
        <f t="shared" ref="S16:T16" si="74">SUM(S101:S102,S114:S115)</f>
        <v>700963</v>
      </c>
      <c r="T16" s="47">
        <f t="shared" si="74"/>
        <v>713023</v>
      </c>
      <c r="U16" s="47">
        <f t="shared" ref="U16" si="75">SUM(U101:U102,U114:U115)</f>
        <v>711160</v>
      </c>
      <c r="V16" s="47">
        <f t="shared" ref="V16:AA16" si="76">SUM(V101:V102,V114:V115)</f>
        <v>732023</v>
      </c>
      <c r="W16" s="47">
        <f t="shared" si="76"/>
        <v>732054</v>
      </c>
      <c r="X16" s="47">
        <f t="shared" si="76"/>
        <v>746276</v>
      </c>
      <c r="Y16" s="47">
        <f t="shared" si="76"/>
        <v>748956</v>
      </c>
      <c r="Z16" s="47">
        <f t="shared" si="76"/>
        <v>773231</v>
      </c>
      <c r="AA16" s="47">
        <f t="shared" si="76"/>
        <v>764520</v>
      </c>
      <c r="AC16" s="47">
        <f t="shared" ref="AC16:AH16" si="77">SUM(AC101:AC102,AC114:AC115)</f>
        <v>497458</v>
      </c>
      <c r="AD16" s="47">
        <f t="shared" si="77"/>
        <v>546649</v>
      </c>
      <c r="AE16" s="47">
        <f t="shared" si="77"/>
        <v>636903</v>
      </c>
      <c r="AF16" s="47">
        <f t="shared" si="77"/>
        <v>676801</v>
      </c>
      <c r="AG16" s="47">
        <f t="shared" si="77"/>
        <v>711160</v>
      </c>
      <c r="AH16" s="47">
        <f t="shared" ca="1" si="77"/>
        <v>748956</v>
      </c>
      <c r="AI16" s="47">
        <f t="shared" ref="AI16" ca="1" si="78">SUM(AI101:AI102,AI114:AI115)</f>
        <v>764520</v>
      </c>
      <c r="AJ16" s="33" t="s">
        <v>9</v>
      </c>
    </row>
    <row r="17" spans="1:36" s="48" customFormat="1" ht="18" customHeight="1" x14ac:dyDescent="0.2">
      <c r="A17" s="46" t="s">
        <v>81</v>
      </c>
      <c r="B17" s="47">
        <f t="shared" ref="B17:H17" si="79">SUM(B101:B102,B114:B115)-SUM(B72:B74,B88)</f>
        <v>-5863</v>
      </c>
      <c r="C17" s="47">
        <f t="shared" si="79"/>
        <v>-13709</v>
      </c>
      <c r="D17" s="47">
        <f t="shared" si="79"/>
        <v>-2680</v>
      </c>
      <c r="E17" s="47">
        <f t="shared" si="79"/>
        <v>-15161</v>
      </c>
      <c r="F17" s="47">
        <f t="shared" si="79"/>
        <v>37893</v>
      </c>
      <c r="G17" s="47">
        <f t="shared" si="79"/>
        <v>81077</v>
      </c>
      <c r="H17" s="47">
        <f t="shared" si="79"/>
        <v>214407</v>
      </c>
      <c r="I17" s="47">
        <f t="shared" ref="I17:J17" si="80">SUM(I101:I102,I114:I115)-SUM(I72:I74,I88)</f>
        <v>392639</v>
      </c>
      <c r="J17" s="47">
        <f t="shared" si="80"/>
        <v>500638</v>
      </c>
      <c r="K17" s="47">
        <f t="shared" ref="K17:L17" si="81">SUM(K101:K102,K114:K115)-SUM(K72:K74,K88)</f>
        <v>567437</v>
      </c>
      <c r="L17" s="47">
        <f t="shared" si="81"/>
        <v>604791</v>
      </c>
      <c r="M17" s="47">
        <f t="shared" ref="M17:N17" si="82">SUM(M101:M102,M114:M115)-SUM(M72:M74,M88)</f>
        <v>628017</v>
      </c>
      <c r="N17" s="47">
        <f t="shared" si="82"/>
        <v>642380</v>
      </c>
      <c r="O17" s="47">
        <f t="shared" ref="O17:P17" si="83">SUM(O101:O102,O114:O115)-SUM(O72:O74,O88)</f>
        <v>660174</v>
      </c>
      <c r="P17" s="47">
        <f t="shared" si="83"/>
        <v>634329</v>
      </c>
      <c r="Q17" s="47">
        <f t="shared" ref="Q17:R17" si="84">SUM(Q101:Q102,Q114:Q115)-SUM(Q72:Q74,Q88)</f>
        <v>637556</v>
      </c>
      <c r="R17" s="47">
        <f t="shared" si="84"/>
        <v>658538</v>
      </c>
      <c r="S17" s="47">
        <f t="shared" ref="S17:T17" si="85">SUM(S101:S102,S114:S115)-SUM(S72:S74,S88)</f>
        <v>642274</v>
      </c>
      <c r="T17" s="47">
        <f t="shared" si="85"/>
        <v>643536</v>
      </c>
      <c r="U17" s="47">
        <f t="shared" ref="U17" si="86">SUM(U101:U102,U114:U115)-SUM(U72:U74,U88)</f>
        <v>683435</v>
      </c>
      <c r="V17" s="47">
        <f t="shared" ref="V17:AA17" si="87">SUM(V101:V102,V114:V115)-SUM(V72:V74,V88)</f>
        <v>671775</v>
      </c>
      <c r="W17" s="47">
        <f t="shared" si="87"/>
        <v>700156</v>
      </c>
      <c r="X17" s="47">
        <f t="shared" si="87"/>
        <v>685868</v>
      </c>
      <c r="Y17" s="47">
        <f t="shared" si="87"/>
        <v>722637</v>
      </c>
      <c r="Z17" s="47">
        <f t="shared" si="87"/>
        <v>718568</v>
      </c>
      <c r="AA17" s="47">
        <f t="shared" si="87"/>
        <v>703719</v>
      </c>
      <c r="AC17" s="47">
        <f t="shared" ref="AC17:AH17" si="88">SUM(AC101:AC102,AC114:AC115)-SUM(AC72:AC74,AC88)</f>
        <v>-15161</v>
      </c>
      <c r="AD17" s="47">
        <f t="shared" si="88"/>
        <v>392639</v>
      </c>
      <c r="AE17" s="47">
        <f t="shared" si="88"/>
        <v>628017</v>
      </c>
      <c r="AF17" s="47">
        <f t="shared" si="88"/>
        <v>637556</v>
      </c>
      <c r="AG17" s="47">
        <f t="shared" si="88"/>
        <v>683435</v>
      </c>
      <c r="AH17" s="47">
        <f t="shared" ca="1" si="88"/>
        <v>722637</v>
      </c>
      <c r="AI17" s="47">
        <f t="shared" ref="AI17" ca="1" si="89">SUM(AI101:AI102,AI114:AI115)-SUM(AI72:AI74,AI88)</f>
        <v>703719</v>
      </c>
      <c r="AJ17" s="33" t="s">
        <v>9</v>
      </c>
    </row>
    <row r="18" spans="1:36" ht="18" customHeight="1" x14ac:dyDescent="0.2">
      <c r="A18" s="43" t="s">
        <v>82</v>
      </c>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C18" s="44"/>
      <c r="AD18" s="44"/>
      <c r="AE18" s="44"/>
      <c r="AF18" s="44"/>
      <c r="AG18" s="44"/>
      <c r="AH18" s="44"/>
      <c r="AI18" s="44"/>
      <c r="AJ18" s="45" t="s">
        <v>9</v>
      </c>
    </row>
    <row r="19" spans="1:36" s="48" customFormat="1" ht="18" customHeight="1" x14ac:dyDescent="0.2">
      <c r="A19" s="46" t="s">
        <v>83</v>
      </c>
      <c r="B19" s="47">
        <v>0</v>
      </c>
      <c r="C19" s="47">
        <f>IF(ABS(-((B107-C107)+SUM(B131:B132)-SUM(C131:C132)+(B127-C127))-C14)&lt;10,0,-((B107-C107)+SUM(B131:B132)-SUM(C131:C132))-C14)</f>
        <v>0</v>
      </c>
      <c r="D19" s="47">
        <f>IF(ABS(-((C107-D107)+SUM(C131:C132)-SUM(D131:D132)+(C127-D127))-D14)&lt;10,0,-((C107-D107)+SUM(C131:C132)-SUM(D131:D132))-D14)</f>
        <v>0</v>
      </c>
      <c r="E19" s="47">
        <f>IF(ABS(-((D107-E107)+SUM(D131:D132)-SUM(E131:E132)+(D127-E127))-E14)&lt;10,0,-((D107-E107)+SUM(D131:D132)-SUM(E131:E132))-E14)</f>
        <v>0</v>
      </c>
      <c r="F19" s="47">
        <f>IF(ABS(-((E107-F107)+SUM(E131:E132)-SUM(F131:F132)+(E127-F127))-F14)&lt;10,0,-((E107-F107)+SUM(E131:E132)-SUM(F131:F132))-F14)</f>
        <v>0</v>
      </c>
      <c r="G19" s="47">
        <f>IF(ABS(-((F107-G107)+SUM(F131:F132)-SUM(G131:G132)+(F127-G127))-G14)&lt;10,0,-((F107-G107)+SUM(F131:F132)-SUM(G131:G132))-G14)</f>
        <v>0</v>
      </c>
      <c r="H19" s="47">
        <v>0</v>
      </c>
      <c r="I19" s="47">
        <v>0</v>
      </c>
      <c r="J19" s="47">
        <v>0</v>
      </c>
      <c r="K19" s="47">
        <v>0</v>
      </c>
      <c r="L19" s="47">
        <v>0</v>
      </c>
      <c r="M19" s="47">
        <v>0</v>
      </c>
      <c r="N19" s="47">
        <v>0</v>
      </c>
      <c r="O19" s="47">
        <v>0</v>
      </c>
      <c r="P19" s="47">
        <v>0</v>
      </c>
      <c r="Q19" s="47">
        <v>15550.1451</v>
      </c>
      <c r="R19" s="47">
        <v>24435.942300000002</v>
      </c>
      <c r="S19" s="47">
        <v>0</v>
      </c>
      <c r="T19" s="47">
        <v>18496.94586</v>
      </c>
      <c r="U19" s="47">
        <v>53314.783199999998</v>
      </c>
      <c r="V19" s="47">
        <v>0</v>
      </c>
      <c r="W19" s="47">
        <v>41584.66345</v>
      </c>
      <c r="X19" s="47">
        <v>0</v>
      </c>
      <c r="Y19" s="47">
        <v>44428.985999999997</v>
      </c>
      <c r="Z19" s="47">
        <v>0</v>
      </c>
      <c r="AA19" s="47">
        <v>0</v>
      </c>
      <c r="AC19" s="47">
        <f>SUM(B19:E19)</f>
        <v>0</v>
      </c>
      <c r="AD19" s="47">
        <f>SUM(F19:I19)</f>
        <v>0</v>
      </c>
      <c r="AE19" s="47">
        <f>SUM(J19:M19)</f>
        <v>0</v>
      </c>
      <c r="AF19" s="47">
        <f>SUM(N19:Q19)</f>
        <v>15550.1451</v>
      </c>
      <c r="AG19" s="56">
        <f>SUM(R19:U19)</f>
        <v>96247.671360000008</v>
      </c>
      <c r="AH19" s="56">
        <f>SUM(V19:Y19)</f>
        <v>86013.649449999997</v>
      </c>
      <c r="AI19" s="56">
        <f>SUM(Z19:AB19)</f>
        <v>0</v>
      </c>
      <c r="AJ19" s="33" t="s">
        <v>9</v>
      </c>
    </row>
    <row r="20" spans="1:36" ht="15.95" customHeight="1" x14ac:dyDescent="0.2">
      <c r="M20" s="198"/>
      <c r="N20" s="198"/>
      <c r="O20" s="198"/>
      <c r="P20" s="198"/>
      <c r="Q20" s="198"/>
      <c r="R20" s="198"/>
      <c r="S20" s="198"/>
      <c r="T20" s="198"/>
      <c r="U20" s="198"/>
      <c r="V20" s="198"/>
      <c r="W20" s="198"/>
      <c r="X20" s="198"/>
      <c r="Y20" s="198"/>
      <c r="Z20" s="198"/>
      <c r="AA20" s="198"/>
      <c r="AF20" s="198"/>
      <c r="AG20" s="198"/>
      <c r="AH20" s="198"/>
      <c r="AI20" s="198"/>
      <c r="AJ20" s="45" t="s">
        <v>9</v>
      </c>
    </row>
    <row r="21" spans="1:36" s="42" customFormat="1" ht="15.95" customHeight="1" collapsed="1" x14ac:dyDescent="0.2">
      <c r="A21" s="39" t="s">
        <v>84</v>
      </c>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C21" s="40"/>
      <c r="AD21" s="40"/>
      <c r="AE21" s="40"/>
      <c r="AF21" s="40"/>
      <c r="AG21" s="40"/>
      <c r="AH21" s="40"/>
      <c r="AI21" s="40"/>
      <c r="AJ21" s="41" t="s">
        <v>9</v>
      </c>
    </row>
    <row r="22" spans="1:36" ht="15.95" hidden="1" customHeight="1" outlineLevel="1" x14ac:dyDescent="0.2">
      <c r="A22" s="55" t="s">
        <v>85</v>
      </c>
      <c r="B22" s="56">
        <v>0</v>
      </c>
      <c r="C22" s="56">
        <v>0</v>
      </c>
      <c r="D22" s="56">
        <v>0</v>
      </c>
      <c r="E22" s="56">
        <v>0</v>
      </c>
      <c r="F22" s="56">
        <v>0</v>
      </c>
      <c r="G22" s="56">
        <v>0</v>
      </c>
      <c r="H22" s="56">
        <v>0</v>
      </c>
      <c r="I22" s="56">
        <v>0</v>
      </c>
      <c r="J22" s="56">
        <f t="shared" ref="J22:O22" si="90">SUM(J23:J28)</f>
        <v>0</v>
      </c>
      <c r="K22" s="56">
        <f t="shared" si="90"/>
        <v>0</v>
      </c>
      <c r="L22" s="56">
        <f t="shared" si="90"/>
        <v>0</v>
      </c>
      <c r="M22" s="56">
        <f t="shared" si="90"/>
        <v>3199</v>
      </c>
      <c r="N22" s="56">
        <f t="shared" si="90"/>
        <v>33057</v>
      </c>
      <c r="O22" s="56">
        <f t="shared" si="90"/>
        <v>33056</v>
      </c>
      <c r="P22" s="56">
        <f t="shared" ref="P22" si="91">SUM(P23:P28)</f>
        <v>36940</v>
      </c>
      <c r="Q22" s="56">
        <f t="shared" ref="Q22" si="92">SUM(Q23:Q28)</f>
        <v>36940</v>
      </c>
      <c r="R22" s="56">
        <f t="shared" ref="R22" si="93">SUM(R23:R28)</f>
        <v>36940</v>
      </c>
      <c r="S22" s="56">
        <f t="shared" ref="S22:T22" si="94">SUM(S23:S28)</f>
        <v>36965</v>
      </c>
      <c r="T22" s="56">
        <f t="shared" si="94"/>
        <v>37523</v>
      </c>
      <c r="U22" s="56">
        <f t="shared" ref="U22:V22" si="95">SUM(U23:U28)</f>
        <v>37440</v>
      </c>
      <c r="V22" s="56">
        <f t="shared" si="95"/>
        <v>37523</v>
      </c>
      <c r="W22" s="56">
        <f t="shared" ref="W22:X22" si="96">SUM(W23:W28)</f>
        <v>37524</v>
      </c>
      <c r="X22" s="56">
        <f t="shared" si="96"/>
        <v>38992</v>
      </c>
      <c r="Y22" s="56">
        <f t="shared" ref="Y22:Z22" si="97">SUM(Y23:Y28)</f>
        <v>38992</v>
      </c>
      <c r="Z22" s="56">
        <f t="shared" si="97"/>
        <v>38992</v>
      </c>
      <c r="AA22" s="56">
        <f t="shared" ref="AA22" si="98">SUM(AA23:AA28)</f>
        <v>38815</v>
      </c>
      <c r="AB22" s="275"/>
      <c r="AC22" s="56">
        <f>SUM(B22:E22)</f>
        <v>0</v>
      </c>
      <c r="AD22" s="56">
        <f t="shared" ref="AD22:AD67" si="99">SUM(F22:I22)</f>
        <v>0</v>
      </c>
      <c r="AE22" s="56">
        <f t="shared" ref="AE22:AE67" si="100">SUM(J22:M22)</f>
        <v>3199</v>
      </c>
      <c r="AF22" s="56">
        <f>SUM(N22:Q22)</f>
        <v>139993</v>
      </c>
      <c r="AG22" s="56">
        <f t="shared" ref="AG22:AG67" si="101">SUM(R22:U22)</f>
        <v>148868</v>
      </c>
      <c r="AH22" s="56">
        <f>SUM(V22:Y22)</f>
        <v>153031</v>
      </c>
      <c r="AI22" s="56">
        <f>SUM(Z22:AB22)</f>
        <v>77807</v>
      </c>
      <c r="AJ22" s="45" t="s">
        <v>9</v>
      </c>
    </row>
    <row r="23" spans="1:36" ht="15.95" hidden="1" customHeight="1" outlineLevel="1" x14ac:dyDescent="0.2">
      <c r="A23" s="57" t="s">
        <v>86</v>
      </c>
      <c r="B23" s="58">
        <v>0</v>
      </c>
      <c r="C23" s="58">
        <v>0</v>
      </c>
      <c r="D23" s="58">
        <v>0</v>
      </c>
      <c r="E23" s="58">
        <v>0</v>
      </c>
      <c r="F23" s="58">
        <v>0</v>
      </c>
      <c r="G23" s="58">
        <v>0</v>
      </c>
      <c r="H23" s="58">
        <v>0</v>
      </c>
      <c r="I23" s="58">
        <v>0</v>
      </c>
      <c r="J23" s="58">
        <v>0</v>
      </c>
      <c r="K23" s="58">
        <v>0</v>
      </c>
      <c r="L23" s="58">
        <v>0</v>
      </c>
      <c r="M23" s="58">
        <v>3199</v>
      </c>
      <c r="N23" s="58">
        <v>33057</v>
      </c>
      <c r="O23" s="58">
        <v>33056</v>
      </c>
      <c r="P23" s="58">
        <v>36940</v>
      </c>
      <c r="Q23" s="58">
        <v>36940</v>
      </c>
      <c r="R23" s="58">
        <v>36940</v>
      </c>
      <c r="S23" s="58">
        <v>36965</v>
      </c>
      <c r="T23" s="58">
        <v>37523</v>
      </c>
      <c r="U23" s="58">
        <v>37440</v>
      </c>
      <c r="V23" s="58">
        <v>37523</v>
      </c>
      <c r="W23" s="58">
        <v>37524</v>
      </c>
      <c r="X23" s="58">
        <v>38992</v>
      </c>
      <c r="Y23" s="58">
        <v>38992</v>
      </c>
      <c r="Z23" s="58">
        <v>38992</v>
      </c>
      <c r="AA23" s="58">
        <v>38815</v>
      </c>
      <c r="AC23" s="58">
        <f t="shared" ref="AC23:AC67" si="102">SUM(B23:E23)</f>
        <v>0</v>
      </c>
      <c r="AD23" s="58">
        <f t="shared" si="99"/>
        <v>0</v>
      </c>
      <c r="AE23" s="58">
        <f t="shared" si="100"/>
        <v>3199</v>
      </c>
      <c r="AF23" s="58">
        <f t="shared" ref="AF23:AF67" si="103">SUM(N23:Q23)</f>
        <v>139993</v>
      </c>
      <c r="AG23" s="58">
        <f t="shared" si="101"/>
        <v>148868</v>
      </c>
      <c r="AH23" s="58">
        <f t="shared" ref="AH23:AH67" si="104">SUM(V23:Y23)</f>
        <v>153031</v>
      </c>
      <c r="AI23" s="58">
        <f t="shared" ref="AI23:AI67" si="105">SUM(Z23:AB23)</f>
        <v>77807</v>
      </c>
      <c r="AJ23" s="45" t="s">
        <v>9</v>
      </c>
    </row>
    <row r="24" spans="1:36" ht="15.95" hidden="1" customHeight="1" outlineLevel="1" x14ac:dyDescent="0.2">
      <c r="A24" s="57" t="s">
        <v>87</v>
      </c>
      <c r="B24" s="58">
        <v>0</v>
      </c>
      <c r="C24" s="58">
        <v>0</v>
      </c>
      <c r="D24" s="58">
        <v>0</v>
      </c>
      <c r="E24" s="58">
        <v>0</v>
      </c>
      <c r="F24" s="58">
        <v>0</v>
      </c>
      <c r="G24" s="58">
        <v>0</v>
      </c>
      <c r="H24" s="58">
        <v>0</v>
      </c>
      <c r="I24" s="58">
        <v>0</v>
      </c>
      <c r="J24" s="58">
        <v>0</v>
      </c>
      <c r="K24" s="58">
        <v>0</v>
      </c>
      <c r="L24" s="58">
        <v>0</v>
      </c>
      <c r="M24" s="58">
        <v>0</v>
      </c>
      <c r="N24" s="58">
        <v>0</v>
      </c>
      <c r="O24" s="58">
        <v>0</v>
      </c>
      <c r="P24" s="58">
        <v>0</v>
      </c>
      <c r="Q24" s="58">
        <v>0</v>
      </c>
      <c r="R24" s="58">
        <v>0</v>
      </c>
      <c r="S24" s="58">
        <v>0</v>
      </c>
      <c r="T24" s="58">
        <v>0</v>
      </c>
      <c r="U24" s="58">
        <v>0</v>
      </c>
      <c r="V24" s="58">
        <v>0</v>
      </c>
      <c r="W24" s="58">
        <v>0</v>
      </c>
      <c r="X24" s="58">
        <v>0</v>
      </c>
      <c r="Y24" s="58">
        <v>0</v>
      </c>
      <c r="Z24" s="58">
        <v>0</v>
      </c>
      <c r="AA24" s="58">
        <v>0</v>
      </c>
      <c r="AC24" s="58">
        <f t="shared" si="102"/>
        <v>0</v>
      </c>
      <c r="AD24" s="58">
        <f t="shared" si="99"/>
        <v>0</v>
      </c>
      <c r="AE24" s="58">
        <f t="shared" si="100"/>
        <v>0</v>
      </c>
      <c r="AF24" s="58">
        <f t="shared" si="103"/>
        <v>0</v>
      </c>
      <c r="AG24" s="58">
        <f t="shared" si="101"/>
        <v>0</v>
      </c>
      <c r="AH24" s="58">
        <f t="shared" si="104"/>
        <v>0</v>
      </c>
      <c r="AI24" s="58">
        <f t="shared" si="105"/>
        <v>0</v>
      </c>
      <c r="AJ24" s="45" t="s">
        <v>9</v>
      </c>
    </row>
    <row r="25" spans="1:36" ht="15.95" hidden="1" customHeight="1" outlineLevel="1" x14ac:dyDescent="0.2">
      <c r="A25" s="57" t="s">
        <v>88</v>
      </c>
      <c r="B25" s="58">
        <v>0</v>
      </c>
      <c r="C25" s="58">
        <v>0</v>
      </c>
      <c r="D25" s="58">
        <v>0</v>
      </c>
      <c r="E25" s="58">
        <v>0</v>
      </c>
      <c r="F25" s="58">
        <v>0</v>
      </c>
      <c r="G25" s="58">
        <v>0</v>
      </c>
      <c r="H25" s="58">
        <v>0</v>
      </c>
      <c r="I25" s="58">
        <v>0</v>
      </c>
      <c r="J25" s="58">
        <v>0</v>
      </c>
      <c r="K25" s="58">
        <v>0</v>
      </c>
      <c r="L25" s="58">
        <v>0</v>
      </c>
      <c r="M25" s="58">
        <v>0</v>
      </c>
      <c r="N25" s="58">
        <v>0</v>
      </c>
      <c r="O25" s="58">
        <v>0</v>
      </c>
      <c r="P25" s="58">
        <v>0</v>
      </c>
      <c r="Q25" s="58">
        <v>0</v>
      </c>
      <c r="R25" s="58">
        <v>0</v>
      </c>
      <c r="S25" s="58">
        <v>0</v>
      </c>
      <c r="T25" s="58">
        <v>0</v>
      </c>
      <c r="U25" s="58">
        <v>0</v>
      </c>
      <c r="V25" s="58">
        <v>0</v>
      </c>
      <c r="W25" s="58">
        <v>0</v>
      </c>
      <c r="X25" s="58">
        <v>0</v>
      </c>
      <c r="Y25" s="58">
        <v>0</v>
      </c>
      <c r="Z25" s="58">
        <v>0</v>
      </c>
      <c r="AA25" s="58">
        <v>0</v>
      </c>
      <c r="AC25" s="58">
        <f t="shared" si="102"/>
        <v>0</v>
      </c>
      <c r="AD25" s="58">
        <f t="shared" si="99"/>
        <v>0</v>
      </c>
      <c r="AE25" s="58">
        <f t="shared" si="100"/>
        <v>0</v>
      </c>
      <c r="AF25" s="58">
        <f t="shared" si="103"/>
        <v>0</v>
      </c>
      <c r="AG25" s="58">
        <f t="shared" si="101"/>
        <v>0</v>
      </c>
      <c r="AH25" s="58">
        <f t="shared" si="104"/>
        <v>0</v>
      </c>
      <c r="AI25" s="58">
        <f t="shared" si="105"/>
        <v>0</v>
      </c>
      <c r="AJ25" s="45" t="s">
        <v>9</v>
      </c>
    </row>
    <row r="26" spans="1:36" ht="15.95" hidden="1" customHeight="1" outlineLevel="1" x14ac:dyDescent="0.2">
      <c r="A26" s="57" t="s">
        <v>89</v>
      </c>
      <c r="B26" s="58">
        <v>0</v>
      </c>
      <c r="C26" s="58">
        <v>0</v>
      </c>
      <c r="D26" s="58">
        <v>0</v>
      </c>
      <c r="E26" s="58">
        <v>0</v>
      </c>
      <c r="F26" s="58">
        <v>0</v>
      </c>
      <c r="G26" s="58">
        <v>0</v>
      </c>
      <c r="H26" s="58">
        <v>0</v>
      </c>
      <c r="I26" s="58">
        <v>0</v>
      </c>
      <c r="J26" s="58">
        <v>0</v>
      </c>
      <c r="K26" s="58">
        <v>0</v>
      </c>
      <c r="L26" s="58">
        <v>0</v>
      </c>
      <c r="M26" s="58">
        <v>0</v>
      </c>
      <c r="N26" s="58">
        <v>0</v>
      </c>
      <c r="O26" s="58">
        <v>0</v>
      </c>
      <c r="P26" s="58">
        <v>0</v>
      </c>
      <c r="Q26" s="58">
        <v>0</v>
      </c>
      <c r="R26" s="58">
        <v>0</v>
      </c>
      <c r="S26" s="58">
        <v>0</v>
      </c>
      <c r="T26" s="58">
        <v>0</v>
      </c>
      <c r="U26" s="58">
        <v>0</v>
      </c>
      <c r="V26" s="58">
        <v>0</v>
      </c>
      <c r="W26" s="58">
        <v>0</v>
      </c>
      <c r="X26" s="58">
        <v>0</v>
      </c>
      <c r="Y26" s="58">
        <v>0</v>
      </c>
      <c r="Z26" s="58">
        <v>0</v>
      </c>
      <c r="AA26" s="58">
        <v>0</v>
      </c>
      <c r="AC26" s="58">
        <f t="shared" si="102"/>
        <v>0</v>
      </c>
      <c r="AD26" s="58">
        <f t="shared" si="99"/>
        <v>0</v>
      </c>
      <c r="AE26" s="58">
        <f t="shared" si="100"/>
        <v>0</v>
      </c>
      <c r="AF26" s="58">
        <f t="shared" si="103"/>
        <v>0</v>
      </c>
      <c r="AG26" s="58">
        <f t="shared" si="101"/>
        <v>0</v>
      </c>
      <c r="AH26" s="58">
        <f t="shared" si="104"/>
        <v>0</v>
      </c>
      <c r="AI26" s="58">
        <f t="shared" si="105"/>
        <v>0</v>
      </c>
      <c r="AJ26" s="45" t="s">
        <v>9</v>
      </c>
    </row>
    <row r="27" spans="1:36" ht="15.95" hidden="1" customHeight="1" outlineLevel="1" x14ac:dyDescent="0.2">
      <c r="A27" s="57" t="s">
        <v>90</v>
      </c>
      <c r="B27" s="58">
        <v>0</v>
      </c>
      <c r="C27" s="58">
        <v>0</v>
      </c>
      <c r="D27" s="58">
        <v>0</v>
      </c>
      <c r="E27" s="58">
        <v>0</v>
      </c>
      <c r="F27" s="58">
        <v>0</v>
      </c>
      <c r="G27" s="58">
        <v>0</v>
      </c>
      <c r="H27" s="58">
        <v>0</v>
      </c>
      <c r="I27" s="58">
        <v>0</v>
      </c>
      <c r="J27" s="58">
        <v>0</v>
      </c>
      <c r="K27" s="58">
        <v>0</v>
      </c>
      <c r="L27" s="58">
        <v>0</v>
      </c>
      <c r="M27" s="58">
        <v>0</v>
      </c>
      <c r="N27" s="58">
        <v>0</v>
      </c>
      <c r="O27" s="58">
        <v>0</v>
      </c>
      <c r="P27" s="58">
        <v>0</v>
      </c>
      <c r="Q27" s="58">
        <v>0</v>
      </c>
      <c r="R27" s="58">
        <v>0</v>
      </c>
      <c r="S27" s="58">
        <v>0</v>
      </c>
      <c r="T27" s="58">
        <v>0</v>
      </c>
      <c r="U27" s="58">
        <v>0</v>
      </c>
      <c r="V27" s="58">
        <v>0</v>
      </c>
      <c r="W27" s="58">
        <v>0</v>
      </c>
      <c r="X27" s="58">
        <v>0</v>
      </c>
      <c r="Y27" s="58">
        <v>0</v>
      </c>
      <c r="Z27" s="58">
        <v>0</v>
      </c>
      <c r="AA27" s="58">
        <v>0</v>
      </c>
      <c r="AC27" s="58">
        <f t="shared" si="102"/>
        <v>0</v>
      </c>
      <c r="AD27" s="58">
        <f t="shared" si="99"/>
        <v>0</v>
      </c>
      <c r="AE27" s="58">
        <f t="shared" si="100"/>
        <v>0</v>
      </c>
      <c r="AF27" s="58">
        <f t="shared" si="103"/>
        <v>0</v>
      </c>
      <c r="AG27" s="58">
        <f t="shared" si="101"/>
        <v>0</v>
      </c>
      <c r="AH27" s="58">
        <f t="shared" si="104"/>
        <v>0</v>
      </c>
      <c r="AI27" s="58">
        <f t="shared" si="105"/>
        <v>0</v>
      </c>
      <c r="AJ27" s="45" t="s">
        <v>9</v>
      </c>
    </row>
    <row r="28" spans="1:36" ht="15.95" hidden="1" customHeight="1" outlineLevel="1" x14ac:dyDescent="0.2">
      <c r="A28" s="57" t="s">
        <v>91</v>
      </c>
      <c r="B28" s="58">
        <v>0</v>
      </c>
      <c r="C28" s="58">
        <v>0</v>
      </c>
      <c r="D28" s="58">
        <v>0</v>
      </c>
      <c r="E28" s="58">
        <v>0</v>
      </c>
      <c r="F28" s="58">
        <v>0</v>
      </c>
      <c r="G28" s="58">
        <v>0</v>
      </c>
      <c r="H28" s="58">
        <v>0</v>
      </c>
      <c r="I28" s="58">
        <v>0</v>
      </c>
      <c r="J28" s="58">
        <v>0</v>
      </c>
      <c r="K28" s="58">
        <v>0</v>
      </c>
      <c r="L28" s="58">
        <v>0</v>
      </c>
      <c r="M28" s="58">
        <v>0</v>
      </c>
      <c r="N28" s="58">
        <v>0</v>
      </c>
      <c r="O28" s="58">
        <v>0</v>
      </c>
      <c r="P28" s="58">
        <v>0</v>
      </c>
      <c r="Q28" s="58">
        <v>0</v>
      </c>
      <c r="R28" s="58">
        <v>0</v>
      </c>
      <c r="S28" s="58">
        <v>0</v>
      </c>
      <c r="T28" s="58">
        <v>0</v>
      </c>
      <c r="U28" s="58">
        <v>0</v>
      </c>
      <c r="V28" s="58">
        <v>0</v>
      </c>
      <c r="W28" s="58">
        <v>0</v>
      </c>
      <c r="X28" s="58">
        <v>0</v>
      </c>
      <c r="Y28" s="58">
        <v>0</v>
      </c>
      <c r="Z28" s="58">
        <v>0</v>
      </c>
      <c r="AA28" s="58">
        <v>0</v>
      </c>
      <c r="AC28" s="58">
        <f t="shared" si="102"/>
        <v>0</v>
      </c>
      <c r="AD28" s="58">
        <f t="shared" si="99"/>
        <v>0</v>
      </c>
      <c r="AE28" s="58">
        <f t="shared" si="100"/>
        <v>0</v>
      </c>
      <c r="AF28" s="58">
        <f t="shared" si="103"/>
        <v>0</v>
      </c>
      <c r="AG28" s="58">
        <f t="shared" si="101"/>
        <v>0</v>
      </c>
      <c r="AH28" s="58">
        <f t="shared" si="104"/>
        <v>0</v>
      </c>
      <c r="AI28" s="58">
        <f t="shared" si="105"/>
        <v>0</v>
      </c>
      <c r="AJ28" s="45" t="s">
        <v>9</v>
      </c>
    </row>
    <row r="29" spans="1:36" ht="15.95" hidden="1" customHeight="1" outlineLevel="1" x14ac:dyDescent="0.2">
      <c r="A29" s="55" t="s">
        <v>92</v>
      </c>
      <c r="B29" s="56">
        <v>0</v>
      </c>
      <c r="C29" s="56">
        <v>0</v>
      </c>
      <c r="D29" s="56">
        <v>0</v>
      </c>
      <c r="E29" s="56">
        <v>0</v>
      </c>
      <c r="F29" s="56">
        <v>0</v>
      </c>
      <c r="G29" s="56">
        <v>0</v>
      </c>
      <c r="H29" s="56">
        <v>0</v>
      </c>
      <c r="I29" s="56">
        <v>0</v>
      </c>
      <c r="J29" s="56">
        <f t="shared" ref="J29:O29" si="106">SUM(J30:J39)</f>
        <v>0</v>
      </c>
      <c r="K29" s="56">
        <f t="shared" si="106"/>
        <v>-2294</v>
      </c>
      <c r="L29" s="56">
        <f t="shared" si="106"/>
        <v>0</v>
      </c>
      <c r="M29" s="56">
        <f t="shared" si="106"/>
        <v>-337</v>
      </c>
      <c r="N29" s="56">
        <f t="shared" si="106"/>
        <v>-3493</v>
      </c>
      <c r="O29" s="56">
        <f t="shared" si="106"/>
        <v>-3497</v>
      </c>
      <c r="P29" s="56">
        <f t="shared" ref="P29" si="107">SUM(P30:P39)</f>
        <v>-3958</v>
      </c>
      <c r="Q29" s="56">
        <f t="shared" ref="Q29" si="108">SUM(Q30:Q39)</f>
        <v>-3896</v>
      </c>
      <c r="R29" s="56">
        <f t="shared" ref="R29:T29" si="109">SUM(R30:R39)</f>
        <v>-3895</v>
      </c>
      <c r="S29" s="56">
        <f t="shared" si="109"/>
        <v>-3897</v>
      </c>
      <c r="T29" s="56">
        <f t="shared" si="109"/>
        <v>-3959</v>
      </c>
      <c r="U29" s="56">
        <f t="shared" ref="U29:V29" si="110">SUM(U30:U39)</f>
        <v>-3946</v>
      </c>
      <c r="V29" s="56">
        <f t="shared" si="110"/>
        <v>-3956</v>
      </c>
      <c r="W29" s="56">
        <f t="shared" ref="W29:X29" si="111">SUM(W30:W39)</f>
        <v>-3958</v>
      </c>
      <c r="X29" s="56">
        <f t="shared" si="111"/>
        <v>-4111</v>
      </c>
      <c r="Y29" s="56">
        <f t="shared" ref="Y29:Z29" si="112">SUM(Y30:Y39)</f>
        <v>-4112</v>
      </c>
      <c r="Z29" s="56">
        <f t="shared" si="112"/>
        <v>-4112</v>
      </c>
      <c r="AA29" s="56">
        <f t="shared" ref="AA29" si="113">SUM(AA30:AA39)</f>
        <v>-4091</v>
      </c>
      <c r="AC29" s="56">
        <f t="shared" si="102"/>
        <v>0</v>
      </c>
      <c r="AD29" s="56">
        <f t="shared" si="99"/>
        <v>0</v>
      </c>
      <c r="AE29" s="56">
        <f t="shared" si="100"/>
        <v>-2631</v>
      </c>
      <c r="AF29" s="56">
        <f t="shared" si="103"/>
        <v>-14844</v>
      </c>
      <c r="AG29" s="56">
        <f t="shared" si="101"/>
        <v>-15697</v>
      </c>
      <c r="AH29" s="56">
        <f t="shared" si="104"/>
        <v>-16137</v>
      </c>
      <c r="AI29" s="56">
        <f t="shared" si="105"/>
        <v>-8203</v>
      </c>
      <c r="AJ29" s="56"/>
    </row>
    <row r="30" spans="1:36" ht="15.95" hidden="1" customHeight="1" outlineLevel="1" x14ac:dyDescent="0.2">
      <c r="A30" s="57" t="s">
        <v>93</v>
      </c>
      <c r="B30" s="58">
        <v>0</v>
      </c>
      <c r="C30" s="58">
        <v>0</v>
      </c>
      <c r="D30" s="58">
        <v>0</v>
      </c>
      <c r="E30" s="58">
        <v>0</v>
      </c>
      <c r="F30" s="58">
        <v>0</v>
      </c>
      <c r="G30" s="58">
        <v>0</v>
      </c>
      <c r="H30" s="58">
        <v>0</v>
      </c>
      <c r="I30" s="58">
        <v>0</v>
      </c>
      <c r="J30" s="58">
        <v>0</v>
      </c>
      <c r="K30" s="58">
        <v>-409</v>
      </c>
      <c r="L30" s="58">
        <v>0</v>
      </c>
      <c r="M30" s="58">
        <v>-53</v>
      </c>
      <c r="N30" s="58">
        <v>-547</v>
      </c>
      <c r="O30" s="58">
        <v>-547</v>
      </c>
      <c r="P30" s="58">
        <v>-621</v>
      </c>
      <c r="Q30" s="58">
        <v>-610</v>
      </c>
      <c r="R30" s="58">
        <v>-610</v>
      </c>
      <c r="S30" s="58">
        <v>-609</v>
      </c>
      <c r="T30" s="58">
        <v>-620</v>
      </c>
      <c r="U30" s="58">
        <v>-617</v>
      </c>
      <c r="V30" s="58">
        <v>-619</v>
      </c>
      <c r="W30" s="58">
        <v>-619</v>
      </c>
      <c r="X30" s="58">
        <v>-644</v>
      </c>
      <c r="Y30" s="58">
        <v>-643</v>
      </c>
      <c r="Z30" s="58">
        <v>-643</v>
      </c>
      <c r="AA30" s="58">
        <v>-641</v>
      </c>
      <c r="AC30" s="58">
        <f t="shared" si="102"/>
        <v>0</v>
      </c>
      <c r="AD30" s="58">
        <f t="shared" si="99"/>
        <v>0</v>
      </c>
      <c r="AE30" s="58">
        <f t="shared" si="100"/>
        <v>-462</v>
      </c>
      <c r="AF30" s="58">
        <f t="shared" si="103"/>
        <v>-2325</v>
      </c>
      <c r="AG30" s="58">
        <f t="shared" si="101"/>
        <v>-2456</v>
      </c>
      <c r="AH30" s="58">
        <f t="shared" si="104"/>
        <v>-2525</v>
      </c>
      <c r="AI30" s="58">
        <f t="shared" si="105"/>
        <v>-1284</v>
      </c>
      <c r="AJ30" s="45" t="s">
        <v>9</v>
      </c>
    </row>
    <row r="31" spans="1:36" ht="15.95" hidden="1" customHeight="1" outlineLevel="1" x14ac:dyDescent="0.2">
      <c r="A31" s="57" t="s">
        <v>94</v>
      </c>
      <c r="B31" s="58">
        <v>0</v>
      </c>
      <c r="C31" s="58">
        <v>0</v>
      </c>
      <c r="D31" s="58">
        <v>0</v>
      </c>
      <c r="E31" s="58">
        <v>0</v>
      </c>
      <c r="F31" s="58">
        <v>0</v>
      </c>
      <c r="G31" s="58">
        <v>0</v>
      </c>
      <c r="H31" s="58">
        <v>0</v>
      </c>
      <c r="I31" s="58">
        <v>0</v>
      </c>
      <c r="J31" s="58">
        <v>0</v>
      </c>
      <c r="K31" s="58">
        <v>-1885</v>
      </c>
      <c r="L31" s="58">
        <v>0</v>
      </c>
      <c r="M31" s="58">
        <v>-243</v>
      </c>
      <c r="N31" s="58">
        <v>-2519</v>
      </c>
      <c r="O31" s="58">
        <v>-2521</v>
      </c>
      <c r="P31" s="58">
        <v>-2859</v>
      </c>
      <c r="Q31" s="58">
        <v>-2808</v>
      </c>
      <c r="R31" s="58">
        <v>-2807</v>
      </c>
      <c r="S31" s="58">
        <v>-2810</v>
      </c>
      <c r="T31" s="58">
        <v>-2852</v>
      </c>
      <c r="U31" s="58">
        <v>-2845</v>
      </c>
      <c r="V31" s="58">
        <v>-2852</v>
      </c>
      <c r="W31" s="58">
        <v>-2852</v>
      </c>
      <c r="X31" s="58">
        <v>-2963</v>
      </c>
      <c r="Y31" s="58">
        <v>-2963</v>
      </c>
      <c r="Z31" s="58">
        <v>-2963</v>
      </c>
      <c r="AA31" s="58">
        <v>-2950</v>
      </c>
      <c r="AC31" s="58">
        <f t="shared" si="102"/>
        <v>0</v>
      </c>
      <c r="AD31" s="58">
        <f t="shared" si="99"/>
        <v>0</v>
      </c>
      <c r="AE31" s="58">
        <f t="shared" si="100"/>
        <v>-2128</v>
      </c>
      <c r="AF31" s="58">
        <f t="shared" si="103"/>
        <v>-10707</v>
      </c>
      <c r="AG31" s="58">
        <f t="shared" si="101"/>
        <v>-11314</v>
      </c>
      <c r="AH31" s="58">
        <f t="shared" si="104"/>
        <v>-11630</v>
      </c>
      <c r="AI31" s="58">
        <f t="shared" si="105"/>
        <v>-5913</v>
      </c>
      <c r="AJ31" s="45" t="s">
        <v>9</v>
      </c>
    </row>
    <row r="32" spans="1:36" ht="15.95" hidden="1" customHeight="1" outlineLevel="1" x14ac:dyDescent="0.2">
      <c r="A32" s="57" t="s">
        <v>95</v>
      </c>
      <c r="B32" s="58">
        <v>0</v>
      </c>
      <c r="C32" s="58">
        <v>0</v>
      </c>
      <c r="D32" s="58">
        <v>0</v>
      </c>
      <c r="E32" s="58">
        <v>0</v>
      </c>
      <c r="F32" s="58">
        <v>0</v>
      </c>
      <c r="G32" s="58">
        <v>0</v>
      </c>
      <c r="H32" s="58">
        <v>0</v>
      </c>
      <c r="I32" s="58">
        <v>0</v>
      </c>
      <c r="J32" s="58">
        <v>0</v>
      </c>
      <c r="K32" s="58">
        <v>0</v>
      </c>
      <c r="L32" s="58">
        <v>0</v>
      </c>
      <c r="M32" s="58">
        <v>0</v>
      </c>
      <c r="N32" s="58">
        <v>0</v>
      </c>
      <c r="O32" s="58">
        <v>0</v>
      </c>
      <c r="P32" s="58">
        <v>0</v>
      </c>
      <c r="Q32" s="58">
        <v>0</v>
      </c>
      <c r="R32" s="58">
        <v>0</v>
      </c>
      <c r="S32" s="58">
        <v>0</v>
      </c>
      <c r="T32" s="58">
        <v>0</v>
      </c>
      <c r="U32" s="58">
        <v>0</v>
      </c>
      <c r="V32" s="58">
        <v>0</v>
      </c>
      <c r="W32" s="58">
        <v>0</v>
      </c>
      <c r="X32" s="58">
        <v>0</v>
      </c>
      <c r="Y32" s="58">
        <v>0</v>
      </c>
      <c r="Z32" s="58">
        <v>0</v>
      </c>
      <c r="AA32" s="58">
        <v>0</v>
      </c>
      <c r="AC32" s="58">
        <f t="shared" si="102"/>
        <v>0</v>
      </c>
      <c r="AD32" s="58">
        <f t="shared" si="99"/>
        <v>0</v>
      </c>
      <c r="AE32" s="58">
        <f t="shared" si="100"/>
        <v>0</v>
      </c>
      <c r="AF32" s="58">
        <f t="shared" si="103"/>
        <v>0</v>
      </c>
      <c r="AG32" s="58">
        <f t="shared" si="101"/>
        <v>0</v>
      </c>
      <c r="AH32" s="58">
        <f t="shared" si="104"/>
        <v>0</v>
      </c>
      <c r="AI32" s="58">
        <f t="shared" si="105"/>
        <v>0</v>
      </c>
      <c r="AJ32" s="45" t="s">
        <v>9</v>
      </c>
    </row>
    <row r="33" spans="1:36" ht="15.95" hidden="1" customHeight="1" outlineLevel="1" x14ac:dyDescent="0.2">
      <c r="A33" s="57" t="s">
        <v>96</v>
      </c>
      <c r="B33" s="58">
        <v>0</v>
      </c>
      <c r="C33" s="58">
        <v>0</v>
      </c>
      <c r="D33" s="58">
        <v>0</v>
      </c>
      <c r="E33" s="58">
        <v>0</v>
      </c>
      <c r="F33" s="58">
        <v>0</v>
      </c>
      <c r="G33" s="58">
        <v>0</v>
      </c>
      <c r="H33" s="58">
        <v>0</v>
      </c>
      <c r="I33" s="58">
        <v>0</v>
      </c>
      <c r="J33" s="58">
        <v>0</v>
      </c>
      <c r="K33" s="58">
        <v>0</v>
      </c>
      <c r="L33" s="58">
        <v>0</v>
      </c>
      <c r="M33" s="58">
        <v>0</v>
      </c>
      <c r="N33" s="58">
        <v>0</v>
      </c>
      <c r="O33" s="58">
        <v>0</v>
      </c>
      <c r="P33" s="58">
        <v>0</v>
      </c>
      <c r="Q33" s="58">
        <v>0</v>
      </c>
      <c r="R33" s="58">
        <v>0</v>
      </c>
      <c r="S33" s="58">
        <v>0</v>
      </c>
      <c r="T33" s="58">
        <v>0</v>
      </c>
      <c r="U33" s="58">
        <v>0</v>
      </c>
      <c r="V33" s="58">
        <v>0</v>
      </c>
      <c r="W33" s="58">
        <v>0</v>
      </c>
      <c r="X33" s="58">
        <v>0</v>
      </c>
      <c r="Y33" s="58">
        <v>0</v>
      </c>
      <c r="Z33" s="58">
        <v>0</v>
      </c>
      <c r="AA33" s="58">
        <v>0</v>
      </c>
      <c r="AC33" s="58">
        <f t="shared" si="102"/>
        <v>0</v>
      </c>
      <c r="AD33" s="58">
        <f t="shared" si="99"/>
        <v>0</v>
      </c>
      <c r="AE33" s="58">
        <f t="shared" si="100"/>
        <v>0</v>
      </c>
      <c r="AF33" s="58">
        <f t="shared" si="103"/>
        <v>0</v>
      </c>
      <c r="AG33" s="58">
        <f t="shared" si="101"/>
        <v>0</v>
      </c>
      <c r="AH33" s="58">
        <f t="shared" si="104"/>
        <v>0</v>
      </c>
      <c r="AI33" s="58">
        <f t="shared" si="105"/>
        <v>0</v>
      </c>
      <c r="AJ33" s="45" t="s">
        <v>9</v>
      </c>
    </row>
    <row r="34" spans="1:36" ht="15.95" hidden="1" customHeight="1" outlineLevel="1" x14ac:dyDescent="0.2">
      <c r="A34" s="57" t="s">
        <v>97</v>
      </c>
      <c r="B34" s="58">
        <v>0</v>
      </c>
      <c r="C34" s="58">
        <v>0</v>
      </c>
      <c r="D34" s="58">
        <v>0</v>
      </c>
      <c r="E34" s="58">
        <v>0</v>
      </c>
      <c r="F34" s="58">
        <v>0</v>
      </c>
      <c r="G34" s="58">
        <v>0</v>
      </c>
      <c r="H34" s="58">
        <v>0</v>
      </c>
      <c r="I34" s="58">
        <v>0</v>
      </c>
      <c r="J34" s="58">
        <v>0</v>
      </c>
      <c r="K34" s="58">
        <v>0</v>
      </c>
      <c r="L34" s="58">
        <v>0</v>
      </c>
      <c r="M34" s="58">
        <v>0</v>
      </c>
      <c r="N34" s="58">
        <v>0</v>
      </c>
      <c r="O34" s="58">
        <v>0</v>
      </c>
      <c r="P34" s="58">
        <v>0</v>
      </c>
      <c r="Q34" s="58">
        <v>0</v>
      </c>
      <c r="R34" s="58">
        <v>0</v>
      </c>
      <c r="S34" s="58">
        <v>0</v>
      </c>
      <c r="T34" s="58">
        <v>0</v>
      </c>
      <c r="U34" s="58">
        <v>0</v>
      </c>
      <c r="V34" s="58">
        <v>0</v>
      </c>
      <c r="W34" s="58">
        <v>0</v>
      </c>
      <c r="X34" s="58">
        <v>0</v>
      </c>
      <c r="Y34" s="58">
        <v>0</v>
      </c>
      <c r="Z34" s="58">
        <v>0</v>
      </c>
      <c r="AA34" s="58">
        <v>0</v>
      </c>
      <c r="AC34" s="58">
        <f t="shared" si="102"/>
        <v>0</v>
      </c>
      <c r="AD34" s="58">
        <f t="shared" si="99"/>
        <v>0</v>
      </c>
      <c r="AE34" s="58">
        <f t="shared" si="100"/>
        <v>0</v>
      </c>
      <c r="AF34" s="58">
        <f t="shared" si="103"/>
        <v>0</v>
      </c>
      <c r="AG34" s="58">
        <f t="shared" si="101"/>
        <v>0</v>
      </c>
      <c r="AH34" s="58">
        <f t="shared" si="104"/>
        <v>0</v>
      </c>
      <c r="AI34" s="58">
        <f t="shared" si="105"/>
        <v>0</v>
      </c>
      <c r="AJ34" s="45" t="s">
        <v>9</v>
      </c>
    </row>
    <row r="35" spans="1:36" ht="15.95" hidden="1" customHeight="1" outlineLevel="1" x14ac:dyDescent="0.2">
      <c r="A35" s="57" t="s">
        <v>98</v>
      </c>
      <c r="B35" s="58">
        <v>0</v>
      </c>
      <c r="C35" s="58">
        <v>0</v>
      </c>
      <c r="D35" s="58">
        <v>0</v>
      </c>
      <c r="E35" s="58">
        <v>0</v>
      </c>
      <c r="F35" s="58">
        <v>0</v>
      </c>
      <c r="G35" s="58">
        <v>0</v>
      </c>
      <c r="H35" s="58">
        <v>0</v>
      </c>
      <c r="I35" s="58">
        <v>0</v>
      </c>
      <c r="J35" s="58">
        <v>0</v>
      </c>
      <c r="K35" s="58">
        <v>0</v>
      </c>
      <c r="L35" s="58">
        <v>0</v>
      </c>
      <c r="M35" s="58">
        <v>0</v>
      </c>
      <c r="N35" s="58">
        <v>0</v>
      </c>
      <c r="O35" s="58">
        <v>0</v>
      </c>
      <c r="P35" s="58">
        <v>0</v>
      </c>
      <c r="Q35" s="58">
        <v>0</v>
      </c>
      <c r="R35" s="58">
        <v>0</v>
      </c>
      <c r="S35" s="58">
        <v>0</v>
      </c>
      <c r="T35" s="58">
        <v>0</v>
      </c>
      <c r="U35" s="58">
        <v>0</v>
      </c>
      <c r="V35" s="58">
        <v>0</v>
      </c>
      <c r="W35" s="58">
        <v>0</v>
      </c>
      <c r="X35" s="58">
        <v>0</v>
      </c>
      <c r="Y35" s="58">
        <v>0</v>
      </c>
      <c r="Z35" s="58">
        <v>0</v>
      </c>
      <c r="AA35" s="58">
        <v>0</v>
      </c>
      <c r="AC35" s="58">
        <f t="shared" si="102"/>
        <v>0</v>
      </c>
      <c r="AD35" s="58">
        <f t="shared" si="99"/>
        <v>0</v>
      </c>
      <c r="AE35" s="58">
        <f t="shared" si="100"/>
        <v>0</v>
      </c>
      <c r="AF35" s="58">
        <f t="shared" si="103"/>
        <v>0</v>
      </c>
      <c r="AG35" s="58">
        <f t="shared" si="101"/>
        <v>0</v>
      </c>
      <c r="AH35" s="58">
        <f t="shared" si="104"/>
        <v>0</v>
      </c>
      <c r="AI35" s="58">
        <f t="shared" si="105"/>
        <v>0</v>
      </c>
      <c r="AJ35" s="45" t="s">
        <v>9</v>
      </c>
    </row>
    <row r="36" spans="1:36" ht="15.95" hidden="1" customHeight="1" outlineLevel="1" x14ac:dyDescent="0.2">
      <c r="A36" s="57" t="s">
        <v>99</v>
      </c>
      <c r="B36" s="58">
        <v>0</v>
      </c>
      <c r="C36" s="58">
        <v>0</v>
      </c>
      <c r="D36" s="58">
        <v>0</v>
      </c>
      <c r="E36" s="58">
        <v>0</v>
      </c>
      <c r="F36" s="58">
        <v>0</v>
      </c>
      <c r="G36" s="58">
        <v>0</v>
      </c>
      <c r="H36" s="58">
        <v>0</v>
      </c>
      <c r="I36" s="58">
        <v>0</v>
      </c>
      <c r="J36" s="58">
        <v>0</v>
      </c>
      <c r="K36" s="58">
        <v>0</v>
      </c>
      <c r="L36" s="58">
        <v>0</v>
      </c>
      <c r="M36" s="58">
        <v>-11</v>
      </c>
      <c r="N36" s="58">
        <v>-118</v>
      </c>
      <c r="O36" s="58">
        <v>-119</v>
      </c>
      <c r="P36" s="58">
        <v>-132</v>
      </c>
      <c r="Q36" s="58">
        <v>-132</v>
      </c>
      <c r="R36" s="58">
        <v>-132</v>
      </c>
      <c r="S36" s="58">
        <v>-132</v>
      </c>
      <c r="T36" s="58">
        <v>-135</v>
      </c>
      <c r="U36" s="58">
        <v>-134</v>
      </c>
      <c r="V36" s="58">
        <v>-134</v>
      </c>
      <c r="W36" s="58">
        <v>-135</v>
      </c>
      <c r="X36" s="58">
        <v>-139</v>
      </c>
      <c r="Y36" s="58">
        <v>-140</v>
      </c>
      <c r="Z36" s="58">
        <v>-140</v>
      </c>
      <c r="AA36" s="58">
        <v>-138</v>
      </c>
      <c r="AC36" s="58">
        <f t="shared" si="102"/>
        <v>0</v>
      </c>
      <c r="AD36" s="58">
        <f t="shared" si="99"/>
        <v>0</v>
      </c>
      <c r="AE36" s="58">
        <f t="shared" si="100"/>
        <v>-11</v>
      </c>
      <c r="AF36" s="58">
        <f t="shared" si="103"/>
        <v>-501</v>
      </c>
      <c r="AG36" s="58">
        <f t="shared" si="101"/>
        <v>-533</v>
      </c>
      <c r="AH36" s="58">
        <f t="shared" si="104"/>
        <v>-548</v>
      </c>
      <c r="AI36" s="58">
        <f t="shared" si="105"/>
        <v>-278</v>
      </c>
      <c r="AJ36" s="45" t="s">
        <v>9</v>
      </c>
    </row>
    <row r="37" spans="1:36" ht="15.95" hidden="1" customHeight="1" outlineLevel="1" x14ac:dyDescent="0.2">
      <c r="A37" s="57" t="s">
        <v>100</v>
      </c>
      <c r="B37" s="58">
        <v>0</v>
      </c>
      <c r="C37" s="58">
        <v>0</v>
      </c>
      <c r="D37" s="58">
        <v>0</v>
      </c>
      <c r="E37" s="58">
        <v>0</v>
      </c>
      <c r="F37" s="58">
        <v>0</v>
      </c>
      <c r="G37" s="58">
        <v>0</v>
      </c>
      <c r="H37" s="58">
        <v>0</v>
      </c>
      <c r="I37" s="58">
        <v>0</v>
      </c>
      <c r="J37" s="58">
        <v>0</v>
      </c>
      <c r="K37" s="58">
        <v>0</v>
      </c>
      <c r="L37" s="58">
        <v>0</v>
      </c>
      <c r="M37" s="58">
        <v>-11</v>
      </c>
      <c r="N37" s="58">
        <v>-118</v>
      </c>
      <c r="O37" s="58">
        <v>-119</v>
      </c>
      <c r="P37" s="58">
        <v>-132</v>
      </c>
      <c r="Q37" s="58">
        <v>-132</v>
      </c>
      <c r="R37" s="58">
        <v>-132</v>
      </c>
      <c r="S37" s="58">
        <v>-132</v>
      </c>
      <c r="T37" s="58">
        <v>-135</v>
      </c>
      <c r="U37" s="58">
        <v>-134</v>
      </c>
      <c r="V37" s="58">
        <v>-134</v>
      </c>
      <c r="W37" s="58">
        <v>-135</v>
      </c>
      <c r="X37" s="58">
        <v>-139</v>
      </c>
      <c r="Y37" s="58">
        <v>-140</v>
      </c>
      <c r="Z37" s="58">
        <v>-140</v>
      </c>
      <c r="AA37" s="58">
        <v>-138</v>
      </c>
      <c r="AC37" s="58">
        <f t="shared" si="102"/>
        <v>0</v>
      </c>
      <c r="AD37" s="58">
        <f t="shared" si="99"/>
        <v>0</v>
      </c>
      <c r="AE37" s="58">
        <f t="shared" si="100"/>
        <v>-11</v>
      </c>
      <c r="AF37" s="58">
        <f t="shared" si="103"/>
        <v>-501</v>
      </c>
      <c r="AG37" s="58">
        <f t="shared" si="101"/>
        <v>-533</v>
      </c>
      <c r="AH37" s="58">
        <f t="shared" si="104"/>
        <v>-548</v>
      </c>
      <c r="AI37" s="58">
        <f t="shared" si="105"/>
        <v>-278</v>
      </c>
      <c r="AJ37" s="45" t="s">
        <v>9</v>
      </c>
    </row>
    <row r="38" spans="1:36" ht="15.95" hidden="1" customHeight="1" outlineLevel="1" x14ac:dyDescent="0.2">
      <c r="A38" s="57" t="s">
        <v>101</v>
      </c>
      <c r="B38" s="58">
        <v>0</v>
      </c>
      <c r="C38" s="58">
        <v>0</v>
      </c>
      <c r="D38" s="58">
        <v>0</v>
      </c>
      <c r="E38" s="58">
        <v>0</v>
      </c>
      <c r="F38" s="58">
        <v>0</v>
      </c>
      <c r="G38" s="58">
        <v>0</v>
      </c>
      <c r="H38" s="58">
        <v>0</v>
      </c>
      <c r="I38" s="58">
        <v>0</v>
      </c>
      <c r="J38" s="58">
        <v>0</v>
      </c>
      <c r="K38" s="58">
        <v>0</v>
      </c>
      <c r="L38" s="58">
        <v>0</v>
      </c>
      <c r="M38" s="58">
        <v>-6</v>
      </c>
      <c r="N38" s="58">
        <v>-59</v>
      </c>
      <c r="O38" s="58">
        <v>-59</v>
      </c>
      <c r="P38" s="58">
        <v>-66</v>
      </c>
      <c r="Q38" s="58">
        <v>-66</v>
      </c>
      <c r="R38" s="58">
        <v>-66</v>
      </c>
      <c r="S38" s="58">
        <v>-66</v>
      </c>
      <c r="T38" s="58">
        <v>-67</v>
      </c>
      <c r="U38" s="58">
        <v>-67</v>
      </c>
      <c r="V38" s="58">
        <v>-67</v>
      </c>
      <c r="W38" s="58">
        <v>-67</v>
      </c>
      <c r="X38" s="58">
        <v>-70</v>
      </c>
      <c r="Y38" s="58">
        <v>-70</v>
      </c>
      <c r="Z38" s="58">
        <v>-70</v>
      </c>
      <c r="AA38" s="58">
        <v>-69</v>
      </c>
      <c r="AC38" s="58">
        <f t="shared" si="102"/>
        <v>0</v>
      </c>
      <c r="AD38" s="58">
        <f t="shared" si="99"/>
        <v>0</v>
      </c>
      <c r="AE38" s="58">
        <f t="shared" si="100"/>
        <v>-6</v>
      </c>
      <c r="AF38" s="58">
        <f t="shared" si="103"/>
        <v>-250</v>
      </c>
      <c r="AG38" s="58">
        <f t="shared" si="101"/>
        <v>-266</v>
      </c>
      <c r="AH38" s="58">
        <f t="shared" si="104"/>
        <v>-274</v>
      </c>
      <c r="AI38" s="58">
        <f t="shared" si="105"/>
        <v>-139</v>
      </c>
      <c r="AJ38" s="45" t="s">
        <v>9</v>
      </c>
    </row>
    <row r="39" spans="1:36" ht="15.95" hidden="1" customHeight="1" outlineLevel="1" x14ac:dyDescent="0.2">
      <c r="A39" s="57" t="s">
        <v>102</v>
      </c>
      <c r="B39" s="58">
        <v>0</v>
      </c>
      <c r="C39" s="58">
        <v>0</v>
      </c>
      <c r="D39" s="58">
        <v>0</v>
      </c>
      <c r="E39" s="58">
        <v>0</v>
      </c>
      <c r="F39" s="58">
        <v>0</v>
      </c>
      <c r="G39" s="58">
        <v>0</v>
      </c>
      <c r="H39" s="58">
        <v>0</v>
      </c>
      <c r="I39" s="58">
        <v>0</v>
      </c>
      <c r="J39" s="58">
        <v>0</v>
      </c>
      <c r="K39" s="58">
        <v>0</v>
      </c>
      <c r="L39" s="58">
        <v>0</v>
      </c>
      <c r="M39" s="58">
        <v>-13</v>
      </c>
      <c r="N39" s="58">
        <v>-132</v>
      </c>
      <c r="O39" s="58">
        <v>-132</v>
      </c>
      <c r="P39" s="58">
        <v>-148</v>
      </c>
      <c r="Q39" s="58">
        <v>-148</v>
      </c>
      <c r="R39" s="58">
        <v>-148</v>
      </c>
      <c r="S39" s="58">
        <v>-148</v>
      </c>
      <c r="T39" s="58">
        <v>-150</v>
      </c>
      <c r="U39" s="58">
        <v>-149</v>
      </c>
      <c r="V39" s="58">
        <v>-150</v>
      </c>
      <c r="W39" s="58">
        <v>-150</v>
      </c>
      <c r="X39" s="58">
        <v>-156</v>
      </c>
      <c r="Y39" s="58">
        <v>-156</v>
      </c>
      <c r="Z39" s="58">
        <v>-156</v>
      </c>
      <c r="AA39" s="58">
        <v>-155</v>
      </c>
      <c r="AC39" s="58">
        <f t="shared" si="102"/>
        <v>0</v>
      </c>
      <c r="AD39" s="58">
        <f t="shared" si="99"/>
        <v>0</v>
      </c>
      <c r="AE39" s="58">
        <f t="shared" si="100"/>
        <v>-13</v>
      </c>
      <c r="AF39" s="58">
        <f t="shared" si="103"/>
        <v>-560</v>
      </c>
      <c r="AG39" s="58">
        <f t="shared" si="101"/>
        <v>-595</v>
      </c>
      <c r="AH39" s="58">
        <f t="shared" si="104"/>
        <v>-612</v>
      </c>
      <c r="AI39" s="58">
        <f t="shared" si="105"/>
        <v>-311</v>
      </c>
      <c r="AJ39" s="45" t="s">
        <v>9</v>
      </c>
    </row>
    <row r="40" spans="1:36" ht="15.95" hidden="1" customHeight="1" outlineLevel="1" x14ac:dyDescent="0.2">
      <c r="A40" s="55" t="s">
        <v>103</v>
      </c>
      <c r="B40" s="56">
        <f t="shared" ref="B40:H40" si="114">B22+B29</f>
        <v>0</v>
      </c>
      <c r="C40" s="56">
        <f t="shared" si="114"/>
        <v>0</v>
      </c>
      <c r="D40" s="56">
        <f t="shared" si="114"/>
        <v>0</v>
      </c>
      <c r="E40" s="56">
        <f t="shared" si="114"/>
        <v>0</v>
      </c>
      <c r="F40" s="56">
        <f t="shared" si="114"/>
        <v>0</v>
      </c>
      <c r="G40" s="56">
        <f t="shared" si="114"/>
        <v>0</v>
      </c>
      <c r="H40" s="56">
        <f t="shared" si="114"/>
        <v>0</v>
      </c>
      <c r="I40" s="56">
        <f t="shared" ref="I40:J40" si="115">I22+I29</f>
        <v>0</v>
      </c>
      <c r="J40" s="56">
        <f t="shared" si="115"/>
        <v>0</v>
      </c>
      <c r="K40" s="56">
        <f t="shared" ref="K40:L40" si="116">K22+K29</f>
        <v>-2294</v>
      </c>
      <c r="L40" s="56">
        <f t="shared" si="116"/>
        <v>0</v>
      </c>
      <c r="M40" s="56">
        <f t="shared" ref="M40:N40" si="117">M22+M29</f>
        <v>2862</v>
      </c>
      <c r="N40" s="56">
        <f t="shared" si="117"/>
        <v>29564</v>
      </c>
      <c r="O40" s="56">
        <f t="shared" ref="O40:T40" si="118">O22+O29</f>
        <v>29559</v>
      </c>
      <c r="P40" s="56">
        <f t="shared" si="118"/>
        <v>32982</v>
      </c>
      <c r="Q40" s="56">
        <f t="shared" si="118"/>
        <v>33044</v>
      </c>
      <c r="R40" s="56">
        <f t="shared" si="118"/>
        <v>33045</v>
      </c>
      <c r="S40" s="56">
        <f t="shared" si="118"/>
        <v>33068</v>
      </c>
      <c r="T40" s="56">
        <f t="shared" si="118"/>
        <v>33564</v>
      </c>
      <c r="U40" s="56">
        <f t="shared" ref="U40:V40" si="119">U22+U29</f>
        <v>33494</v>
      </c>
      <c r="V40" s="56">
        <f t="shared" si="119"/>
        <v>33567</v>
      </c>
      <c r="W40" s="56">
        <f t="shared" ref="W40:X40" si="120">W22+W29</f>
        <v>33566</v>
      </c>
      <c r="X40" s="56">
        <f t="shared" si="120"/>
        <v>34881</v>
      </c>
      <c r="Y40" s="56">
        <f t="shared" ref="Y40:Z40" si="121">Y22+Y29</f>
        <v>34880</v>
      </c>
      <c r="Z40" s="56">
        <f t="shared" si="121"/>
        <v>34880</v>
      </c>
      <c r="AA40" s="56">
        <f t="shared" ref="AA40" si="122">AA22+AA29</f>
        <v>34724</v>
      </c>
      <c r="AB40" s="275"/>
      <c r="AC40" s="56">
        <f t="shared" si="102"/>
        <v>0</v>
      </c>
      <c r="AD40" s="56">
        <f t="shared" si="99"/>
        <v>0</v>
      </c>
      <c r="AE40" s="56">
        <f t="shared" si="100"/>
        <v>568</v>
      </c>
      <c r="AF40" s="56">
        <f t="shared" si="103"/>
        <v>125149</v>
      </c>
      <c r="AG40" s="56">
        <f t="shared" si="101"/>
        <v>133171</v>
      </c>
      <c r="AH40" s="56">
        <f t="shared" si="104"/>
        <v>136894</v>
      </c>
      <c r="AI40" s="56">
        <f t="shared" si="105"/>
        <v>69604</v>
      </c>
      <c r="AJ40" s="33" t="s">
        <v>9</v>
      </c>
    </row>
    <row r="41" spans="1:36" ht="15.95" hidden="1" customHeight="1" outlineLevel="1" x14ac:dyDescent="0.2">
      <c r="A41" s="55" t="s">
        <v>104</v>
      </c>
      <c r="B41" s="56">
        <v>0</v>
      </c>
      <c r="C41" s="56">
        <v>0</v>
      </c>
      <c r="D41" s="56">
        <v>0</v>
      </c>
      <c r="E41" s="56">
        <v>0</v>
      </c>
      <c r="F41" s="56">
        <v>0</v>
      </c>
      <c r="G41" s="56">
        <v>0</v>
      </c>
      <c r="H41" s="56">
        <v>0</v>
      </c>
      <c r="I41" s="56">
        <v>0</v>
      </c>
      <c r="J41" s="56">
        <f t="shared" ref="J41:O41" si="123">SUM(J42:J45)</f>
        <v>0</v>
      </c>
      <c r="K41" s="56">
        <f t="shared" si="123"/>
        <v>0</v>
      </c>
      <c r="L41" s="56">
        <f t="shared" si="123"/>
        <v>0</v>
      </c>
      <c r="M41" s="56">
        <f t="shared" si="123"/>
        <v>0</v>
      </c>
      <c r="N41" s="56">
        <f t="shared" si="123"/>
        <v>-6993</v>
      </c>
      <c r="O41" s="56">
        <f t="shared" si="123"/>
        <v>-8408</v>
      </c>
      <c r="P41" s="56">
        <f t="shared" ref="P41" si="124">SUM(P42:P45)</f>
        <v>-7868</v>
      </c>
      <c r="Q41" s="56">
        <f t="shared" ref="Q41" si="125">SUM(Q42:Q45)</f>
        <v>-8171</v>
      </c>
      <c r="R41" s="56">
        <f t="shared" ref="R41:T41" si="126">SUM(R42:R45)</f>
        <v>-8268</v>
      </c>
      <c r="S41" s="56">
        <f t="shared" si="126"/>
        <v>-7872</v>
      </c>
      <c r="T41" s="56">
        <f t="shared" si="126"/>
        <v>-8334</v>
      </c>
      <c r="U41" s="56">
        <f t="shared" ref="U41:V41" si="127">SUM(U42:U45)</f>
        <v>-7944</v>
      </c>
      <c r="V41" s="56">
        <f t="shared" si="127"/>
        <v>-8195</v>
      </c>
      <c r="W41" s="56">
        <f t="shared" ref="W41:X41" si="128">SUM(W42:W45)</f>
        <v>-7997</v>
      </c>
      <c r="X41" s="56">
        <f t="shared" si="128"/>
        <v>-8202</v>
      </c>
      <c r="Y41" s="56">
        <f t="shared" ref="Y41:Z41" si="129">SUM(Y42:Y45)</f>
        <v>-8177</v>
      </c>
      <c r="Z41" s="56">
        <f t="shared" si="129"/>
        <v>-7898</v>
      </c>
      <c r="AA41" s="56">
        <f t="shared" ref="AA41" si="130">SUM(AA42:AA45)</f>
        <v>-8235</v>
      </c>
      <c r="AC41" s="56">
        <f t="shared" si="102"/>
        <v>0</v>
      </c>
      <c r="AD41" s="56">
        <f t="shared" si="99"/>
        <v>0</v>
      </c>
      <c r="AE41" s="56">
        <f t="shared" si="100"/>
        <v>0</v>
      </c>
      <c r="AF41" s="56">
        <f t="shared" si="103"/>
        <v>-31440</v>
      </c>
      <c r="AG41" s="56">
        <f t="shared" si="101"/>
        <v>-32418</v>
      </c>
      <c r="AH41" s="56">
        <f t="shared" si="104"/>
        <v>-32571</v>
      </c>
      <c r="AI41" s="56">
        <f t="shared" si="105"/>
        <v>-16133</v>
      </c>
      <c r="AJ41" s="45" t="s">
        <v>9</v>
      </c>
    </row>
    <row r="42" spans="1:36" ht="15.95" hidden="1" customHeight="1" outlineLevel="1" x14ac:dyDescent="0.2">
      <c r="A42" s="57" t="s">
        <v>105</v>
      </c>
      <c r="B42" s="58">
        <v>0</v>
      </c>
      <c r="C42" s="58">
        <v>0</v>
      </c>
      <c r="D42" s="58">
        <v>0</v>
      </c>
      <c r="E42" s="58">
        <v>0</v>
      </c>
      <c r="F42" s="58">
        <v>0</v>
      </c>
      <c r="G42" s="58">
        <v>0</v>
      </c>
      <c r="H42" s="58">
        <v>0</v>
      </c>
      <c r="I42" s="58">
        <v>0</v>
      </c>
      <c r="J42" s="58">
        <v>0</v>
      </c>
      <c r="K42" s="58">
        <v>0</v>
      </c>
      <c r="L42" s="58">
        <v>0</v>
      </c>
      <c r="M42" s="58">
        <v>0</v>
      </c>
      <c r="N42" s="58">
        <v>0</v>
      </c>
      <c r="O42" s="58">
        <v>0</v>
      </c>
      <c r="P42" s="58">
        <v>0</v>
      </c>
      <c r="Q42" s="58">
        <v>0</v>
      </c>
      <c r="R42" s="58">
        <v>0</v>
      </c>
      <c r="S42" s="58">
        <v>0</v>
      </c>
      <c r="T42" s="58">
        <v>0</v>
      </c>
      <c r="U42" s="58">
        <v>0</v>
      </c>
      <c r="V42" s="58">
        <v>0</v>
      </c>
      <c r="W42" s="58">
        <v>0</v>
      </c>
      <c r="X42" s="58">
        <v>0</v>
      </c>
      <c r="Y42" s="58">
        <v>0</v>
      </c>
      <c r="Z42" s="58">
        <v>0</v>
      </c>
      <c r="AA42" s="58">
        <v>0</v>
      </c>
      <c r="AC42" s="58">
        <f t="shared" si="102"/>
        <v>0</v>
      </c>
      <c r="AD42" s="58">
        <f t="shared" si="99"/>
        <v>0</v>
      </c>
      <c r="AE42" s="58">
        <f t="shared" si="100"/>
        <v>0</v>
      </c>
      <c r="AF42" s="58">
        <f t="shared" si="103"/>
        <v>0</v>
      </c>
      <c r="AG42" s="58">
        <f t="shared" si="101"/>
        <v>0</v>
      </c>
      <c r="AH42" s="58">
        <f t="shared" si="104"/>
        <v>0</v>
      </c>
      <c r="AI42" s="58">
        <f t="shared" si="105"/>
        <v>0</v>
      </c>
      <c r="AJ42" s="45" t="s">
        <v>9</v>
      </c>
    </row>
    <row r="43" spans="1:36" ht="15.95" hidden="1" customHeight="1" outlineLevel="1" x14ac:dyDescent="0.2">
      <c r="A43" s="57" t="s">
        <v>106</v>
      </c>
      <c r="B43" s="58">
        <v>0</v>
      </c>
      <c r="C43" s="58">
        <v>0</v>
      </c>
      <c r="D43" s="58">
        <v>0</v>
      </c>
      <c r="E43" s="58">
        <v>0</v>
      </c>
      <c r="F43" s="58">
        <v>0</v>
      </c>
      <c r="G43" s="58">
        <v>0</v>
      </c>
      <c r="H43" s="58">
        <v>0</v>
      </c>
      <c r="I43" s="58">
        <v>0</v>
      </c>
      <c r="J43" s="58">
        <v>0</v>
      </c>
      <c r="K43" s="58">
        <v>0</v>
      </c>
      <c r="L43" s="58">
        <v>0</v>
      </c>
      <c r="M43" s="58">
        <v>0</v>
      </c>
      <c r="N43" s="58">
        <v>-2579</v>
      </c>
      <c r="O43" s="58">
        <v>-1787</v>
      </c>
      <c r="P43" s="58">
        <v>-1246</v>
      </c>
      <c r="Q43" s="58">
        <v>-1549</v>
      </c>
      <c r="R43" s="58">
        <v>-1646</v>
      </c>
      <c r="S43" s="58">
        <v>-1250</v>
      </c>
      <c r="T43" s="58">
        <v>-1712</v>
      </c>
      <c r="U43" s="58">
        <v>-1321</v>
      </c>
      <c r="V43" s="58">
        <v>-1571</v>
      </c>
      <c r="W43" s="58">
        <v>-1374</v>
      </c>
      <c r="X43" s="58">
        <v>-1579</v>
      </c>
      <c r="Y43" s="58">
        <v>-1554</v>
      </c>
      <c r="Z43" s="58">
        <v>-1275</v>
      </c>
      <c r="AA43" s="58">
        <v>-1610</v>
      </c>
      <c r="AC43" s="58">
        <f t="shared" si="102"/>
        <v>0</v>
      </c>
      <c r="AD43" s="58">
        <f t="shared" si="99"/>
        <v>0</v>
      </c>
      <c r="AE43" s="58">
        <f t="shared" si="100"/>
        <v>0</v>
      </c>
      <c r="AF43" s="58">
        <f t="shared" si="103"/>
        <v>-7161</v>
      </c>
      <c r="AG43" s="58">
        <f t="shared" si="101"/>
        <v>-5929</v>
      </c>
      <c r="AH43" s="58">
        <f t="shared" si="104"/>
        <v>-6078</v>
      </c>
      <c r="AI43" s="58">
        <f t="shared" si="105"/>
        <v>-2885</v>
      </c>
      <c r="AJ43" s="45" t="s">
        <v>9</v>
      </c>
    </row>
    <row r="44" spans="1:36" ht="15.95" hidden="1" customHeight="1" outlineLevel="1" x14ac:dyDescent="0.2">
      <c r="A44" s="57" t="s">
        <v>107</v>
      </c>
      <c r="B44" s="58">
        <v>0</v>
      </c>
      <c r="C44" s="58">
        <v>0</v>
      </c>
      <c r="D44" s="58">
        <v>0</v>
      </c>
      <c r="E44" s="58">
        <v>0</v>
      </c>
      <c r="F44" s="58">
        <v>0</v>
      </c>
      <c r="G44" s="58">
        <v>0</v>
      </c>
      <c r="H44" s="58">
        <v>0</v>
      </c>
      <c r="I44" s="58">
        <v>0</v>
      </c>
      <c r="J44" s="58">
        <v>0</v>
      </c>
      <c r="K44" s="58">
        <v>0</v>
      </c>
      <c r="L44" s="58">
        <v>0</v>
      </c>
      <c r="M44" s="58">
        <v>0</v>
      </c>
      <c r="N44" s="58">
        <v>0</v>
      </c>
      <c r="O44" s="58">
        <v>0</v>
      </c>
      <c r="P44" s="58">
        <v>0</v>
      </c>
      <c r="Q44" s="58">
        <v>0</v>
      </c>
      <c r="R44" s="58">
        <v>0</v>
      </c>
      <c r="S44" s="58">
        <v>0</v>
      </c>
      <c r="T44" s="58">
        <v>0</v>
      </c>
      <c r="U44" s="58">
        <v>0</v>
      </c>
      <c r="V44" s="58">
        <v>0</v>
      </c>
      <c r="W44" s="58">
        <v>0</v>
      </c>
      <c r="X44" s="58">
        <v>0</v>
      </c>
      <c r="Y44" s="58">
        <v>0</v>
      </c>
      <c r="Z44" s="58">
        <v>0</v>
      </c>
      <c r="AA44" s="58">
        <v>0</v>
      </c>
      <c r="AC44" s="58">
        <f t="shared" si="102"/>
        <v>0</v>
      </c>
      <c r="AD44" s="58">
        <f t="shared" si="99"/>
        <v>0</v>
      </c>
      <c r="AE44" s="58">
        <f t="shared" si="100"/>
        <v>0</v>
      </c>
      <c r="AF44" s="58">
        <f t="shared" si="103"/>
        <v>0</v>
      </c>
      <c r="AG44" s="58">
        <f t="shared" si="101"/>
        <v>0</v>
      </c>
      <c r="AH44" s="58">
        <f t="shared" si="104"/>
        <v>0</v>
      </c>
      <c r="AI44" s="58">
        <f t="shared" si="105"/>
        <v>0</v>
      </c>
      <c r="AJ44" s="45" t="s">
        <v>9</v>
      </c>
    </row>
    <row r="45" spans="1:36" ht="15.95" hidden="1" customHeight="1" outlineLevel="1" x14ac:dyDescent="0.2">
      <c r="A45" s="57" t="s">
        <v>108</v>
      </c>
      <c r="B45" s="58">
        <v>0</v>
      </c>
      <c r="C45" s="58">
        <v>0</v>
      </c>
      <c r="D45" s="58">
        <v>0</v>
      </c>
      <c r="E45" s="58">
        <v>0</v>
      </c>
      <c r="F45" s="58">
        <v>0</v>
      </c>
      <c r="G45" s="58">
        <v>0</v>
      </c>
      <c r="H45" s="58">
        <v>0</v>
      </c>
      <c r="I45" s="58">
        <v>0</v>
      </c>
      <c r="J45" s="58">
        <v>0</v>
      </c>
      <c r="K45" s="58">
        <v>0</v>
      </c>
      <c r="L45" s="58">
        <v>0</v>
      </c>
      <c r="M45" s="58">
        <v>0</v>
      </c>
      <c r="N45" s="58">
        <v>-4414</v>
      </c>
      <c r="O45" s="58">
        <v>-6621</v>
      </c>
      <c r="P45" s="58">
        <v>-6622</v>
      </c>
      <c r="Q45" s="58">
        <v>-6622</v>
      </c>
      <c r="R45" s="58">
        <v>-6622</v>
      </c>
      <c r="S45" s="58">
        <v>-6622</v>
      </c>
      <c r="T45" s="58">
        <v>-6622</v>
      </c>
      <c r="U45" s="58">
        <v>-6623</v>
      </c>
      <c r="V45" s="58">
        <v>-6624</v>
      </c>
      <c r="W45" s="58">
        <v>-6623</v>
      </c>
      <c r="X45" s="58">
        <v>-6623</v>
      </c>
      <c r="Y45" s="58">
        <v>-6623</v>
      </c>
      <c r="Z45" s="58">
        <v>-6623</v>
      </c>
      <c r="AA45" s="58">
        <v>-6625</v>
      </c>
      <c r="AC45" s="58">
        <f t="shared" si="102"/>
        <v>0</v>
      </c>
      <c r="AD45" s="58">
        <f t="shared" si="99"/>
        <v>0</v>
      </c>
      <c r="AE45" s="58">
        <f t="shared" si="100"/>
        <v>0</v>
      </c>
      <c r="AF45" s="58">
        <f t="shared" si="103"/>
        <v>-24279</v>
      </c>
      <c r="AG45" s="58">
        <f t="shared" si="101"/>
        <v>-26489</v>
      </c>
      <c r="AH45" s="58">
        <f t="shared" si="104"/>
        <v>-26493</v>
      </c>
      <c r="AI45" s="58">
        <f t="shared" si="105"/>
        <v>-13248</v>
      </c>
      <c r="AJ45" s="45" t="s">
        <v>9</v>
      </c>
    </row>
    <row r="46" spans="1:36" ht="15.95" hidden="1" customHeight="1" outlineLevel="1" x14ac:dyDescent="0.2">
      <c r="A46" s="55" t="s">
        <v>109</v>
      </c>
      <c r="B46" s="56">
        <v>0</v>
      </c>
      <c r="C46" s="56">
        <v>-12</v>
      </c>
      <c r="D46" s="56">
        <v>-9</v>
      </c>
      <c r="E46" s="56">
        <v>-8</v>
      </c>
      <c r="F46" s="56">
        <v>0</v>
      </c>
      <c r="G46" s="56">
        <v>-79</v>
      </c>
      <c r="H46" s="56">
        <v>-71</v>
      </c>
      <c r="I46" s="56">
        <f t="shared" ref="I46:N46" si="131">SUM(I47:I52)</f>
        <v>-5</v>
      </c>
      <c r="J46" s="56">
        <f t="shared" si="131"/>
        <v>-1</v>
      </c>
      <c r="K46" s="56">
        <f t="shared" si="131"/>
        <v>24760</v>
      </c>
      <c r="L46" s="56">
        <f t="shared" si="131"/>
        <v>-58</v>
      </c>
      <c r="M46" s="56">
        <f t="shared" si="131"/>
        <v>-59</v>
      </c>
      <c r="N46" s="56">
        <f t="shared" si="131"/>
        <v>-567</v>
      </c>
      <c r="O46" s="56">
        <f t="shared" ref="O46:P46" si="132">SUM(O47:O52)</f>
        <v>-726</v>
      </c>
      <c r="P46" s="56">
        <f t="shared" si="132"/>
        <v>-1376</v>
      </c>
      <c r="Q46" s="56">
        <f t="shared" ref="Q46" si="133">SUM(Q47:Q52)</f>
        <v>-1433</v>
      </c>
      <c r="R46" s="56">
        <f t="shared" ref="R46:T46" si="134">SUM(R47:R52)</f>
        <v>-953</v>
      </c>
      <c r="S46" s="56">
        <f t="shared" si="134"/>
        <v>-818</v>
      </c>
      <c r="T46" s="56">
        <f t="shared" si="134"/>
        <v>-1002</v>
      </c>
      <c r="U46" s="56">
        <f t="shared" ref="U46:V46" si="135">SUM(U47:U52)</f>
        <v>-1228</v>
      </c>
      <c r="V46" s="56">
        <f t="shared" si="135"/>
        <v>-1001</v>
      </c>
      <c r="W46" s="56">
        <f t="shared" ref="W46:X46" si="136">SUM(W47:W52)</f>
        <v>-1217</v>
      </c>
      <c r="X46" s="56">
        <f t="shared" si="136"/>
        <v>-1181</v>
      </c>
      <c r="Y46" s="56">
        <f t="shared" ref="Y46:Z46" si="137">SUM(Y47:Y52)</f>
        <v>-1760</v>
      </c>
      <c r="Z46" s="56">
        <f t="shared" si="137"/>
        <v>-1392</v>
      </c>
      <c r="AA46" s="56">
        <f t="shared" ref="AA46" si="138">SUM(AA47:AA52)</f>
        <v>-1626</v>
      </c>
      <c r="AC46" s="56">
        <f t="shared" si="102"/>
        <v>-29</v>
      </c>
      <c r="AD46" s="56">
        <f t="shared" si="99"/>
        <v>-155</v>
      </c>
      <c r="AE46" s="56">
        <f t="shared" si="100"/>
        <v>24642</v>
      </c>
      <c r="AF46" s="56">
        <f t="shared" si="103"/>
        <v>-4102</v>
      </c>
      <c r="AG46" s="58">
        <f t="shared" si="101"/>
        <v>-4001</v>
      </c>
      <c r="AH46" s="58">
        <f t="shared" si="104"/>
        <v>-5159</v>
      </c>
      <c r="AI46" s="58">
        <f t="shared" si="105"/>
        <v>-3018</v>
      </c>
      <c r="AJ46" s="45" t="s">
        <v>9</v>
      </c>
    </row>
    <row r="47" spans="1:36" ht="15.95" hidden="1" customHeight="1" outlineLevel="1" x14ac:dyDescent="0.2">
      <c r="A47" s="57" t="s">
        <v>110</v>
      </c>
      <c r="B47" s="58">
        <v>0</v>
      </c>
      <c r="C47" s="58">
        <v>0</v>
      </c>
      <c r="D47" s="58">
        <v>0</v>
      </c>
      <c r="E47" s="58">
        <v>0</v>
      </c>
      <c r="F47" s="58">
        <v>0</v>
      </c>
      <c r="G47" s="58">
        <v>-79</v>
      </c>
      <c r="H47" s="58">
        <v>-71</v>
      </c>
      <c r="I47" s="58">
        <v>-5</v>
      </c>
      <c r="J47" s="58">
        <v>-1</v>
      </c>
      <c r="K47" s="58">
        <v>-43</v>
      </c>
      <c r="L47" s="58">
        <v>-58</v>
      </c>
      <c r="M47" s="58">
        <v>-59</v>
      </c>
      <c r="N47" s="58">
        <v>-526</v>
      </c>
      <c r="O47" s="58">
        <v>-399</v>
      </c>
      <c r="P47" s="58">
        <v>-627</v>
      </c>
      <c r="Q47" s="58">
        <v>-537</v>
      </c>
      <c r="R47" s="58">
        <v>-455</v>
      </c>
      <c r="S47" s="58">
        <v>-515</v>
      </c>
      <c r="T47" s="58">
        <v>-455</v>
      </c>
      <c r="U47" s="58">
        <v>-670</v>
      </c>
      <c r="V47" s="58">
        <v>-364</v>
      </c>
      <c r="W47" s="58">
        <v>-404</v>
      </c>
      <c r="X47" s="58">
        <v>-427</v>
      </c>
      <c r="Y47" s="58">
        <v>-716</v>
      </c>
      <c r="Z47" s="58">
        <v>-595</v>
      </c>
      <c r="AA47" s="58">
        <v>-405</v>
      </c>
      <c r="AC47" s="58">
        <f t="shared" si="102"/>
        <v>0</v>
      </c>
      <c r="AD47" s="58">
        <f t="shared" si="99"/>
        <v>-155</v>
      </c>
      <c r="AE47" s="58">
        <f t="shared" si="100"/>
        <v>-161</v>
      </c>
      <c r="AF47" s="58">
        <f t="shared" si="103"/>
        <v>-2089</v>
      </c>
      <c r="AG47" s="58">
        <f t="shared" si="101"/>
        <v>-2095</v>
      </c>
      <c r="AH47" s="58">
        <f t="shared" si="104"/>
        <v>-1911</v>
      </c>
      <c r="AI47" s="58">
        <f t="shared" si="105"/>
        <v>-1000</v>
      </c>
      <c r="AJ47" s="45" t="s">
        <v>9</v>
      </c>
    </row>
    <row r="48" spans="1:36" ht="15.95" hidden="1" customHeight="1" outlineLevel="1" x14ac:dyDescent="0.2">
      <c r="A48" s="57" t="s">
        <v>111</v>
      </c>
      <c r="B48" s="58">
        <v>0</v>
      </c>
      <c r="C48" s="58">
        <v>0</v>
      </c>
      <c r="D48" s="58">
        <v>0</v>
      </c>
      <c r="E48" s="58">
        <v>0</v>
      </c>
      <c r="F48" s="58">
        <v>0</v>
      </c>
      <c r="G48" s="58">
        <v>0</v>
      </c>
      <c r="H48" s="58">
        <v>0</v>
      </c>
      <c r="I48" s="58">
        <v>0</v>
      </c>
      <c r="J48" s="58">
        <v>0</v>
      </c>
      <c r="K48" s="58">
        <v>0</v>
      </c>
      <c r="L48" s="58">
        <v>0</v>
      </c>
      <c r="M48" s="58">
        <v>0</v>
      </c>
      <c r="N48" s="58">
        <v>0</v>
      </c>
      <c r="O48" s="58">
        <v>0</v>
      </c>
      <c r="P48" s="58">
        <v>0</v>
      </c>
      <c r="Q48" s="58">
        <v>0</v>
      </c>
      <c r="R48" s="58">
        <v>0</v>
      </c>
      <c r="S48" s="58">
        <v>0</v>
      </c>
      <c r="T48" s="58">
        <v>0</v>
      </c>
      <c r="U48" s="58">
        <v>0</v>
      </c>
      <c r="V48" s="58">
        <v>0</v>
      </c>
      <c r="W48" s="58">
        <v>0</v>
      </c>
      <c r="X48" s="58">
        <v>0</v>
      </c>
      <c r="Y48" s="58">
        <v>0</v>
      </c>
      <c r="Z48" s="58">
        <v>0</v>
      </c>
      <c r="AA48" s="58">
        <v>0</v>
      </c>
      <c r="AC48" s="58">
        <f t="shared" si="102"/>
        <v>0</v>
      </c>
      <c r="AD48" s="58">
        <f t="shared" si="99"/>
        <v>0</v>
      </c>
      <c r="AE48" s="58">
        <f t="shared" si="100"/>
        <v>0</v>
      </c>
      <c r="AF48" s="58">
        <f t="shared" si="103"/>
        <v>0</v>
      </c>
      <c r="AG48" s="58">
        <f t="shared" si="101"/>
        <v>0</v>
      </c>
      <c r="AH48" s="58">
        <f t="shared" si="104"/>
        <v>0</v>
      </c>
      <c r="AI48" s="58">
        <f t="shared" si="105"/>
        <v>0</v>
      </c>
      <c r="AJ48" s="45" t="s">
        <v>9</v>
      </c>
    </row>
    <row r="49" spans="1:36" ht="15.95" hidden="1" customHeight="1" outlineLevel="1" x14ac:dyDescent="0.2">
      <c r="A49" s="57" t="s">
        <v>112</v>
      </c>
      <c r="B49" s="58">
        <v>0</v>
      </c>
      <c r="C49" s="58">
        <v>0</v>
      </c>
      <c r="D49" s="58">
        <v>0</v>
      </c>
      <c r="E49" s="58">
        <v>0</v>
      </c>
      <c r="F49" s="58">
        <v>0</v>
      </c>
      <c r="G49" s="58">
        <v>0</v>
      </c>
      <c r="H49" s="58">
        <v>0</v>
      </c>
      <c r="I49" s="58">
        <v>0</v>
      </c>
      <c r="J49" s="58">
        <v>0</v>
      </c>
      <c r="K49" s="58">
        <v>0</v>
      </c>
      <c r="L49" s="58">
        <v>0</v>
      </c>
      <c r="M49" s="58">
        <v>0</v>
      </c>
      <c r="N49" s="58">
        <v>-431</v>
      </c>
      <c r="O49" s="58">
        <v>-448</v>
      </c>
      <c r="P49" s="58">
        <v>-749</v>
      </c>
      <c r="Q49" s="58">
        <v>-896</v>
      </c>
      <c r="R49" s="58">
        <v>-498</v>
      </c>
      <c r="S49" s="58">
        <v>-303</v>
      </c>
      <c r="T49" s="58">
        <v>-547</v>
      </c>
      <c r="U49" s="58">
        <v>-558</v>
      </c>
      <c r="V49" s="58">
        <v>-637</v>
      </c>
      <c r="W49" s="58">
        <v>-813</v>
      </c>
      <c r="X49" s="58">
        <v>-754</v>
      </c>
      <c r="Y49" s="58">
        <v>-1044</v>
      </c>
      <c r="Z49" s="58">
        <v>-797</v>
      </c>
      <c r="AA49" s="58">
        <v>-1221</v>
      </c>
      <c r="AC49" s="58">
        <f t="shared" si="102"/>
        <v>0</v>
      </c>
      <c r="AD49" s="58">
        <f t="shared" si="99"/>
        <v>0</v>
      </c>
      <c r="AE49" s="58">
        <f t="shared" si="100"/>
        <v>0</v>
      </c>
      <c r="AF49" s="58">
        <f t="shared" si="103"/>
        <v>-2524</v>
      </c>
      <c r="AG49" s="58">
        <f t="shared" si="101"/>
        <v>-1906</v>
      </c>
      <c r="AH49" s="58">
        <f t="shared" si="104"/>
        <v>-3248</v>
      </c>
      <c r="AI49" s="58">
        <f t="shared" si="105"/>
        <v>-2018</v>
      </c>
      <c r="AJ49" s="45" t="s">
        <v>9</v>
      </c>
    </row>
    <row r="50" spans="1:36" ht="15.95" hidden="1" customHeight="1" outlineLevel="1" x14ac:dyDescent="0.2">
      <c r="A50" s="57" t="s">
        <v>113</v>
      </c>
      <c r="B50" s="58">
        <v>0</v>
      </c>
      <c r="C50" s="58">
        <v>0</v>
      </c>
      <c r="D50" s="58">
        <v>0</v>
      </c>
      <c r="E50" s="58">
        <v>0</v>
      </c>
      <c r="F50" s="58">
        <v>0</v>
      </c>
      <c r="G50" s="58">
        <v>0</v>
      </c>
      <c r="H50" s="58">
        <v>0</v>
      </c>
      <c r="I50" s="58">
        <v>0</v>
      </c>
      <c r="J50" s="58">
        <v>0</v>
      </c>
      <c r="K50" s="58">
        <v>0</v>
      </c>
      <c r="L50" s="58">
        <v>0</v>
      </c>
      <c r="M50" s="58">
        <v>0</v>
      </c>
      <c r="N50" s="58">
        <v>0</v>
      </c>
      <c r="O50" s="58">
        <v>0</v>
      </c>
      <c r="P50" s="58">
        <v>0</v>
      </c>
      <c r="Q50" s="58">
        <v>0</v>
      </c>
      <c r="R50" s="58">
        <v>0</v>
      </c>
      <c r="S50" s="58">
        <v>0</v>
      </c>
      <c r="T50" s="58">
        <v>0</v>
      </c>
      <c r="U50" s="58">
        <v>0</v>
      </c>
      <c r="V50" s="58">
        <v>0</v>
      </c>
      <c r="W50" s="58">
        <v>0</v>
      </c>
      <c r="X50" s="58">
        <v>0</v>
      </c>
      <c r="Y50" s="58">
        <v>0</v>
      </c>
      <c r="Z50" s="58">
        <v>0</v>
      </c>
      <c r="AA50" s="58">
        <v>0</v>
      </c>
      <c r="AC50" s="58">
        <f t="shared" si="102"/>
        <v>0</v>
      </c>
      <c r="AD50" s="58">
        <f t="shared" si="99"/>
        <v>0</v>
      </c>
      <c r="AE50" s="58">
        <f t="shared" si="100"/>
        <v>0</v>
      </c>
      <c r="AF50" s="58">
        <f t="shared" si="103"/>
        <v>0</v>
      </c>
      <c r="AG50" s="58">
        <f t="shared" si="101"/>
        <v>0</v>
      </c>
      <c r="AH50" s="58">
        <f t="shared" si="104"/>
        <v>0</v>
      </c>
      <c r="AI50" s="58">
        <f t="shared" si="105"/>
        <v>0</v>
      </c>
      <c r="AJ50" s="45" t="s">
        <v>9</v>
      </c>
    </row>
    <row r="51" spans="1:36" ht="15.95" hidden="1" customHeight="1" outlineLevel="1" x14ac:dyDescent="0.2">
      <c r="A51" s="57" t="s">
        <v>114</v>
      </c>
      <c r="B51" s="58">
        <v>0</v>
      </c>
      <c r="C51" s="58">
        <v>0</v>
      </c>
      <c r="D51" s="58">
        <v>0</v>
      </c>
      <c r="E51" s="58">
        <v>0</v>
      </c>
      <c r="F51" s="58">
        <v>0</v>
      </c>
      <c r="G51" s="58">
        <v>0</v>
      </c>
      <c r="H51" s="58">
        <v>0</v>
      </c>
      <c r="I51" s="58">
        <v>0</v>
      </c>
      <c r="J51" s="58">
        <v>0</v>
      </c>
      <c r="K51" s="58">
        <v>24803</v>
      </c>
      <c r="L51" s="58">
        <v>0</v>
      </c>
      <c r="M51" s="58">
        <v>0</v>
      </c>
      <c r="N51" s="58">
        <v>390</v>
      </c>
      <c r="O51" s="58">
        <v>121</v>
      </c>
      <c r="P51" s="58">
        <v>0</v>
      </c>
      <c r="Q51" s="58">
        <v>0</v>
      </c>
      <c r="R51" s="58">
        <v>0</v>
      </c>
      <c r="S51" s="58">
        <v>0</v>
      </c>
      <c r="T51" s="58">
        <v>0</v>
      </c>
      <c r="U51" s="58">
        <v>0</v>
      </c>
      <c r="V51" s="58">
        <v>0</v>
      </c>
      <c r="W51" s="58">
        <v>0</v>
      </c>
      <c r="X51" s="58">
        <v>0</v>
      </c>
      <c r="Y51" s="58">
        <v>0</v>
      </c>
      <c r="Z51" s="58">
        <v>0</v>
      </c>
      <c r="AA51" s="58">
        <v>0</v>
      </c>
      <c r="AC51" s="58">
        <f t="shared" si="102"/>
        <v>0</v>
      </c>
      <c r="AD51" s="58">
        <f t="shared" si="99"/>
        <v>0</v>
      </c>
      <c r="AE51" s="58">
        <f t="shared" si="100"/>
        <v>24803</v>
      </c>
      <c r="AF51" s="58">
        <f t="shared" si="103"/>
        <v>511</v>
      </c>
      <c r="AG51" s="58">
        <f t="shared" si="101"/>
        <v>0</v>
      </c>
      <c r="AH51" s="58">
        <f t="shared" si="104"/>
        <v>0</v>
      </c>
      <c r="AI51" s="58">
        <f t="shared" si="105"/>
        <v>0</v>
      </c>
      <c r="AJ51" s="45" t="s">
        <v>9</v>
      </c>
    </row>
    <row r="52" spans="1:36" ht="15.95" hidden="1" customHeight="1" outlineLevel="1" x14ac:dyDescent="0.2">
      <c r="A52" s="57" t="s">
        <v>115</v>
      </c>
      <c r="B52" s="58">
        <v>0</v>
      </c>
      <c r="C52" s="58">
        <v>0</v>
      </c>
      <c r="D52" s="58">
        <v>0</v>
      </c>
      <c r="E52" s="58">
        <v>0</v>
      </c>
      <c r="F52" s="58">
        <v>0</v>
      </c>
      <c r="G52" s="58">
        <v>0</v>
      </c>
      <c r="H52" s="58">
        <v>0</v>
      </c>
      <c r="I52" s="58">
        <v>0</v>
      </c>
      <c r="J52" s="58">
        <v>0</v>
      </c>
      <c r="K52" s="58">
        <v>0</v>
      </c>
      <c r="L52" s="58">
        <v>0</v>
      </c>
      <c r="M52" s="58">
        <v>0</v>
      </c>
      <c r="N52" s="58">
        <v>0</v>
      </c>
      <c r="O52" s="58">
        <v>0</v>
      </c>
      <c r="P52" s="58">
        <v>0</v>
      </c>
      <c r="Q52" s="58">
        <v>0</v>
      </c>
      <c r="R52" s="58">
        <v>0</v>
      </c>
      <c r="S52" s="58">
        <v>0</v>
      </c>
      <c r="T52" s="58">
        <v>0</v>
      </c>
      <c r="U52" s="58">
        <v>0</v>
      </c>
      <c r="V52" s="58">
        <v>0</v>
      </c>
      <c r="W52" s="58">
        <v>0</v>
      </c>
      <c r="X52" s="58">
        <v>0</v>
      </c>
      <c r="Y52" s="58">
        <v>0</v>
      </c>
      <c r="Z52" s="58">
        <v>0</v>
      </c>
      <c r="AA52" s="58">
        <v>0</v>
      </c>
      <c r="AC52" s="58">
        <f t="shared" si="102"/>
        <v>0</v>
      </c>
      <c r="AD52" s="58">
        <f t="shared" si="99"/>
        <v>0</v>
      </c>
      <c r="AE52" s="58">
        <f t="shared" si="100"/>
        <v>0</v>
      </c>
      <c r="AF52" s="58">
        <f t="shared" si="103"/>
        <v>0</v>
      </c>
      <c r="AG52" s="58">
        <f t="shared" si="101"/>
        <v>0</v>
      </c>
      <c r="AH52" s="58">
        <f t="shared" si="104"/>
        <v>0</v>
      </c>
      <c r="AI52" s="58">
        <f t="shared" si="105"/>
        <v>0</v>
      </c>
      <c r="AJ52" s="45" t="s">
        <v>9</v>
      </c>
    </row>
    <row r="53" spans="1:36" ht="15.95" hidden="1" customHeight="1" outlineLevel="1" x14ac:dyDescent="0.2">
      <c r="A53" s="59" t="s">
        <v>116</v>
      </c>
      <c r="B53" s="56">
        <f t="shared" ref="B53:H53" si="139">B40+B41+B46</f>
        <v>0</v>
      </c>
      <c r="C53" s="56">
        <f t="shared" si="139"/>
        <v>-12</v>
      </c>
      <c r="D53" s="56">
        <f t="shared" si="139"/>
        <v>-9</v>
      </c>
      <c r="E53" s="56">
        <f t="shared" si="139"/>
        <v>-8</v>
      </c>
      <c r="F53" s="56">
        <f t="shared" si="139"/>
        <v>0</v>
      </c>
      <c r="G53" s="56">
        <f t="shared" si="139"/>
        <v>-79</v>
      </c>
      <c r="H53" s="56">
        <f t="shared" si="139"/>
        <v>-71</v>
      </c>
      <c r="I53" s="56">
        <f t="shared" ref="I53:J53" si="140">I40+I41+I46</f>
        <v>-5</v>
      </c>
      <c r="J53" s="56">
        <f t="shared" si="140"/>
        <v>-1</v>
      </c>
      <c r="K53" s="56">
        <f t="shared" ref="K53:L53" si="141">K40+K41+K46</f>
        <v>22466</v>
      </c>
      <c r="L53" s="56">
        <f t="shared" si="141"/>
        <v>-58</v>
      </c>
      <c r="M53" s="56">
        <f t="shared" ref="M53:N53" si="142">M40+M41+M46</f>
        <v>2803</v>
      </c>
      <c r="N53" s="56">
        <f t="shared" si="142"/>
        <v>22004</v>
      </c>
      <c r="O53" s="56">
        <f t="shared" ref="O53:T53" si="143">O40+O41+O46</f>
        <v>20425</v>
      </c>
      <c r="P53" s="56">
        <f t="shared" si="143"/>
        <v>23738</v>
      </c>
      <c r="Q53" s="56">
        <f t="shared" si="143"/>
        <v>23440</v>
      </c>
      <c r="R53" s="56">
        <f t="shared" si="143"/>
        <v>23824</v>
      </c>
      <c r="S53" s="56">
        <f t="shared" si="143"/>
        <v>24378</v>
      </c>
      <c r="T53" s="56">
        <f t="shared" si="143"/>
        <v>24228</v>
      </c>
      <c r="U53" s="56">
        <f t="shared" ref="U53:V53" si="144">U40+U41+U46</f>
        <v>24322</v>
      </c>
      <c r="V53" s="56">
        <f t="shared" si="144"/>
        <v>24371</v>
      </c>
      <c r="W53" s="56">
        <f t="shared" ref="W53:X53" si="145">W40+W41+W46</f>
        <v>24352</v>
      </c>
      <c r="X53" s="56">
        <f t="shared" si="145"/>
        <v>25498</v>
      </c>
      <c r="Y53" s="56">
        <f t="shared" ref="Y53:Z53" si="146">Y40+Y41+Y46</f>
        <v>24943</v>
      </c>
      <c r="Z53" s="56">
        <f t="shared" si="146"/>
        <v>25590</v>
      </c>
      <c r="AA53" s="56">
        <f t="shared" ref="AA53" si="147">AA40+AA41+AA46</f>
        <v>24863</v>
      </c>
      <c r="AB53" s="275"/>
      <c r="AC53" s="56">
        <f t="shared" si="102"/>
        <v>-29</v>
      </c>
      <c r="AD53" s="56">
        <f t="shared" si="99"/>
        <v>-155</v>
      </c>
      <c r="AE53" s="56">
        <f t="shared" si="100"/>
        <v>25210</v>
      </c>
      <c r="AF53" s="56">
        <f t="shared" si="103"/>
        <v>89607</v>
      </c>
      <c r="AG53" s="56">
        <f t="shared" si="101"/>
        <v>96752</v>
      </c>
      <c r="AH53" s="56">
        <f t="shared" si="104"/>
        <v>99164</v>
      </c>
      <c r="AI53" s="56">
        <f t="shared" si="105"/>
        <v>50453</v>
      </c>
      <c r="AJ53" s="45" t="s">
        <v>9</v>
      </c>
    </row>
    <row r="54" spans="1:36" ht="15.95" hidden="1" customHeight="1" outlineLevel="1" x14ac:dyDescent="0.2">
      <c r="A54" s="60" t="s">
        <v>117</v>
      </c>
      <c r="B54" s="56">
        <v>0</v>
      </c>
      <c r="C54" s="56">
        <v>0</v>
      </c>
      <c r="D54" s="56">
        <v>0</v>
      </c>
      <c r="E54" s="56">
        <v>0</v>
      </c>
      <c r="F54" s="56">
        <v>0</v>
      </c>
      <c r="G54" s="56">
        <v>0</v>
      </c>
      <c r="H54" s="56">
        <v>0</v>
      </c>
      <c r="I54" s="56">
        <v>0</v>
      </c>
      <c r="J54" s="56">
        <f t="shared" ref="J54:O54" si="148">SUM(J55:J57)</f>
        <v>0</v>
      </c>
      <c r="K54" s="56">
        <f t="shared" si="148"/>
        <v>0</v>
      </c>
      <c r="L54" s="56">
        <f t="shared" si="148"/>
        <v>0</v>
      </c>
      <c r="M54" s="56">
        <f t="shared" si="148"/>
        <v>-2034</v>
      </c>
      <c r="N54" s="56">
        <f t="shared" si="148"/>
        <v>-25706</v>
      </c>
      <c r="O54" s="56">
        <f t="shared" si="148"/>
        <v>-28025</v>
      </c>
      <c r="P54" s="56">
        <f t="shared" ref="P54:T54" si="149">SUM(P55:P57)</f>
        <v>-2170</v>
      </c>
      <c r="Q54" s="56">
        <f t="shared" si="149"/>
        <v>-15933</v>
      </c>
      <c r="R54" s="56">
        <f t="shared" si="149"/>
        <v>-24024</v>
      </c>
      <c r="S54" s="56">
        <f t="shared" si="149"/>
        <v>-16400</v>
      </c>
      <c r="T54" s="56">
        <f t="shared" si="149"/>
        <v>-12167</v>
      </c>
      <c r="U54" s="56">
        <f t="shared" ref="U54:V54" si="150">SUM(U55:U57)</f>
        <v>-14812</v>
      </c>
      <c r="V54" s="56">
        <f t="shared" si="150"/>
        <v>-20973</v>
      </c>
      <c r="W54" s="56">
        <f t="shared" ref="W54:X54" si="151">SUM(W55:W57)</f>
        <v>-16826</v>
      </c>
      <c r="X54" s="56">
        <f t="shared" si="151"/>
        <v>-14749</v>
      </c>
      <c r="Y54" s="56">
        <f t="shared" ref="Y54:Z54" si="152">SUM(Y55:Y57)</f>
        <v>-20306</v>
      </c>
      <c r="Z54" s="56">
        <f t="shared" si="152"/>
        <v>-24413</v>
      </c>
      <c r="AA54" s="56">
        <f t="shared" ref="AA54" si="153">SUM(AA55:AA57)</f>
        <v>-18213</v>
      </c>
      <c r="AB54" s="275"/>
      <c r="AC54" s="56">
        <f t="shared" si="102"/>
        <v>0</v>
      </c>
      <c r="AD54" s="56">
        <f t="shared" si="99"/>
        <v>0</v>
      </c>
      <c r="AE54" s="56">
        <f t="shared" si="100"/>
        <v>-2034</v>
      </c>
      <c r="AF54" s="56">
        <f t="shared" si="103"/>
        <v>-71834</v>
      </c>
      <c r="AG54" s="56">
        <f t="shared" si="101"/>
        <v>-67403</v>
      </c>
      <c r="AH54" s="56">
        <f t="shared" si="104"/>
        <v>-72854</v>
      </c>
      <c r="AI54" s="56">
        <f t="shared" si="105"/>
        <v>-42626</v>
      </c>
      <c r="AJ54" s="45" t="s">
        <v>9</v>
      </c>
    </row>
    <row r="55" spans="1:36" ht="15.95" hidden="1" customHeight="1" outlineLevel="1" x14ac:dyDescent="0.2">
      <c r="A55" s="57" t="s">
        <v>118</v>
      </c>
      <c r="B55" s="58">
        <v>0</v>
      </c>
      <c r="C55" s="58">
        <v>0</v>
      </c>
      <c r="D55" s="58">
        <v>0</v>
      </c>
      <c r="E55" s="58">
        <v>0</v>
      </c>
      <c r="F55" s="58">
        <v>0</v>
      </c>
      <c r="G55" s="58">
        <v>0</v>
      </c>
      <c r="H55" s="58">
        <v>0</v>
      </c>
      <c r="I55" s="58">
        <v>0</v>
      </c>
      <c r="J55" s="58">
        <v>0</v>
      </c>
      <c r="K55" s="58">
        <v>0</v>
      </c>
      <c r="L55" s="58">
        <v>0</v>
      </c>
      <c r="M55" s="58">
        <v>-2027</v>
      </c>
      <c r="N55" s="58">
        <v>-25490</v>
      </c>
      <c r="O55" s="58">
        <v>-27802</v>
      </c>
      <c r="P55" s="58">
        <v>-2077</v>
      </c>
      <c r="Q55" s="58">
        <v>-15801</v>
      </c>
      <c r="R55" s="58">
        <v>-23918</v>
      </c>
      <c r="S55" s="58">
        <v>-16208</v>
      </c>
      <c r="T55" s="58">
        <v>-12060</v>
      </c>
      <c r="U55" s="58">
        <v>-14671</v>
      </c>
      <c r="V55" s="58">
        <v>-20862</v>
      </c>
      <c r="W55" s="58">
        <v>-16623</v>
      </c>
      <c r="X55" s="58">
        <v>-14221</v>
      </c>
      <c r="Y55" s="58">
        <v>-20150</v>
      </c>
      <c r="Z55" s="58">
        <v>-24276</v>
      </c>
      <c r="AA55" s="58">
        <v>-17557</v>
      </c>
      <c r="AC55" s="58">
        <f t="shared" si="102"/>
        <v>0</v>
      </c>
      <c r="AD55" s="58">
        <f t="shared" si="99"/>
        <v>0</v>
      </c>
      <c r="AE55" s="58">
        <f t="shared" si="100"/>
        <v>-2027</v>
      </c>
      <c r="AF55" s="58">
        <f t="shared" si="103"/>
        <v>-71170</v>
      </c>
      <c r="AG55" s="58">
        <f t="shared" si="101"/>
        <v>-66857</v>
      </c>
      <c r="AH55" s="58">
        <f t="shared" si="104"/>
        <v>-71856</v>
      </c>
      <c r="AI55" s="58">
        <f t="shared" si="105"/>
        <v>-41833</v>
      </c>
      <c r="AJ55" s="45" t="s">
        <v>9</v>
      </c>
    </row>
    <row r="56" spans="1:36" ht="15.95" hidden="1" customHeight="1" outlineLevel="1" x14ac:dyDescent="0.2">
      <c r="A56" s="57" t="s">
        <v>119</v>
      </c>
      <c r="B56" s="58">
        <v>0</v>
      </c>
      <c r="C56" s="58">
        <v>0</v>
      </c>
      <c r="D56" s="58">
        <v>0</v>
      </c>
      <c r="E56" s="58">
        <v>0</v>
      </c>
      <c r="F56" s="58">
        <v>0</v>
      </c>
      <c r="G56" s="58">
        <v>0</v>
      </c>
      <c r="H56" s="58">
        <v>0</v>
      </c>
      <c r="I56" s="58">
        <v>0</v>
      </c>
      <c r="J56" s="58">
        <v>0</v>
      </c>
      <c r="K56" s="58">
        <v>0</v>
      </c>
      <c r="L56" s="58">
        <v>0</v>
      </c>
      <c r="M56" s="58">
        <v>0</v>
      </c>
      <c r="N56" s="58">
        <v>0</v>
      </c>
      <c r="O56" s="58">
        <v>0</v>
      </c>
      <c r="P56" s="58">
        <v>0</v>
      </c>
      <c r="Q56" s="58">
        <v>0</v>
      </c>
      <c r="R56" s="58">
        <v>0</v>
      </c>
      <c r="S56" s="58">
        <v>0</v>
      </c>
      <c r="T56" s="58">
        <v>0</v>
      </c>
      <c r="U56" s="58">
        <v>0</v>
      </c>
      <c r="V56" s="58">
        <v>0</v>
      </c>
      <c r="W56" s="58">
        <v>0</v>
      </c>
      <c r="X56" s="58">
        <v>0</v>
      </c>
      <c r="Y56" s="58">
        <v>0</v>
      </c>
      <c r="Z56" s="58">
        <v>0</v>
      </c>
      <c r="AA56" s="58">
        <v>0</v>
      </c>
      <c r="AC56" s="58">
        <f t="shared" si="102"/>
        <v>0</v>
      </c>
      <c r="AD56" s="58">
        <f t="shared" si="99"/>
        <v>0</v>
      </c>
      <c r="AE56" s="58">
        <f t="shared" si="100"/>
        <v>0</v>
      </c>
      <c r="AF56" s="58">
        <f t="shared" si="103"/>
        <v>0</v>
      </c>
      <c r="AG56" s="58">
        <f t="shared" si="101"/>
        <v>0</v>
      </c>
      <c r="AH56" s="58">
        <f t="shared" si="104"/>
        <v>0</v>
      </c>
      <c r="AI56" s="58">
        <f t="shared" si="105"/>
        <v>0</v>
      </c>
      <c r="AJ56" s="45" t="s">
        <v>9</v>
      </c>
    </row>
    <row r="57" spans="1:36" ht="15.95" hidden="1" customHeight="1" outlineLevel="1" x14ac:dyDescent="0.2">
      <c r="A57" s="57" t="s">
        <v>120</v>
      </c>
      <c r="B57" s="58">
        <v>0</v>
      </c>
      <c r="C57" s="58">
        <v>0</v>
      </c>
      <c r="D57" s="58">
        <v>0</v>
      </c>
      <c r="E57" s="58">
        <v>0</v>
      </c>
      <c r="F57" s="58">
        <v>0</v>
      </c>
      <c r="G57" s="58">
        <v>0</v>
      </c>
      <c r="H57" s="58">
        <v>0</v>
      </c>
      <c r="I57" s="58">
        <v>0</v>
      </c>
      <c r="J57" s="58">
        <v>0</v>
      </c>
      <c r="K57" s="58">
        <v>0</v>
      </c>
      <c r="L57" s="58">
        <v>0</v>
      </c>
      <c r="M57" s="58">
        <v>-7</v>
      </c>
      <c r="N57" s="58">
        <v>-216</v>
      </c>
      <c r="O57" s="58">
        <v>-223</v>
      </c>
      <c r="P57" s="58">
        <v>-93</v>
      </c>
      <c r="Q57" s="58">
        <v>-132</v>
      </c>
      <c r="R57" s="58">
        <v>-106</v>
      </c>
      <c r="S57" s="58">
        <v>-192</v>
      </c>
      <c r="T57" s="58">
        <v>-107</v>
      </c>
      <c r="U57" s="58">
        <v>-141</v>
      </c>
      <c r="V57" s="58">
        <v>-111</v>
      </c>
      <c r="W57" s="58">
        <v>-203</v>
      </c>
      <c r="X57" s="58">
        <v>-528</v>
      </c>
      <c r="Y57" s="58">
        <v>-156</v>
      </c>
      <c r="Z57" s="58">
        <v>-137</v>
      </c>
      <c r="AA57" s="58">
        <v>-656</v>
      </c>
      <c r="AC57" s="58">
        <f t="shared" si="102"/>
        <v>0</v>
      </c>
      <c r="AD57" s="58">
        <f t="shared" si="99"/>
        <v>0</v>
      </c>
      <c r="AE57" s="58">
        <f t="shared" si="100"/>
        <v>-7</v>
      </c>
      <c r="AF57" s="58">
        <f t="shared" si="103"/>
        <v>-664</v>
      </c>
      <c r="AG57" s="58">
        <f t="shared" si="101"/>
        <v>-546</v>
      </c>
      <c r="AH57" s="58">
        <f t="shared" si="104"/>
        <v>-998</v>
      </c>
      <c r="AI57" s="58">
        <f t="shared" si="105"/>
        <v>-793</v>
      </c>
      <c r="AJ57" s="45" t="s">
        <v>9</v>
      </c>
    </row>
    <row r="58" spans="1:36" ht="15.95" hidden="1" customHeight="1" outlineLevel="1" x14ac:dyDescent="0.2">
      <c r="A58" s="60" t="s">
        <v>121</v>
      </c>
      <c r="B58" s="56">
        <v>0</v>
      </c>
      <c r="C58" s="56">
        <v>0</v>
      </c>
      <c r="D58" s="56">
        <v>0</v>
      </c>
      <c r="E58" s="56">
        <v>0</v>
      </c>
      <c r="F58" s="56">
        <v>0</v>
      </c>
      <c r="G58" s="56">
        <v>0</v>
      </c>
      <c r="H58" s="56">
        <v>0</v>
      </c>
      <c r="I58" s="56">
        <v>0</v>
      </c>
      <c r="J58" s="56">
        <f t="shared" ref="J58:O58" si="154">SUM(J59:J60)</f>
        <v>0</v>
      </c>
      <c r="K58" s="56">
        <f t="shared" si="154"/>
        <v>0</v>
      </c>
      <c r="L58" s="56">
        <f t="shared" si="154"/>
        <v>0</v>
      </c>
      <c r="M58" s="56">
        <f t="shared" si="154"/>
        <v>7</v>
      </c>
      <c r="N58" s="56">
        <f t="shared" si="154"/>
        <v>184</v>
      </c>
      <c r="O58" s="56">
        <f t="shared" si="154"/>
        <v>362</v>
      </c>
      <c r="P58" s="56">
        <f t="shared" ref="P58:T58" si="155">SUM(P59:P60)</f>
        <v>767</v>
      </c>
      <c r="Q58" s="56">
        <f t="shared" si="155"/>
        <v>932</v>
      </c>
      <c r="R58" s="56">
        <f t="shared" si="155"/>
        <v>1120</v>
      </c>
      <c r="S58" s="56">
        <f t="shared" si="155"/>
        <v>1386</v>
      </c>
      <c r="T58" s="56">
        <f t="shared" si="155"/>
        <v>1634</v>
      </c>
      <c r="U58" s="56">
        <f t="shared" ref="U58:V58" si="156">SUM(U59:U60)</f>
        <v>1669</v>
      </c>
      <c r="V58" s="56">
        <f t="shared" si="156"/>
        <v>937</v>
      </c>
      <c r="W58" s="56">
        <f t="shared" ref="W58:X58" si="157">SUM(W59:W60)</f>
        <v>1265</v>
      </c>
      <c r="X58" s="56">
        <f t="shared" si="157"/>
        <v>994</v>
      </c>
      <c r="Y58" s="56">
        <f t="shared" ref="Y58:Z58" si="158">SUM(Y59:Y60)</f>
        <v>1377</v>
      </c>
      <c r="Z58" s="56">
        <f t="shared" si="158"/>
        <v>870</v>
      </c>
      <c r="AA58" s="56">
        <f t="shared" ref="AA58" si="159">SUM(AA59:AA60)</f>
        <v>1652</v>
      </c>
      <c r="AB58" s="275"/>
      <c r="AC58" s="56">
        <f t="shared" si="102"/>
        <v>0</v>
      </c>
      <c r="AD58" s="56">
        <f t="shared" si="99"/>
        <v>0</v>
      </c>
      <c r="AE58" s="56">
        <f t="shared" si="100"/>
        <v>7</v>
      </c>
      <c r="AF58" s="56">
        <f t="shared" si="103"/>
        <v>2245</v>
      </c>
      <c r="AG58" s="56">
        <f t="shared" si="101"/>
        <v>5809</v>
      </c>
      <c r="AH58" s="56">
        <f t="shared" si="104"/>
        <v>4573</v>
      </c>
      <c r="AI58" s="56">
        <f t="shared" si="105"/>
        <v>2522</v>
      </c>
      <c r="AJ58" s="45" t="s">
        <v>9</v>
      </c>
    </row>
    <row r="59" spans="1:36" ht="15.95" hidden="1" customHeight="1" outlineLevel="1" x14ac:dyDescent="0.2">
      <c r="A59" s="57" t="s">
        <v>122</v>
      </c>
      <c r="B59" s="58">
        <v>0</v>
      </c>
      <c r="C59" s="58">
        <v>0</v>
      </c>
      <c r="D59" s="58">
        <v>0</v>
      </c>
      <c r="E59" s="58">
        <v>0</v>
      </c>
      <c r="F59" s="58">
        <v>0</v>
      </c>
      <c r="G59" s="58">
        <v>0</v>
      </c>
      <c r="H59" s="58">
        <v>0</v>
      </c>
      <c r="I59" s="58">
        <v>0</v>
      </c>
      <c r="J59" s="58">
        <v>0</v>
      </c>
      <c r="K59" s="58">
        <v>0</v>
      </c>
      <c r="L59" s="58">
        <v>0</v>
      </c>
      <c r="M59" s="58">
        <v>4</v>
      </c>
      <c r="N59" s="58">
        <v>181</v>
      </c>
      <c r="O59" s="58">
        <v>275</v>
      </c>
      <c r="P59" s="58">
        <v>692</v>
      </c>
      <c r="Q59" s="58">
        <v>888</v>
      </c>
      <c r="R59" s="58">
        <v>1093</v>
      </c>
      <c r="S59" s="58">
        <v>1382</v>
      </c>
      <c r="T59" s="58">
        <v>1625</v>
      </c>
      <c r="U59" s="58">
        <v>1648</v>
      </c>
      <c r="V59" s="58">
        <v>930</v>
      </c>
      <c r="W59" s="58">
        <v>1261</v>
      </c>
      <c r="X59" s="58">
        <v>990</v>
      </c>
      <c r="Y59" s="58">
        <v>1198</v>
      </c>
      <c r="Z59" s="58">
        <v>837</v>
      </c>
      <c r="AA59" s="58">
        <v>1572</v>
      </c>
      <c r="AC59" s="58">
        <f t="shared" si="102"/>
        <v>0</v>
      </c>
      <c r="AD59" s="58">
        <f t="shared" si="99"/>
        <v>0</v>
      </c>
      <c r="AE59" s="58">
        <f t="shared" si="100"/>
        <v>4</v>
      </c>
      <c r="AF59" s="58">
        <f t="shared" si="103"/>
        <v>2036</v>
      </c>
      <c r="AG59" s="58">
        <f t="shared" si="101"/>
        <v>5748</v>
      </c>
      <c r="AH59" s="58">
        <f t="shared" si="104"/>
        <v>4379</v>
      </c>
      <c r="AI59" s="58">
        <f t="shared" si="105"/>
        <v>2409</v>
      </c>
      <c r="AJ59" s="45" t="s">
        <v>9</v>
      </c>
    </row>
    <row r="60" spans="1:36" ht="15.95" hidden="1" customHeight="1" outlineLevel="1" x14ac:dyDescent="0.2">
      <c r="A60" s="57" t="s">
        <v>120</v>
      </c>
      <c r="B60" s="58">
        <v>0</v>
      </c>
      <c r="C60" s="58">
        <v>0</v>
      </c>
      <c r="D60" s="58">
        <v>0</v>
      </c>
      <c r="E60" s="58">
        <v>0</v>
      </c>
      <c r="F60" s="58">
        <v>0</v>
      </c>
      <c r="G60" s="58">
        <v>0</v>
      </c>
      <c r="H60" s="58">
        <v>0</v>
      </c>
      <c r="I60" s="58">
        <v>0</v>
      </c>
      <c r="J60" s="58">
        <v>0</v>
      </c>
      <c r="K60" s="58">
        <v>0</v>
      </c>
      <c r="L60" s="58">
        <v>0</v>
      </c>
      <c r="M60" s="58">
        <v>3</v>
      </c>
      <c r="N60" s="58">
        <v>3</v>
      </c>
      <c r="O60" s="58">
        <v>87</v>
      </c>
      <c r="P60" s="58">
        <v>75</v>
      </c>
      <c r="Q60" s="58">
        <v>44</v>
      </c>
      <c r="R60" s="58">
        <v>27</v>
      </c>
      <c r="S60" s="58">
        <v>4</v>
      </c>
      <c r="T60" s="58">
        <v>9</v>
      </c>
      <c r="U60" s="58">
        <v>21</v>
      </c>
      <c r="V60" s="58">
        <v>7</v>
      </c>
      <c r="W60" s="58">
        <v>4</v>
      </c>
      <c r="X60" s="58">
        <v>4</v>
      </c>
      <c r="Y60" s="58">
        <v>179</v>
      </c>
      <c r="Z60" s="58">
        <v>33</v>
      </c>
      <c r="AA60" s="58">
        <v>80</v>
      </c>
      <c r="AC60" s="58">
        <f t="shared" si="102"/>
        <v>0</v>
      </c>
      <c r="AD60" s="58">
        <f t="shared" si="99"/>
        <v>0</v>
      </c>
      <c r="AE60" s="58">
        <f t="shared" si="100"/>
        <v>3</v>
      </c>
      <c r="AF60" s="58">
        <f t="shared" si="103"/>
        <v>209</v>
      </c>
      <c r="AG60" s="58">
        <f t="shared" si="101"/>
        <v>61</v>
      </c>
      <c r="AH60" s="58">
        <f t="shared" si="104"/>
        <v>194</v>
      </c>
      <c r="AI60" s="58">
        <f t="shared" si="105"/>
        <v>113</v>
      </c>
      <c r="AJ60" s="45" t="s">
        <v>9</v>
      </c>
    </row>
    <row r="61" spans="1:36" ht="15.95" hidden="1" customHeight="1" outlineLevel="1" x14ac:dyDescent="0.2">
      <c r="A61" s="55" t="s">
        <v>123</v>
      </c>
      <c r="B61" s="56">
        <f t="shared" ref="B61:H61" si="160">B53+B54+B58</f>
        <v>0</v>
      </c>
      <c r="C61" s="56">
        <f t="shared" si="160"/>
        <v>-12</v>
      </c>
      <c r="D61" s="56">
        <f t="shared" si="160"/>
        <v>-9</v>
      </c>
      <c r="E61" s="56">
        <f t="shared" si="160"/>
        <v>-8</v>
      </c>
      <c r="F61" s="56">
        <f t="shared" si="160"/>
        <v>0</v>
      </c>
      <c r="G61" s="56">
        <f t="shared" si="160"/>
        <v>-79</v>
      </c>
      <c r="H61" s="56">
        <f t="shared" si="160"/>
        <v>-71</v>
      </c>
      <c r="I61" s="56">
        <f t="shared" ref="I61:J61" si="161">I53+I54+I58</f>
        <v>-5</v>
      </c>
      <c r="J61" s="56">
        <f t="shared" si="161"/>
        <v>-1</v>
      </c>
      <c r="K61" s="56">
        <f t="shared" ref="K61:L61" si="162">K53+K54+K58</f>
        <v>22466</v>
      </c>
      <c r="L61" s="56">
        <f t="shared" si="162"/>
        <v>-58</v>
      </c>
      <c r="M61" s="56">
        <f t="shared" ref="M61:N61" si="163">M53+M54+M58</f>
        <v>776</v>
      </c>
      <c r="N61" s="56">
        <f t="shared" si="163"/>
        <v>-3518</v>
      </c>
      <c r="O61" s="56">
        <f t="shared" ref="O61:T61" si="164">O53+O54+O58</f>
        <v>-7238</v>
      </c>
      <c r="P61" s="56">
        <f t="shared" si="164"/>
        <v>22335</v>
      </c>
      <c r="Q61" s="56">
        <f t="shared" si="164"/>
        <v>8439</v>
      </c>
      <c r="R61" s="56">
        <f t="shared" si="164"/>
        <v>920</v>
      </c>
      <c r="S61" s="56">
        <f t="shared" si="164"/>
        <v>9364</v>
      </c>
      <c r="T61" s="56">
        <f t="shared" si="164"/>
        <v>13695</v>
      </c>
      <c r="U61" s="56">
        <f t="shared" ref="U61:V61" si="165">U53+U54+U58</f>
        <v>11179</v>
      </c>
      <c r="V61" s="56">
        <f t="shared" si="165"/>
        <v>4335</v>
      </c>
      <c r="W61" s="56">
        <f t="shared" ref="W61:X61" si="166">W53+W54+W58</f>
        <v>8791</v>
      </c>
      <c r="X61" s="56">
        <f t="shared" si="166"/>
        <v>11743</v>
      </c>
      <c r="Y61" s="56">
        <f t="shared" ref="Y61:Z61" si="167">Y53+Y54+Y58</f>
        <v>6014</v>
      </c>
      <c r="Z61" s="56">
        <f t="shared" si="167"/>
        <v>2047</v>
      </c>
      <c r="AA61" s="56">
        <f t="shared" ref="AA61" si="168">AA53+AA54+AA58</f>
        <v>8302</v>
      </c>
      <c r="AB61" s="275"/>
      <c r="AC61" s="56">
        <f t="shared" si="102"/>
        <v>-29</v>
      </c>
      <c r="AD61" s="56">
        <f t="shared" si="99"/>
        <v>-155</v>
      </c>
      <c r="AE61" s="56">
        <f t="shared" si="100"/>
        <v>23183</v>
      </c>
      <c r="AF61" s="56">
        <f t="shared" si="103"/>
        <v>20018</v>
      </c>
      <c r="AG61" s="56">
        <f t="shared" si="101"/>
        <v>35158</v>
      </c>
      <c r="AH61" s="56">
        <f t="shared" si="104"/>
        <v>30883</v>
      </c>
      <c r="AI61" s="56">
        <f t="shared" si="105"/>
        <v>10349</v>
      </c>
      <c r="AJ61" s="45" t="s">
        <v>9</v>
      </c>
    </row>
    <row r="62" spans="1:36" ht="15.95" hidden="1" customHeight="1" outlineLevel="1" x14ac:dyDescent="0.2">
      <c r="A62" s="55" t="s">
        <v>124</v>
      </c>
      <c r="B62" s="56">
        <v>0</v>
      </c>
      <c r="C62" s="56">
        <v>0</v>
      </c>
      <c r="D62" s="56">
        <v>0</v>
      </c>
      <c r="E62" s="56">
        <v>0</v>
      </c>
      <c r="F62" s="56">
        <v>0</v>
      </c>
      <c r="G62" s="56">
        <v>0</v>
      </c>
      <c r="H62" s="56">
        <v>0</v>
      </c>
      <c r="I62" s="56">
        <v>0</v>
      </c>
      <c r="J62" s="56">
        <v>0</v>
      </c>
      <c r="K62" s="56">
        <f t="shared" ref="K62:P62" si="169">SUM(K63:K66)</f>
        <v>-7641</v>
      </c>
      <c r="L62" s="56">
        <f t="shared" si="169"/>
        <v>13</v>
      </c>
      <c r="M62" s="56">
        <f t="shared" si="169"/>
        <v>811</v>
      </c>
      <c r="N62" s="56">
        <f t="shared" si="169"/>
        <v>0</v>
      </c>
      <c r="O62" s="56">
        <f t="shared" si="169"/>
        <v>0</v>
      </c>
      <c r="P62" s="56">
        <f t="shared" si="169"/>
        <v>-273</v>
      </c>
      <c r="Q62" s="56">
        <f t="shared" ref="Q62:T62" si="170">SUM(Q63:Q66)</f>
        <v>-3802</v>
      </c>
      <c r="R62" s="56">
        <f t="shared" si="170"/>
        <v>-323</v>
      </c>
      <c r="S62" s="56">
        <f t="shared" si="170"/>
        <v>-2531</v>
      </c>
      <c r="T62" s="56">
        <f t="shared" si="170"/>
        <v>-4501</v>
      </c>
      <c r="U62" s="56">
        <f t="shared" ref="U62:V62" si="171">SUM(U63:U66)</f>
        <v>-932</v>
      </c>
      <c r="V62" s="56">
        <f t="shared" si="171"/>
        <v>-805</v>
      </c>
      <c r="W62" s="56">
        <f t="shared" ref="W62:X62" si="172">SUM(W63:W66)</f>
        <v>-2202</v>
      </c>
      <c r="X62" s="56">
        <f t="shared" si="172"/>
        <v>-2568</v>
      </c>
      <c r="Y62" s="56">
        <f t="shared" ref="Y62:Z62" si="173">SUM(Y63:Y66)</f>
        <v>-1577</v>
      </c>
      <c r="Z62" s="56">
        <f t="shared" si="173"/>
        <v>0</v>
      </c>
      <c r="AA62" s="56">
        <f t="shared" ref="AA62" si="174">SUM(AA63:AA66)</f>
        <v>-1645</v>
      </c>
      <c r="AC62" s="56">
        <f t="shared" si="102"/>
        <v>0</v>
      </c>
      <c r="AD62" s="56">
        <f t="shared" si="99"/>
        <v>0</v>
      </c>
      <c r="AE62" s="56">
        <f t="shared" si="100"/>
        <v>-6817</v>
      </c>
      <c r="AF62" s="56">
        <f t="shared" si="103"/>
        <v>-4075</v>
      </c>
      <c r="AG62" s="56">
        <f t="shared" si="101"/>
        <v>-8287</v>
      </c>
      <c r="AH62" s="56">
        <f t="shared" si="104"/>
        <v>-7152</v>
      </c>
      <c r="AI62" s="56">
        <f t="shared" si="105"/>
        <v>-1645</v>
      </c>
      <c r="AJ62" s="45" t="s">
        <v>9</v>
      </c>
    </row>
    <row r="63" spans="1:36" ht="15.95" hidden="1" customHeight="1" outlineLevel="1" x14ac:dyDescent="0.2">
      <c r="A63" s="57" t="s">
        <v>125</v>
      </c>
      <c r="B63" s="58">
        <v>0</v>
      </c>
      <c r="C63" s="58">
        <v>0</v>
      </c>
      <c r="D63" s="58">
        <v>0</v>
      </c>
      <c r="E63" s="58">
        <v>0</v>
      </c>
      <c r="F63" s="58">
        <v>0</v>
      </c>
      <c r="G63" s="58">
        <v>0</v>
      </c>
      <c r="H63" s="58">
        <v>0</v>
      </c>
      <c r="I63" s="58">
        <v>0</v>
      </c>
      <c r="J63" s="58">
        <v>0</v>
      </c>
      <c r="K63" s="58">
        <v>-5615</v>
      </c>
      <c r="L63" s="58">
        <v>11</v>
      </c>
      <c r="M63" s="58">
        <v>598</v>
      </c>
      <c r="N63" s="58">
        <v>0</v>
      </c>
      <c r="O63" s="58">
        <v>0</v>
      </c>
      <c r="P63" s="58">
        <v>-202</v>
      </c>
      <c r="Q63" s="58">
        <v>-2789</v>
      </c>
      <c r="R63" s="58">
        <v>-235</v>
      </c>
      <c r="S63" s="58">
        <v>-1859</v>
      </c>
      <c r="T63" s="58">
        <v>-3306</v>
      </c>
      <c r="U63" s="58">
        <v>-619</v>
      </c>
      <c r="V63" s="58">
        <v>-587</v>
      </c>
      <c r="W63" s="58">
        <v>-1626</v>
      </c>
      <c r="X63" s="58">
        <v>-1884</v>
      </c>
      <c r="Y63" s="58">
        <v>-1103</v>
      </c>
      <c r="Z63" s="58">
        <v>0</v>
      </c>
      <c r="AA63" s="58">
        <v>-1216</v>
      </c>
      <c r="AC63" s="58">
        <f t="shared" si="102"/>
        <v>0</v>
      </c>
      <c r="AD63" s="58">
        <f t="shared" si="99"/>
        <v>0</v>
      </c>
      <c r="AE63" s="58">
        <f t="shared" si="100"/>
        <v>-5006</v>
      </c>
      <c r="AF63" s="58">
        <f t="shared" si="103"/>
        <v>-2991</v>
      </c>
      <c r="AG63" s="58">
        <f t="shared" si="101"/>
        <v>-6019</v>
      </c>
      <c r="AH63" s="58">
        <f t="shared" si="104"/>
        <v>-5200</v>
      </c>
      <c r="AI63" s="58">
        <f t="shared" si="105"/>
        <v>-1216</v>
      </c>
      <c r="AJ63" s="45" t="s">
        <v>9</v>
      </c>
    </row>
    <row r="64" spans="1:36" ht="15.95" hidden="1" customHeight="1" outlineLevel="1" x14ac:dyDescent="0.2">
      <c r="A64" s="57" t="s">
        <v>126</v>
      </c>
      <c r="B64" s="58">
        <v>0</v>
      </c>
      <c r="C64" s="58">
        <v>0</v>
      </c>
      <c r="D64" s="58">
        <v>0</v>
      </c>
      <c r="E64" s="58">
        <v>0</v>
      </c>
      <c r="F64" s="58">
        <v>0</v>
      </c>
      <c r="G64" s="58">
        <v>0</v>
      </c>
      <c r="H64" s="58">
        <v>0</v>
      </c>
      <c r="I64" s="58">
        <v>0</v>
      </c>
      <c r="J64" s="58">
        <v>0</v>
      </c>
      <c r="K64" s="58">
        <v>-2026</v>
      </c>
      <c r="L64" s="58">
        <v>2</v>
      </c>
      <c r="M64" s="58">
        <v>213</v>
      </c>
      <c r="N64" s="58">
        <v>0</v>
      </c>
      <c r="O64" s="58">
        <v>0</v>
      </c>
      <c r="P64" s="58">
        <v>-71</v>
      </c>
      <c r="Q64" s="58">
        <v>-1013</v>
      </c>
      <c r="R64" s="58">
        <v>-88</v>
      </c>
      <c r="S64" s="58">
        <v>-672</v>
      </c>
      <c r="T64" s="58">
        <v>-1195</v>
      </c>
      <c r="U64" s="58">
        <v>-313</v>
      </c>
      <c r="V64" s="58">
        <v>-218</v>
      </c>
      <c r="W64" s="58">
        <v>-576</v>
      </c>
      <c r="X64" s="58">
        <v>-684</v>
      </c>
      <c r="Y64" s="58">
        <v>-474</v>
      </c>
      <c r="Z64" s="58">
        <v>0</v>
      </c>
      <c r="AA64" s="58">
        <v>-429</v>
      </c>
      <c r="AC64" s="58">
        <f t="shared" si="102"/>
        <v>0</v>
      </c>
      <c r="AD64" s="58">
        <f t="shared" si="99"/>
        <v>0</v>
      </c>
      <c r="AE64" s="58">
        <f t="shared" si="100"/>
        <v>-1811</v>
      </c>
      <c r="AF64" s="58">
        <f t="shared" si="103"/>
        <v>-1084</v>
      </c>
      <c r="AG64" s="58">
        <f t="shared" si="101"/>
        <v>-2268</v>
      </c>
      <c r="AH64" s="58">
        <f t="shared" si="104"/>
        <v>-1952</v>
      </c>
      <c r="AI64" s="58">
        <f t="shared" si="105"/>
        <v>-429</v>
      </c>
      <c r="AJ64" s="45" t="s">
        <v>9</v>
      </c>
    </row>
    <row r="65" spans="1:36" ht="15.95" hidden="1" customHeight="1" outlineLevel="1" x14ac:dyDescent="0.2">
      <c r="A65" s="57" t="s">
        <v>127</v>
      </c>
      <c r="B65" s="58">
        <v>0</v>
      </c>
      <c r="C65" s="58">
        <v>0</v>
      </c>
      <c r="D65" s="58">
        <v>0</v>
      </c>
      <c r="E65" s="58">
        <v>0</v>
      </c>
      <c r="F65" s="58">
        <v>0</v>
      </c>
      <c r="G65" s="58">
        <v>0</v>
      </c>
      <c r="H65" s="58">
        <v>0</v>
      </c>
      <c r="I65" s="58">
        <v>0</v>
      </c>
      <c r="J65" s="58">
        <v>0</v>
      </c>
      <c r="K65" s="58">
        <v>0</v>
      </c>
      <c r="L65" s="58">
        <v>0</v>
      </c>
      <c r="M65" s="58">
        <v>0</v>
      </c>
      <c r="N65" s="58">
        <v>0</v>
      </c>
      <c r="O65" s="58">
        <v>0</v>
      </c>
      <c r="P65" s="58">
        <v>0</v>
      </c>
      <c r="Q65" s="58">
        <v>0</v>
      </c>
      <c r="R65" s="58">
        <v>0</v>
      </c>
      <c r="S65" s="58">
        <v>0</v>
      </c>
      <c r="T65" s="58">
        <v>0</v>
      </c>
      <c r="U65" s="58">
        <v>0</v>
      </c>
      <c r="V65" s="58">
        <v>0</v>
      </c>
      <c r="W65" s="58">
        <v>0</v>
      </c>
      <c r="X65" s="58">
        <v>0</v>
      </c>
      <c r="Y65" s="58">
        <v>0</v>
      </c>
      <c r="Z65" s="58">
        <v>0</v>
      </c>
      <c r="AA65" s="58">
        <v>0</v>
      </c>
      <c r="AC65" s="58">
        <f t="shared" si="102"/>
        <v>0</v>
      </c>
      <c r="AD65" s="58">
        <f t="shared" si="99"/>
        <v>0</v>
      </c>
      <c r="AE65" s="58">
        <f t="shared" si="100"/>
        <v>0</v>
      </c>
      <c r="AF65" s="58">
        <f t="shared" si="103"/>
        <v>0</v>
      </c>
      <c r="AG65" s="58">
        <f t="shared" si="101"/>
        <v>0</v>
      </c>
      <c r="AH65" s="58">
        <f t="shared" si="104"/>
        <v>0</v>
      </c>
      <c r="AI65" s="58">
        <f t="shared" si="105"/>
        <v>0</v>
      </c>
      <c r="AJ65" s="45" t="s">
        <v>9</v>
      </c>
    </row>
    <row r="66" spans="1:36" ht="15.95" hidden="1" customHeight="1" outlineLevel="1" x14ac:dyDescent="0.2">
      <c r="A66" s="57" t="s">
        <v>128</v>
      </c>
      <c r="B66" s="58">
        <v>0</v>
      </c>
      <c r="C66" s="58">
        <v>0</v>
      </c>
      <c r="D66" s="58">
        <v>0</v>
      </c>
      <c r="E66" s="58">
        <v>0</v>
      </c>
      <c r="F66" s="58">
        <v>0</v>
      </c>
      <c r="G66" s="58">
        <v>0</v>
      </c>
      <c r="H66" s="58">
        <v>0</v>
      </c>
      <c r="I66" s="58">
        <v>0</v>
      </c>
      <c r="J66" s="58">
        <v>0</v>
      </c>
      <c r="K66" s="58">
        <v>0</v>
      </c>
      <c r="L66" s="58">
        <v>0</v>
      </c>
      <c r="M66" s="58">
        <v>0</v>
      </c>
      <c r="N66" s="58">
        <v>0</v>
      </c>
      <c r="O66" s="58">
        <v>0</v>
      </c>
      <c r="P66" s="58">
        <v>0</v>
      </c>
      <c r="Q66" s="58">
        <v>0</v>
      </c>
      <c r="R66" s="58">
        <v>0</v>
      </c>
      <c r="S66" s="58">
        <v>0</v>
      </c>
      <c r="T66" s="58">
        <v>0</v>
      </c>
      <c r="U66" s="58">
        <v>0</v>
      </c>
      <c r="V66" s="58">
        <v>0</v>
      </c>
      <c r="W66" s="58">
        <v>0</v>
      </c>
      <c r="X66" s="58">
        <v>0</v>
      </c>
      <c r="Y66" s="58">
        <v>0</v>
      </c>
      <c r="Z66" s="58">
        <v>0</v>
      </c>
      <c r="AA66" s="58">
        <v>0</v>
      </c>
      <c r="AC66" s="58">
        <f t="shared" si="102"/>
        <v>0</v>
      </c>
      <c r="AD66" s="58">
        <f t="shared" si="99"/>
        <v>0</v>
      </c>
      <c r="AE66" s="58">
        <f t="shared" si="100"/>
        <v>0</v>
      </c>
      <c r="AF66" s="58">
        <f t="shared" si="103"/>
        <v>0</v>
      </c>
      <c r="AG66" s="58">
        <f t="shared" si="101"/>
        <v>0</v>
      </c>
      <c r="AH66" s="58">
        <f t="shared" si="104"/>
        <v>0</v>
      </c>
      <c r="AI66" s="58">
        <f t="shared" si="105"/>
        <v>0</v>
      </c>
      <c r="AJ66" s="45" t="s">
        <v>9</v>
      </c>
    </row>
    <row r="67" spans="1:36" ht="15.95" hidden="1" customHeight="1" outlineLevel="1" x14ac:dyDescent="0.2">
      <c r="A67" s="55" t="s">
        <v>78</v>
      </c>
      <c r="B67" s="56">
        <f t="shared" ref="B67:H67" si="175">B61+B62</f>
        <v>0</v>
      </c>
      <c r="C67" s="56">
        <f t="shared" si="175"/>
        <v>-12</v>
      </c>
      <c r="D67" s="56">
        <f t="shared" si="175"/>
        <v>-9</v>
      </c>
      <c r="E67" s="56">
        <f t="shared" si="175"/>
        <v>-8</v>
      </c>
      <c r="F67" s="56">
        <f t="shared" si="175"/>
        <v>0</v>
      </c>
      <c r="G67" s="56">
        <f t="shared" si="175"/>
        <v>-79</v>
      </c>
      <c r="H67" s="56">
        <f t="shared" si="175"/>
        <v>-71</v>
      </c>
      <c r="I67" s="56">
        <f t="shared" ref="I67:J67" si="176">I61+I62</f>
        <v>-5</v>
      </c>
      <c r="J67" s="56">
        <f t="shared" si="176"/>
        <v>-1</v>
      </c>
      <c r="K67" s="56">
        <f t="shared" ref="K67:L67" si="177">K61+K62</f>
        <v>14825</v>
      </c>
      <c r="L67" s="56">
        <f t="shared" si="177"/>
        <v>-45</v>
      </c>
      <c r="M67" s="56">
        <f t="shared" ref="M67:N67" si="178">M61+M62</f>
        <v>1587</v>
      </c>
      <c r="N67" s="56">
        <f t="shared" si="178"/>
        <v>-3518</v>
      </c>
      <c r="O67" s="56">
        <f t="shared" ref="O67:T67" si="179">O61+O62</f>
        <v>-7238</v>
      </c>
      <c r="P67" s="56">
        <f t="shared" si="179"/>
        <v>22062</v>
      </c>
      <c r="Q67" s="56">
        <f t="shared" si="179"/>
        <v>4637</v>
      </c>
      <c r="R67" s="56">
        <f t="shared" si="179"/>
        <v>597</v>
      </c>
      <c r="S67" s="56">
        <f t="shared" si="179"/>
        <v>6833</v>
      </c>
      <c r="T67" s="56">
        <f t="shared" si="179"/>
        <v>9194</v>
      </c>
      <c r="U67" s="56">
        <f t="shared" ref="U67:V67" si="180">U61+U62</f>
        <v>10247</v>
      </c>
      <c r="V67" s="56">
        <f t="shared" si="180"/>
        <v>3530</v>
      </c>
      <c r="W67" s="56">
        <f t="shared" ref="W67:X67" si="181">W61+W62</f>
        <v>6589</v>
      </c>
      <c r="X67" s="56">
        <f t="shared" si="181"/>
        <v>9175</v>
      </c>
      <c r="Y67" s="56">
        <f t="shared" ref="Y67:Z67" si="182">Y61+Y62</f>
        <v>4437</v>
      </c>
      <c r="Z67" s="56">
        <f t="shared" si="182"/>
        <v>2047</v>
      </c>
      <c r="AA67" s="56">
        <f t="shared" ref="AA67" si="183">AA61+AA62</f>
        <v>6657</v>
      </c>
      <c r="AB67" s="275"/>
      <c r="AC67" s="56">
        <f t="shared" si="102"/>
        <v>-29</v>
      </c>
      <c r="AD67" s="56">
        <f t="shared" si="99"/>
        <v>-155</v>
      </c>
      <c r="AE67" s="56">
        <f t="shared" si="100"/>
        <v>16366</v>
      </c>
      <c r="AF67" s="56">
        <f t="shared" si="103"/>
        <v>15943</v>
      </c>
      <c r="AG67" s="56">
        <f t="shared" si="101"/>
        <v>26871</v>
      </c>
      <c r="AH67" s="56">
        <f t="shared" si="104"/>
        <v>23731</v>
      </c>
      <c r="AI67" s="56">
        <f t="shared" si="105"/>
        <v>8704</v>
      </c>
      <c r="AJ67" s="45" t="s">
        <v>9</v>
      </c>
    </row>
    <row r="68" spans="1:36" ht="15.95" customHeight="1" collapsed="1" x14ac:dyDescent="0.2">
      <c r="AJ68" s="45" t="s">
        <v>9</v>
      </c>
    </row>
    <row r="69" spans="1:36" s="42" customFormat="1" ht="15.95" customHeight="1" x14ac:dyDescent="0.2">
      <c r="A69" s="39" t="s">
        <v>129</v>
      </c>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C69" s="40"/>
      <c r="AD69" s="40"/>
      <c r="AE69" s="40"/>
      <c r="AF69" s="40"/>
      <c r="AG69" s="40"/>
      <c r="AH69" s="40"/>
      <c r="AI69" s="40"/>
      <c r="AJ69" s="41" t="s">
        <v>9</v>
      </c>
    </row>
    <row r="70" spans="1:36" ht="15.95" customHeight="1" collapsed="1" x14ac:dyDescent="0.2">
      <c r="A70" s="43" t="s">
        <v>130</v>
      </c>
      <c r="B70" s="44">
        <f t="shared" ref="B70:H70" si="184">B71+B84</f>
        <v>24190</v>
      </c>
      <c r="C70" s="44">
        <f t="shared" si="184"/>
        <v>38272</v>
      </c>
      <c r="D70" s="44">
        <f t="shared" si="184"/>
        <v>38701</v>
      </c>
      <c r="E70" s="44">
        <f t="shared" si="184"/>
        <v>570440</v>
      </c>
      <c r="F70" s="44">
        <f t="shared" si="184"/>
        <v>549190</v>
      </c>
      <c r="G70" s="44">
        <f t="shared" si="184"/>
        <v>555978</v>
      </c>
      <c r="H70" s="44">
        <f t="shared" si="184"/>
        <v>578571</v>
      </c>
      <c r="I70" s="44">
        <f t="shared" ref="I70:J70" si="185">I71+I84</f>
        <v>605022</v>
      </c>
      <c r="J70" s="44">
        <f t="shared" si="185"/>
        <v>621250</v>
      </c>
      <c r="K70" s="44">
        <f t="shared" ref="K70:L70" si="186">K71+K84</f>
        <v>660014</v>
      </c>
      <c r="L70" s="44">
        <f t="shared" si="186"/>
        <v>746002</v>
      </c>
      <c r="M70" s="44">
        <f t="shared" ref="M70:N70" si="187">M71+M84</f>
        <v>1025171</v>
      </c>
      <c r="N70" s="44">
        <f t="shared" si="187"/>
        <v>977811</v>
      </c>
      <c r="O70" s="44">
        <f t="shared" ref="O70:T70" si="188">O71+O84</f>
        <v>963168</v>
      </c>
      <c r="P70" s="44">
        <f t="shared" si="188"/>
        <v>983978</v>
      </c>
      <c r="Q70" s="44">
        <f t="shared" si="188"/>
        <v>975252</v>
      </c>
      <c r="R70" s="44">
        <f t="shared" si="188"/>
        <v>970969</v>
      </c>
      <c r="S70" s="44">
        <f t="shared" si="188"/>
        <v>971900</v>
      </c>
      <c r="T70" s="44">
        <f t="shared" si="188"/>
        <v>981645</v>
      </c>
      <c r="U70" s="44">
        <f t="shared" ref="U70:V70" si="189">U71+U84</f>
        <v>928693</v>
      </c>
      <c r="V70" s="44">
        <f t="shared" si="189"/>
        <v>954231</v>
      </c>
      <c r="W70" s="44">
        <f t="shared" ref="W70:X70" si="190">W71+W84</f>
        <v>921253</v>
      </c>
      <c r="X70" s="44">
        <f t="shared" si="190"/>
        <v>946660</v>
      </c>
      <c r="Y70" s="44">
        <f t="shared" ref="Y70:Z70" si="191">Y71+Y84</f>
        <v>904393</v>
      </c>
      <c r="Z70" s="44">
        <f t="shared" si="191"/>
        <v>927702</v>
      </c>
      <c r="AA70" s="44">
        <f t="shared" ref="AA70" si="192">AA71+AA84</f>
        <v>922050</v>
      </c>
      <c r="AC70" s="144">
        <f t="shared" ref="AC70:AC101" si="193">E70</f>
        <v>570440</v>
      </c>
      <c r="AD70" s="144">
        <f t="shared" ref="AD70:AD101" si="194">I70</f>
        <v>605022</v>
      </c>
      <c r="AE70" s="144">
        <f t="shared" ref="AE70:AE101" si="195">M70</f>
        <v>1025171</v>
      </c>
      <c r="AF70" s="44">
        <f t="shared" ref="AF70:AF101" si="196">Q70</f>
        <v>975252</v>
      </c>
      <c r="AG70" s="44">
        <f>U70</f>
        <v>928693</v>
      </c>
      <c r="AH70" s="44">
        <f ca="1">OFFSET(Z70,0,-1)</f>
        <v>904393</v>
      </c>
      <c r="AI70" s="44">
        <f ca="1">OFFSET(AB70,0,-1)</f>
        <v>922050</v>
      </c>
      <c r="AJ70" s="45" t="s">
        <v>9</v>
      </c>
    </row>
    <row r="71" spans="1:36" ht="15.95" hidden="1" customHeight="1" outlineLevel="1" x14ac:dyDescent="0.2">
      <c r="A71" s="61" t="s">
        <v>131</v>
      </c>
      <c r="B71" s="62">
        <v>5945</v>
      </c>
      <c r="C71" s="62">
        <v>13856</v>
      </c>
      <c r="D71" s="62">
        <v>2925</v>
      </c>
      <c r="E71" s="62">
        <v>512859</v>
      </c>
      <c r="F71" s="62">
        <v>471616</v>
      </c>
      <c r="G71" s="62">
        <v>432692</v>
      </c>
      <c r="H71" s="62">
        <v>311582</v>
      </c>
      <c r="I71" s="62">
        <f t="shared" ref="I71:N71" si="197">SUM(I72:I83)</f>
        <v>156147</v>
      </c>
      <c r="J71" s="62">
        <f t="shared" si="197"/>
        <v>69051</v>
      </c>
      <c r="K71" s="62">
        <f t="shared" si="197"/>
        <v>20141</v>
      </c>
      <c r="L71" s="62">
        <f t="shared" si="197"/>
        <v>14804</v>
      </c>
      <c r="M71" s="62">
        <f t="shared" si="197"/>
        <v>98436</v>
      </c>
      <c r="N71" s="62">
        <f t="shared" si="197"/>
        <v>45031</v>
      </c>
      <c r="O71" s="62">
        <f t="shared" ref="O71:T71" si="198">SUM(O72:O83)</f>
        <v>44758</v>
      </c>
      <c r="P71" s="62">
        <f t="shared" si="198"/>
        <v>64446</v>
      </c>
      <c r="Q71" s="62">
        <f t="shared" si="198"/>
        <v>70135</v>
      </c>
      <c r="R71" s="62">
        <f t="shared" si="198"/>
        <v>65151</v>
      </c>
      <c r="S71" s="62">
        <f t="shared" si="198"/>
        <v>83271</v>
      </c>
      <c r="T71" s="62">
        <f t="shared" si="198"/>
        <v>98176</v>
      </c>
      <c r="U71" s="62">
        <f t="shared" ref="U71:V71" si="199">SUM(U72:U83)</f>
        <v>51831</v>
      </c>
      <c r="V71" s="62">
        <f t="shared" si="199"/>
        <v>83729</v>
      </c>
      <c r="W71" s="62">
        <f t="shared" ref="W71:X71" si="200">SUM(W72:W83)</f>
        <v>56761</v>
      </c>
      <c r="X71" s="62">
        <f t="shared" si="200"/>
        <v>87028</v>
      </c>
      <c r="Y71" s="62">
        <f t="shared" ref="Y71:Z71" si="201">SUM(Y72:Y83)</f>
        <v>51176</v>
      </c>
      <c r="Z71" s="62">
        <f t="shared" si="201"/>
        <v>77859</v>
      </c>
      <c r="AA71" s="62">
        <f t="shared" ref="AA71" si="202">SUM(AA72:AA83)</f>
        <v>78380</v>
      </c>
      <c r="AC71" s="145">
        <f t="shared" si="193"/>
        <v>512859</v>
      </c>
      <c r="AD71" s="145">
        <f t="shared" si="194"/>
        <v>156147</v>
      </c>
      <c r="AE71" s="145">
        <f t="shared" si="195"/>
        <v>98436</v>
      </c>
      <c r="AF71" s="62">
        <f t="shared" si="196"/>
        <v>70135</v>
      </c>
      <c r="AG71" s="62">
        <f t="shared" ref="AG71:AG133" si="203">U71</f>
        <v>51831</v>
      </c>
      <c r="AH71" s="62">
        <f t="shared" ref="AH71:AH133" ca="1" si="204">OFFSET(Z71,0,-1)</f>
        <v>51176</v>
      </c>
      <c r="AI71" s="62">
        <f t="shared" ref="AI71:AI133" ca="1" si="205">OFFSET(AB71,0,-1)</f>
        <v>78380</v>
      </c>
      <c r="AJ71" s="45" t="s">
        <v>9</v>
      </c>
    </row>
    <row r="72" spans="1:36" ht="15.95" hidden="1" customHeight="1" outlineLevel="1" x14ac:dyDescent="0.2">
      <c r="A72" s="63" t="s">
        <v>132</v>
      </c>
      <c r="B72" s="54">
        <v>5863</v>
      </c>
      <c r="C72" s="54">
        <v>13709</v>
      </c>
      <c r="D72" s="54">
        <v>2680</v>
      </c>
      <c r="E72" s="54">
        <v>652</v>
      </c>
      <c r="F72" s="54">
        <v>472</v>
      </c>
      <c r="G72" s="54">
        <v>508</v>
      </c>
      <c r="H72" s="54">
        <v>424</v>
      </c>
      <c r="I72" s="54">
        <v>60</v>
      </c>
      <c r="J72" s="54">
        <v>318</v>
      </c>
      <c r="K72" s="54">
        <v>1294</v>
      </c>
      <c r="L72" s="54">
        <v>97</v>
      </c>
      <c r="M72" s="54">
        <v>3103</v>
      </c>
      <c r="N72" s="54">
        <v>52</v>
      </c>
      <c r="O72" s="54">
        <v>52</v>
      </c>
      <c r="P72" s="54">
        <v>46</v>
      </c>
      <c r="Q72" s="54">
        <v>98</v>
      </c>
      <c r="R72" s="54">
        <v>27</v>
      </c>
      <c r="S72" s="54">
        <v>26</v>
      </c>
      <c r="T72" s="54">
        <v>38</v>
      </c>
      <c r="U72" s="54">
        <v>104</v>
      </c>
      <c r="V72" s="54">
        <v>35</v>
      </c>
      <c r="W72" s="54">
        <v>37</v>
      </c>
      <c r="X72" s="54">
        <v>37</v>
      </c>
      <c r="Y72" s="54">
        <v>41</v>
      </c>
      <c r="Z72" s="54">
        <v>39</v>
      </c>
      <c r="AA72" s="54">
        <v>48</v>
      </c>
      <c r="AC72" s="146">
        <f t="shared" si="193"/>
        <v>652</v>
      </c>
      <c r="AD72" s="146">
        <f t="shared" si="194"/>
        <v>60</v>
      </c>
      <c r="AE72" s="146">
        <f t="shared" si="195"/>
        <v>3103</v>
      </c>
      <c r="AF72" s="54">
        <f t="shared" si="196"/>
        <v>98</v>
      </c>
      <c r="AG72" s="54">
        <f t="shared" si="203"/>
        <v>104</v>
      </c>
      <c r="AH72" s="54">
        <f t="shared" ca="1" si="204"/>
        <v>41</v>
      </c>
      <c r="AI72" s="54">
        <f t="shared" ca="1" si="205"/>
        <v>48</v>
      </c>
      <c r="AJ72" s="45" t="s">
        <v>9</v>
      </c>
    </row>
    <row r="73" spans="1:36" ht="15.95" hidden="1" customHeight="1" outlineLevel="1" x14ac:dyDescent="0.2">
      <c r="A73" s="63" t="s">
        <v>133</v>
      </c>
      <c r="B73" s="54">
        <v>0</v>
      </c>
      <c r="C73" s="54">
        <v>0</v>
      </c>
      <c r="D73" s="54">
        <v>0</v>
      </c>
      <c r="E73" s="54">
        <v>511967</v>
      </c>
      <c r="F73" s="54">
        <v>470856</v>
      </c>
      <c r="G73" s="54">
        <v>430814</v>
      </c>
      <c r="H73" s="54">
        <v>309574</v>
      </c>
      <c r="I73" s="54">
        <v>153950</v>
      </c>
      <c r="J73" s="54">
        <v>66347</v>
      </c>
      <c r="K73" s="54">
        <v>16366</v>
      </c>
      <c r="L73" s="54">
        <v>4683</v>
      </c>
      <c r="M73" s="54">
        <v>5783</v>
      </c>
      <c r="N73" s="54">
        <v>9502</v>
      </c>
      <c r="O73" s="54">
        <v>11650</v>
      </c>
      <c r="P73" s="54">
        <v>31853</v>
      </c>
      <c r="Q73" s="54">
        <v>36506</v>
      </c>
      <c r="R73" s="54">
        <v>31473</v>
      </c>
      <c r="S73" s="54">
        <v>55892</v>
      </c>
      <c r="T73" s="54">
        <v>58387</v>
      </c>
      <c r="U73" s="54">
        <v>24877</v>
      </c>
      <c r="V73" s="54">
        <v>49127</v>
      </c>
      <c r="W73" s="54">
        <v>28860</v>
      </c>
      <c r="X73" s="54">
        <v>48745</v>
      </c>
      <c r="Y73" s="54">
        <v>22230</v>
      </c>
      <c r="Z73" s="54">
        <v>37039</v>
      </c>
      <c r="AA73" s="54">
        <v>56225</v>
      </c>
      <c r="AC73" s="146">
        <f t="shared" si="193"/>
        <v>511967</v>
      </c>
      <c r="AD73" s="146">
        <f t="shared" si="194"/>
        <v>153950</v>
      </c>
      <c r="AE73" s="146">
        <f t="shared" si="195"/>
        <v>5783</v>
      </c>
      <c r="AF73" s="54">
        <f t="shared" si="196"/>
        <v>36506</v>
      </c>
      <c r="AG73" s="54">
        <f t="shared" si="203"/>
        <v>24877</v>
      </c>
      <c r="AH73" s="54">
        <f t="shared" ca="1" si="204"/>
        <v>22230</v>
      </c>
      <c r="AI73" s="54">
        <f t="shared" ca="1" si="205"/>
        <v>56225</v>
      </c>
      <c r="AJ73" s="45" t="s">
        <v>9</v>
      </c>
    </row>
    <row r="74" spans="1:36" ht="15.95" hidden="1" customHeight="1" outlineLevel="1" x14ac:dyDescent="0.2">
      <c r="A74" s="63" t="s">
        <v>134</v>
      </c>
      <c r="B74" s="54">
        <v>0</v>
      </c>
      <c r="C74" s="54">
        <v>0</v>
      </c>
      <c r="D74" s="54">
        <v>0</v>
      </c>
      <c r="E74" s="54">
        <v>0</v>
      </c>
      <c r="F74" s="54">
        <v>0</v>
      </c>
      <c r="G74" s="54">
        <v>0</v>
      </c>
      <c r="H74" s="54">
        <v>0</v>
      </c>
      <c r="I74" s="54">
        <v>0</v>
      </c>
      <c r="J74" s="54">
        <v>0</v>
      </c>
      <c r="K74" s="54">
        <v>0</v>
      </c>
      <c r="L74" s="54">
        <v>0</v>
      </c>
      <c r="M74" s="54">
        <v>0</v>
      </c>
      <c r="N74" s="54">
        <v>0</v>
      </c>
      <c r="O74" s="54">
        <v>0</v>
      </c>
      <c r="P74" s="54">
        <v>0</v>
      </c>
      <c r="Q74" s="54">
        <v>0</v>
      </c>
      <c r="R74" s="54">
        <v>0</v>
      </c>
      <c r="S74" s="54">
        <v>2771</v>
      </c>
      <c r="T74" s="54">
        <v>11062</v>
      </c>
      <c r="U74" s="54">
        <v>2744</v>
      </c>
      <c r="V74" s="54">
        <v>11086</v>
      </c>
      <c r="W74" s="54">
        <v>3001</v>
      </c>
      <c r="X74" s="54">
        <v>11626</v>
      </c>
      <c r="Y74" s="54">
        <v>4048</v>
      </c>
      <c r="Z74" s="54">
        <v>17585</v>
      </c>
      <c r="AA74" s="54">
        <v>4528</v>
      </c>
      <c r="AC74" s="146">
        <f t="shared" si="193"/>
        <v>0</v>
      </c>
      <c r="AD74" s="146">
        <f t="shared" si="194"/>
        <v>0</v>
      </c>
      <c r="AE74" s="146">
        <f t="shared" si="195"/>
        <v>0</v>
      </c>
      <c r="AF74" s="54">
        <f t="shared" si="196"/>
        <v>0</v>
      </c>
      <c r="AG74" s="54">
        <f t="shared" si="203"/>
        <v>2744</v>
      </c>
      <c r="AH74" s="54">
        <f t="shared" ca="1" si="204"/>
        <v>4048</v>
      </c>
      <c r="AI74" s="54">
        <f t="shared" ca="1" si="205"/>
        <v>4528</v>
      </c>
      <c r="AJ74" s="45" t="s">
        <v>9</v>
      </c>
    </row>
    <row r="75" spans="1:36" ht="15.95" hidden="1" customHeight="1" outlineLevel="1" x14ac:dyDescent="0.2">
      <c r="A75" s="63" t="s">
        <v>135</v>
      </c>
      <c r="B75" s="54">
        <v>0</v>
      </c>
      <c r="C75" s="54">
        <v>0</v>
      </c>
      <c r="D75" s="54">
        <v>0</v>
      </c>
      <c r="E75" s="54">
        <v>0</v>
      </c>
      <c r="F75" s="54">
        <v>0</v>
      </c>
      <c r="G75" s="54">
        <v>0</v>
      </c>
      <c r="H75" s="54">
        <v>0</v>
      </c>
      <c r="I75" s="54">
        <v>0</v>
      </c>
      <c r="J75" s="54">
        <v>0</v>
      </c>
      <c r="K75" s="54">
        <v>0</v>
      </c>
      <c r="L75" s="54">
        <v>0</v>
      </c>
      <c r="M75" s="54">
        <v>3199</v>
      </c>
      <c r="N75" s="54">
        <v>14727</v>
      </c>
      <c r="O75" s="54">
        <v>16075</v>
      </c>
      <c r="P75" s="54">
        <v>18871</v>
      </c>
      <c r="Q75" s="54">
        <v>20293</v>
      </c>
      <c r="R75" s="54">
        <v>21785</v>
      </c>
      <c r="S75" s="54">
        <v>12341</v>
      </c>
      <c r="T75" s="54">
        <v>12361</v>
      </c>
      <c r="U75" s="54">
        <v>11805</v>
      </c>
      <c r="V75" s="54">
        <v>10845</v>
      </c>
      <c r="W75" s="54">
        <v>10157</v>
      </c>
      <c r="X75" s="54">
        <v>9581</v>
      </c>
      <c r="Y75" s="54">
        <v>12155</v>
      </c>
      <c r="Z75" s="54">
        <v>10234</v>
      </c>
      <c r="AA75" s="54">
        <v>5429</v>
      </c>
      <c r="AC75" s="146">
        <f t="shared" si="193"/>
        <v>0</v>
      </c>
      <c r="AD75" s="146">
        <f t="shared" si="194"/>
        <v>0</v>
      </c>
      <c r="AE75" s="146">
        <f t="shared" si="195"/>
        <v>3199</v>
      </c>
      <c r="AF75" s="54">
        <f t="shared" si="196"/>
        <v>20293</v>
      </c>
      <c r="AG75" s="54">
        <f t="shared" si="203"/>
        <v>11805</v>
      </c>
      <c r="AH75" s="54">
        <f t="shared" ca="1" si="204"/>
        <v>12155</v>
      </c>
      <c r="AI75" s="54">
        <f t="shared" ca="1" si="205"/>
        <v>5429</v>
      </c>
      <c r="AJ75" s="45" t="s">
        <v>9</v>
      </c>
    </row>
    <row r="76" spans="1:36" ht="15.95" hidden="1" customHeight="1" outlineLevel="1" x14ac:dyDescent="0.2">
      <c r="A76" s="63" t="s">
        <v>136</v>
      </c>
      <c r="B76" s="54">
        <v>0</v>
      </c>
      <c r="C76" s="54">
        <v>0</v>
      </c>
      <c r="D76" s="54">
        <v>0</v>
      </c>
      <c r="E76" s="54">
        <v>0</v>
      </c>
      <c r="F76" s="54">
        <v>0</v>
      </c>
      <c r="G76" s="54">
        <v>0</v>
      </c>
      <c r="H76" s="54">
        <v>0</v>
      </c>
      <c r="I76" s="54">
        <v>0</v>
      </c>
      <c r="J76" s="54">
        <v>0</v>
      </c>
      <c r="K76" s="54">
        <v>0</v>
      </c>
      <c r="L76" s="54">
        <v>0</v>
      </c>
      <c r="M76" s="54">
        <v>0</v>
      </c>
      <c r="N76" s="54">
        <v>0</v>
      </c>
      <c r="O76" s="54">
        <v>0</v>
      </c>
      <c r="P76" s="54">
        <v>0</v>
      </c>
      <c r="Q76" s="54">
        <v>0</v>
      </c>
      <c r="R76" s="54">
        <v>0</v>
      </c>
      <c r="S76" s="54">
        <v>0</v>
      </c>
      <c r="T76" s="54">
        <v>0</v>
      </c>
      <c r="U76" s="54">
        <v>0</v>
      </c>
      <c r="V76" s="54">
        <v>0</v>
      </c>
      <c r="W76" s="54">
        <v>0</v>
      </c>
      <c r="X76" s="54">
        <v>0</v>
      </c>
      <c r="Y76" s="54">
        <v>0</v>
      </c>
      <c r="Z76" s="54">
        <v>0</v>
      </c>
      <c r="AA76" s="54">
        <v>0</v>
      </c>
      <c r="AC76" s="146">
        <f t="shared" si="193"/>
        <v>0</v>
      </c>
      <c r="AD76" s="146">
        <f t="shared" si="194"/>
        <v>0</v>
      </c>
      <c r="AE76" s="146">
        <f t="shared" si="195"/>
        <v>0</v>
      </c>
      <c r="AF76" s="54">
        <f t="shared" si="196"/>
        <v>0</v>
      </c>
      <c r="AG76" s="54">
        <f t="shared" si="203"/>
        <v>0</v>
      </c>
      <c r="AH76" s="54">
        <f t="shared" ca="1" si="204"/>
        <v>0</v>
      </c>
      <c r="AI76" s="54">
        <f t="shared" ca="1" si="205"/>
        <v>0</v>
      </c>
      <c r="AJ76" s="45" t="s">
        <v>9</v>
      </c>
    </row>
    <row r="77" spans="1:36" ht="15.95" hidden="1" customHeight="1" outlineLevel="1" x14ac:dyDescent="0.2">
      <c r="A77" s="63" t="s">
        <v>137</v>
      </c>
      <c r="B77" s="54">
        <v>82</v>
      </c>
      <c r="C77" s="54">
        <v>122</v>
      </c>
      <c r="D77" s="54">
        <v>158</v>
      </c>
      <c r="E77" s="54">
        <v>182</v>
      </c>
      <c r="F77" s="54">
        <v>230</v>
      </c>
      <c r="G77" s="54">
        <v>1304</v>
      </c>
      <c r="H77" s="54">
        <v>1526</v>
      </c>
      <c r="I77" s="54">
        <v>2055</v>
      </c>
      <c r="J77" s="54">
        <v>2145</v>
      </c>
      <c r="K77" s="54">
        <v>2240</v>
      </c>
      <c r="L77" s="54">
        <v>9656</v>
      </c>
      <c r="M77" s="54">
        <v>2602</v>
      </c>
      <c r="N77" s="54">
        <v>1697</v>
      </c>
      <c r="O77" s="54">
        <v>1249</v>
      </c>
      <c r="P77" s="54">
        <v>1490</v>
      </c>
      <c r="Q77" s="54">
        <v>2703</v>
      </c>
      <c r="R77" s="54">
        <v>898</v>
      </c>
      <c r="S77" s="54">
        <v>1282</v>
      </c>
      <c r="T77" s="54">
        <v>5301</v>
      </c>
      <c r="U77" s="54">
        <v>1503</v>
      </c>
      <c r="V77" s="54">
        <v>1972</v>
      </c>
      <c r="W77" s="54">
        <v>3995</v>
      </c>
      <c r="X77" s="54">
        <v>6145</v>
      </c>
      <c r="Y77" s="54">
        <v>1660</v>
      </c>
      <c r="Z77" s="54">
        <v>2355</v>
      </c>
      <c r="AA77" s="54">
        <v>1648</v>
      </c>
      <c r="AC77" s="146">
        <f t="shared" si="193"/>
        <v>182</v>
      </c>
      <c r="AD77" s="146">
        <f t="shared" si="194"/>
        <v>2055</v>
      </c>
      <c r="AE77" s="146">
        <f t="shared" si="195"/>
        <v>2602</v>
      </c>
      <c r="AF77" s="54">
        <f t="shared" si="196"/>
        <v>2703</v>
      </c>
      <c r="AG77" s="54">
        <f t="shared" si="203"/>
        <v>1503</v>
      </c>
      <c r="AH77" s="54">
        <f t="shared" ca="1" si="204"/>
        <v>1660</v>
      </c>
      <c r="AI77" s="54">
        <f t="shared" ca="1" si="205"/>
        <v>1648</v>
      </c>
      <c r="AJ77" s="45" t="s">
        <v>9</v>
      </c>
    </row>
    <row r="78" spans="1:36" ht="15.95" hidden="1" customHeight="1" outlineLevel="1" x14ac:dyDescent="0.2">
      <c r="A78" s="63" t="s">
        <v>138</v>
      </c>
      <c r="B78" s="54">
        <v>0</v>
      </c>
      <c r="C78" s="54">
        <v>0</v>
      </c>
      <c r="D78" s="54">
        <v>0</v>
      </c>
      <c r="E78" s="54">
        <v>0</v>
      </c>
      <c r="F78" s="54">
        <v>0</v>
      </c>
      <c r="G78" s="54">
        <v>0</v>
      </c>
      <c r="H78" s="54">
        <v>0</v>
      </c>
      <c r="I78" s="54">
        <v>0</v>
      </c>
      <c r="J78" s="54">
        <v>0</v>
      </c>
      <c r="K78" s="54">
        <v>0</v>
      </c>
      <c r="L78" s="54">
        <v>0</v>
      </c>
      <c r="M78" s="54">
        <v>80624</v>
      </c>
      <c r="N78" s="54">
        <v>15466</v>
      </c>
      <c r="O78" s="54">
        <v>13621</v>
      </c>
      <c r="P78" s="54">
        <v>11623</v>
      </c>
      <c r="Q78" s="54">
        <v>10015</v>
      </c>
      <c r="R78" s="54">
        <v>10618</v>
      </c>
      <c r="S78" s="54">
        <v>10624</v>
      </c>
      <c r="T78" s="54">
        <v>10581</v>
      </c>
      <c r="U78" s="54">
        <v>10347</v>
      </c>
      <c r="V78" s="54">
        <v>10288</v>
      </c>
      <c r="W78" s="54">
        <v>10287</v>
      </c>
      <c r="X78" s="54">
        <v>10287</v>
      </c>
      <c r="Y78" s="54">
        <v>10483</v>
      </c>
      <c r="Z78" s="54">
        <v>10299</v>
      </c>
      <c r="AA78" s="54">
        <v>10253</v>
      </c>
      <c r="AC78" s="146">
        <f t="shared" si="193"/>
        <v>0</v>
      </c>
      <c r="AD78" s="146">
        <f t="shared" si="194"/>
        <v>0</v>
      </c>
      <c r="AE78" s="146">
        <f t="shared" si="195"/>
        <v>80624</v>
      </c>
      <c r="AF78" s="54">
        <f t="shared" si="196"/>
        <v>10015</v>
      </c>
      <c r="AG78" s="54">
        <f t="shared" si="203"/>
        <v>10347</v>
      </c>
      <c r="AH78" s="54">
        <f t="shared" ca="1" si="204"/>
        <v>10483</v>
      </c>
      <c r="AI78" s="54">
        <f t="shared" ca="1" si="205"/>
        <v>10253</v>
      </c>
      <c r="AJ78" s="45" t="s">
        <v>9</v>
      </c>
    </row>
    <row r="79" spans="1:36" ht="15.95" hidden="1" customHeight="1" outlineLevel="1" x14ac:dyDescent="0.2">
      <c r="A79" s="63" t="s">
        <v>139</v>
      </c>
      <c r="B79" s="54">
        <v>0</v>
      </c>
      <c r="C79" s="54">
        <v>0</v>
      </c>
      <c r="D79" s="54">
        <v>0</v>
      </c>
      <c r="E79" s="54">
        <v>0</v>
      </c>
      <c r="F79" s="54">
        <v>0</v>
      </c>
      <c r="G79" s="54">
        <v>0</v>
      </c>
      <c r="H79" s="54">
        <v>0</v>
      </c>
      <c r="I79" s="54">
        <v>0</v>
      </c>
      <c r="J79" s="54">
        <v>0</v>
      </c>
      <c r="K79" s="54">
        <v>0</v>
      </c>
      <c r="L79" s="54">
        <v>0</v>
      </c>
      <c r="M79" s="54">
        <v>0</v>
      </c>
      <c r="N79" s="54">
        <v>0</v>
      </c>
      <c r="O79" s="54">
        <v>20</v>
      </c>
      <c r="P79" s="54">
        <v>8</v>
      </c>
      <c r="Q79" s="54">
        <v>16</v>
      </c>
      <c r="R79" s="54">
        <v>16</v>
      </c>
      <c r="S79" s="54">
        <v>16</v>
      </c>
      <c r="T79" s="54">
        <v>32</v>
      </c>
      <c r="U79" s="54">
        <v>32</v>
      </c>
      <c r="V79" s="54">
        <v>21</v>
      </c>
      <c r="W79" s="54">
        <v>36</v>
      </c>
      <c r="X79" s="54">
        <v>36</v>
      </c>
      <c r="Y79" s="54">
        <v>41</v>
      </c>
      <c r="Z79" s="54">
        <v>50</v>
      </c>
      <c r="AA79" s="54">
        <v>53</v>
      </c>
      <c r="AC79" s="146">
        <f t="shared" si="193"/>
        <v>0</v>
      </c>
      <c r="AD79" s="146">
        <f t="shared" si="194"/>
        <v>0</v>
      </c>
      <c r="AE79" s="146">
        <f t="shared" si="195"/>
        <v>0</v>
      </c>
      <c r="AF79" s="54">
        <f t="shared" si="196"/>
        <v>16</v>
      </c>
      <c r="AG79" s="54">
        <f t="shared" si="203"/>
        <v>32</v>
      </c>
      <c r="AH79" s="54">
        <f t="shared" ca="1" si="204"/>
        <v>41</v>
      </c>
      <c r="AI79" s="54">
        <f t="shared" ca="1" si="205"/>
        <v>53</v>
      </c>
      <c r="AJ79" s="45" t="s">
        <v>9</v>
      </c>
    </row>
    <row r="80" spans="1:36" ht="15.95" hidden="1" customHeight="1" outlineLevel="1" x14ac:dyDescent="0.25">
      <c r="A80" s="63" t="s">
        <v>140</v>
      </c>
      <c r="B80" s="54">
        <v>0</v>
      </c>
      <c r="C80" s="54">
        <v>0</v>
      </c>
      <c r="D80" s="54">
        <v>0</v>
      </c>
      <c r="E80" s="54">
        <v>0</v>
      </c>
      <c r="F80" s="54">
        <v>0</v>
      </c>
      <c r="G80" s="54">
        <v>0</v>
      </c>
      <c r="H80" s="54">
        <v>0</v>
      </c>
      <c r="I80" s="54">
        <v>0</v>
      </c>
      <c r="J80" s="54">
        <v>0</v>
      </c>
      <c r="K80" s="54">
        <v>0</v>
      </c>
      <c r="L80" s="54">
        <v>0</v>
      </c>
      <c r="M80" s="54">
        <v>0</v>
      </c>
      <c r="N80" s="54">
        <v>0</v>
      </c>
      <c r="O80" s="54">
        <v>0</v>
      </c>
      <c r="P80" s="54">
        <v>0</v>
      </c>
      <c r="Q80" s="54">
        <v>0</v>
      </c>
      <c r="R80" s="127">
        <v>0</v>
      </c>
      <c r="S80" s="127">
        <v>0</v>
      </c>
      <c r="T80" s="54">
        <v>0</v>
      </c>
      <c r="U80" s="54">
        <v>0</v>
      </c>
      <c r="V80" s="54">
        <v>0</v>
      </c>
      <c r="W80" s="54">
        <v>0</v>
      </c>
      <c r="X80" s="54">
        <v>0</v>
      </c>
      <c r="Y80" s="54">
        <v>0</v>
      </c>
      <c r="Z80" s="54">
        <v>0</v>
      </c>
      <c r="AA80" s="54">
        <v>0</v>
      </c>
      <c r="AC80" s="146">
        <f t="shared" si="193"/>
        <v>0</v>
      </c>
      <c r="AD80" s="146">
        <f t="shared" si="194"/>
        <v>0</v>
      </c>
      <c r="AE80" s="146">
        <f t="shared" si="195"/>
        <v>0</v>
      </c>
      <c r="AF80" s="54">
        <f t="shared" si="196"/>
        <v>0</v>
      </c>
      <c r="AG80" s="54">
        <f t="shared" si="203"/>
        <v>0</v>
      </c>
      <c r="AH80" s="54">
        <f t="shared" ca="1" si="204"/>
        <v>0</v>
      </c>
      <c r="AI80" s="54">
        <f t="shared" ca="1" si="205"/>
        <v>0</v>
      </c>
      <c r="AJ80" s="45" t="s">
        <v>9</v>
      </c>
    </row>
    <row r="81" spans="1:36" ht="15.95" hidden="1" customHeight="1" outlineLevel="1" x14ac:dyDescent="0.2">
      <c r="A81" s="63" t="s">
        <v>141</v>
      </c>
      <c r="B81" s="54">
        <v>0</v>
      </c>
      <c r="C81" s="54">
        <v>0</v>
      </c>
      <c r="D81" s="54">
        <v>0</v>
      </c>
      <c r="E81" s="54">
        <v>0</v>
      </c>
      <c r="F81" s="54">
        <v>0</v>
      </c>
      <c r="G81" s="54">
        <v>8</v>
      </c>
      <c r="H81" s="54">
        <v>0</v>
      </c>
      <c r="I81" s="54">
        <v>2</v>
      </c>
      <c r="J81" s="54">
        <v>15</v>
      </c>
      <c r="K81" s="54">
        <v>22</v>
      </c>
      <c r="L81" s="54">
        <v>27</v>
      </c>
      <c r="M81" s="54">
        <v>32</v>
      </c>
      <c r="N81" s="54">
        <v>45</v>
      </c>
      <c r="O81" s="54">
        <v>131</v>
      </c>
      <c r="P81" s="54">
        <v>92</v>
      </c>
      <c r="Q81" s="54">
        <v>70</v>
      </c>
      <c r="R81" s="54">
        <v>41</v>
      </c>
      <c r="S81" s="54">
        <v>15</v>
      </c>
      <c r="T81" s="54">
        <v>121</v>
      </c>
      <c r="U81" s="54">
        <v>96</v>
      </c>
      <c r="V81" s="54">
        <v>57</v>
      </c>
      <c r="W81" s="54">
        <v>19</v>
      </c>
      <c r="X81" s="54">
        <v>122</v>
      </c>
      <c r="Y81" s="54">
        <v>99</v>
      </c>
      <c r="Z81" s="54">
        <v>96</v>
      </c>
      <c r="AA81" s="54">
        <v>31</v>
      </c>
      <c r="AC81" s="146">
        <f t="shared" si="193"/>
        <v>0</v>
      </c>
      <c r="AD81" s="146">
        <f t="shared" si="194"/>
        <v>2</v>
      </c>
      <c r="AE81" s="146">
        <f t="shared" si="195"/>
        <v>32</v>
      </c>
      <c r="AF81" s="54">
        <f t="shared" si="196"/>
        <v>70</v>
      </c>
      <c r="AG81" s="54">
        <f t="shared" si="203"/>
        <v>96</v>
      </c>
      <c r="AH81" s="54">
        <f t="shared" ca="1" si="204"/>
        <v>99</v>
      </c>
      <c r="AI81" s="54">
        <f t="shared" ca="1" si="205"/>
        <v>31</v>
      </c>
      <c r="AJ81" s="45" t="s">
        <v>9</v>
      </c>
    </row>
    <row r="82" spans="1:36" ht="15.95" hidden="1" customHeight="1" outlineLevel="1" x14ac:dyDescent="0.25">
      <c r="A82" s="63" t="s">
        <v>142</v>
      </c>
      <c r="B82" s="54">
        <v>0</v>
      </c>
      <c r="C82" s="54">
        <v>0</v>
      </c>
      <c r="D82" s="54">
        <v>0</v>
      </c>
      <c r="E82" s="54">
        <v>0</v>
      </c>
      <c r="F82" s="54">
        <v>0</v>
      </c>
      <c r="G82" s="54">
        <v>0</v>
      </c>
      <c r="H82" s="54">
        <v>0</v>
      </c>
      <c r="I82" s="54">
        <v>0</v>
      </c>
      <c r="J82" s="54">
        <v>0</v>
      </c>
      <c r="K82" s="54">
        <v>0</v>
      </c>
      <c r="L82" s="54">
        <v>0</v>
      </c>
      <c r="M82" s="54">
        <v>0</v>
      </c>
      <c r="N82" s="54">
        <v>0</v>
      </c>
      <c r="O82" s="54">
        <v>0</v>
      </c>
      <c r="P82" s="54">
        <v>0</v>
      </c>
      <c r="Q82" s="54">
        <v>0</v>
      </c>
      <c r="R82" s="127">
        <v>0</v>
      </c>
      <c r="S82" s="127">
        <v>0</v>
      </c>
      <c r="T82" s="54">
        <v>0</v>
      </c>
      <c r="U82" s="54">
        <v>0</v>
      </c>
      <c r="V82" s="54">
        <v>0</v>
      </c>
      <c r="W82" s="54">
        <v>0</v>
      </c>
      <c r="X82" s="54">
        <v>0</v>
      </c>
      <c r="Y82" s="54">
        <v>0</v>
      </c>
      <c r="Z82" s="54">
        <v>0</v>
      </c>
      <c r="AA82" s="54">
        <v>0</v>
      </c>
      <c r="AC82" s="146">
        <f t="shared" si="193"/>
        <v>0</v>
      </c>
      <c r="AD82" s="146">
        <f t="shared" si="194"/>
        <v>0</v>
      </c>
      <c r="AE82" s="146">
        <f t="shared" si="195"/>
        <v>0</v>
      </c>
      <c r="AF82" s="54">
        <f t="shared" si="196"/>
        <v>0</v>
      </c>
      <c r="AG82" s="54">
        <f t="shared" si="203"/>
        <v>0</v>
      </c>
      <c r="AH82" s="54">
        <f t="shared" ca="1" si="204"/>
        <v>0</v>
      </c>
      <c r="AI82" s="54">
        <f t="shared" ca="1" si="205"/>
        <v>0</v>
      </c>
      <c r="AJ82" s="45" t="s">
        <v>9</v>
      </c>
    </row>
    <row r="83" spans="1:36" ht="15.95" hidden="1" customHeight="1" outlineLevel="1" x14ac:dyDescent="0.2">
      <c r="A83" s="63" t="s">
        <v>143</v>
      </c>
      <c r="B83" s="54">
        <v>0</v>
      </c>
      <c r="C83" s="54">
        <v>25</v>
      </c>
      <c r="D83" s="54">
        <v>87</v>
      </c>
      <c r="E83" s="54">
        <v>58</v>
      </c>
      <c r="F83" s="54">
        <v>58</v>
      </c>
      <c r="G83" s="54">
        <v>58</v>
      </c>
      <c r="H83" s="54">
        <v>58</v>
      </c>
      <c r="I83" s="54">
        <v>80</v>
      </c>
      <c r="J83" s="54">
        <v>226</v>
      </c>
      <c r="K83" s="54">
        <v>219</v>
      </c>
      <c r="L83" s="54">
        <v>341</v>
      </c>
      <c r="M83" s="54">
        <v>3093</v>
      </c>
      <c r="N83" s="54">
        <v>3542</v>
      </c>
      <c r="O83" s="54">
        <v>1960</v>
      </c>
      <c r="P83" s="54">
        <v>463</v>
      </c>
      <c r="Q83" s="54">
        <v>434</v>
      </c>
      <c r="R83" s="54">
        <v>293</v>
      </c>
      <c r="S83" s="54">
        <v>304</v>
      </c>
      <c r="T83" s="54">
        <v>293</v>
      </c>
      <c r="U83" s="54">
        <v>323</v>
      </c>
      <c r="V83" s="54">
        <v>298</v>
      </c>
      <c r="W83" s="54">
        <v>369</v>
      </c>
      <c r="X83" s="54">
        <v>449</v>
      </c>
      <c r="Y83" s="54">
        <v>419</v>
      </c>
      <c r="Z83" s="54">
        <v>162</v>
      </c>
      <c r="AA83" s="54">
        <v>165</v>
      </c>
      <c r="AC83" s="146">
        <f t="shared" si="193"/>
        <v>58</v>
      </c>
      <c r="AD83" s="146">
        <f t="shared" si="194"/>
        <v>80</v>
      </c>
      <c r="AE83" s="146">
        <f t="shared" si="195"/>
        <v>3093</v>
      </c>
      <c r="AF83" s="54">
        <f t="shared" si="196"/>
        <v>434</v>
      </c>
      <c r="AG83" s="54">
        <f t="shared" si="203"/>
        <v>323</v>
      </c>
      <c r="AH83" s="54">
        <f t="shared" ca="1" si="204"/>
        <v>419</v>
      </c>
      <c r="AI83" s="54">
        <f t="shared" ca="1" si="205"/>
        <v>165</v>
      </c>
      <c r="AJ83" s="45" t="s">
        <v>9</v>
      </c>
    </row>
    <row r="84" spans="1:36" ht="15.95" hidden="1" customHeight="1" outlineLevel="1" x14ac:dyDescent="0.2">
      <c r="A84" s="61" t="s">
        <v>144</v>
      </c>
      <c r="B84" s="62">
        <v>18245</v>
      </c>
      <c r="C84" s="62">
        <v>24416</v>
      </c>
      <c r="D84" s="62">
        <v>35776</v>
      </c>
      <c r="E84" s="62">
        <v>57581</v>
      </c>
      <c r="F84" s="62">
        <v>77574</v>
      </c>
      <c r="G84" s="62">
        <v>123286</v>
      </c>
      <c r="H84" s="62">
        <v>266989</v>
      </c>
      <c r="I84" s="62">
        <f t="shared" ref="I84:N84" si="206">SUM(I85:I98)</f>
        <v>448875</v>
      </c>
      <c r="J84" s="62">
        <f t="shared" si="206"/>
        <v>552199</v>
      </c>
      <c r="K84" s="62">
        <f t="shared" si="206"/>
        <v>639873</v>
      </c>
      <c r="L84" s="62">
        <f t="shared" si="206"/>
        <v>731198</v>
      </c>
      <c r="M84" s="62">
        <f t="shared" si="206"/>
        <v>926735</v>
      </c>
      <c r="N84" s="62">
        <f t="shared" si="206"/>
        <v>932780</v>
      </c>
      <c r="O84" s="62">
        <f t="shared" ref="O84:T84" si="207">SUM(O85:O98)</f>
        <v>918410</v>
      </c>
      <c r="P84" s="62">
        <f t="shared" si="207"/>
        <v>919532</v>
      </c>
      <c r="Q84" s="62">
        <f t="shared" si="207"/>
        <v>905117</v>
      </c>
      <c r="R84" s="62">
        <f t="shared" si="207"/>
        <v>905818</v>
      </c>
      <c r="S84" s="62">
        <f t="shared" si="207"/>
        <v>888629</v>
      </c>
      <c r="T84" s="62">
        <f t="shared" si="207"/>
        <v>883469</v>
      </c>
      <c r="U84" s="62">
        <f t="shared" ref="U84:V84" si="208">SUM(U85:U98)</f>
        <v>876862</v>
      </c>
      <c r="V84" s="62">
        <f t="shared" si="208"/>
        <v>870502</v>
      </c>
      <c r="W84" s="62">
        <f t="shared" ref="W84:X84" si="209">SUM(W85:W98)</f>
        <v>864492</v>
      </c>
      <c r="X84" s="62">
        <f t="shared" si="209"/>
        <v>859632</v>
      </c>
      <c r="Y84" s="62">
        <f t="shared" ref="Y84:Z84" si="210">SUM(Y85:Y98)</f>
        <v>853217</v>
      </c>
      <c r="Z84" s="62">
        <f t="shared" si="210"/>
        <v>849843</v>
      </c>
      <c r="AA84" s="62">
        <f t="shared" ref="AA84" si="211">SUM(AA85:AA98)</f>
        <v>843670</v>
      </c>
      <c r="AC84" s="62">
        <f t="shared" si="193"/>
        <v>57581</v>
      </c>
      <c r="AD84" s="62">
        <f t="shared" si="194"/>
        <v>448875</v>
      </c>
      <c r="AE84" s="62">
        <f t="shared" si="195"/>
        <v>926735</v>
      </c>
      <c r="AF84" s="62">
        <f t="shared" si="196"/>
        <v>905117</v>
      </c>
      <c r="AG84" s="62">
        <f t="shared" si="203"/>
        <v>876862</v>
      </c>
      <c r="AH84" s="62">
        <f t="shared" ca="1" si="204"/>
        <v>853217</v>
      </c>
      <c r="AI84" s="62">
        <f t="shared" ca="1" si="205"/>
        <v>843670</v>
      </c>
      <c r="AJ84" s="45" t="s">
        <v>9</v>
      </c>
    </row>
    <row r="85" spans="1:36" ht="15.95" hidden="1" customHeight="1" outlineLevel="1" x14ac:dyDescent="0.2">
      <c r="A85" s="63" t="s">
        <v>135</v>
      </c>
      <c r="B85" s="58">
        <v>0</v>
      </c>
      <c r="C85" s="58">
        <v>0</v>
      </c>
      <c r="D85" s="58">
        <v>0</v>
      </c>
      <c r="E85" s="58">
        <v>0</v>
      </c>
      <c r="F85" s="58">
        <v>0</v>
      </c>
      <c r="G85" s="58">
        <v>0</v>
      </c>
      <c r="H85" s="58">
        <v>0</v>
      </c>
      <c r="I85" s="58">
        <v>0</v>
      </c>
      <c r="J85" s="58">
        <v>0</v>
      </c>
      <c r="K85" s="58">
        <v>0</v>
      </c>
      <c r="L85" s="58">
        <v>0</v>
      </c>
      <c r="M85" s="58">
        <v>0</v>
      </c>
      <c r="N85" s="58">
        <v>0</v>
      </c>
      <c r="O85" s="58">
        <v>0</v>
      </c>
      <c r="P85" s="58">
        <v>0</v>
      </c>
      <c r="Q85" s="58">
        <v>0</v>
      </c>
      <c r="R85" s="58">
        <v>0</v>
      </c>
      <c r="S85" s="58">
        <v>101</v>
      </c>
      <c r="T85" s="58">
        <v>846</v>
      </c>
      <c r="U85" s="58">
        <v>862</v>
      </c>
      <c r="V85" s="58">
        <v>1115</v>
      </c>
      <c r="W85" s="58">
        <v>1728</v>
      </c>
      <c r="X85" s="58">
        <v>3491</v>
      </c>
      <c r="Y85" s="58">
        <v>3699</v>
      </c>
      <c r="Z85" s="58">
        <v>6948</v>
      </c>
      <c r="AA85" s="58">
        <v>7358</v>
      </c>
      <c r="AC85" s="58">
        <f t="shared" si="193"/>
        <v>0</v>
      </c>
      <c r="AD85" s="58">
        <f t="shared" si="194"/>
        <v>0</v>
      </c>
      <c r="AE85" s="58">
        <f t="shared" si="195"/>
        <v>0</v>
      </c>
      <c r="AF85" s="58">
        <f t="shared" si="196"/>
        <v>0</v>
      </c>
      <c r="AG85" s="58">
        <f t="shared" si="203"/>
        <v>862</v>
      </c>
      <c r="AH85" s="58">
        <f t="shared" ca="1" si="204"/>
        <v>3699</v>
      </c>
      <c r="AI85" s="58">
        <f t="shared" ca="1" si="205"/>
        <v>7358</v>
      </c>
      <c r="AJ85" s="45" t="s">
        <v>9</v>
      </c>
    </row>
    <row r="86" spans="1:36" ht="15.95" hidden="1" customHeight="1" outlineLevel="1" x14ac:dyDescent="0.2">
      <c r="A86" s="63" t="s">
        <v>136</v>
      </c>
      <c r="B86" s="54">
        <v>0</v>
      </c>
      <c r="C86" s="54">
        <v>0</v>
      </c>
      <c r="D86" s="54">
        <v>0</v>
      </c>
      <c r="E86" s="54">
        <v>0</v>
      </c>
      <c r="F86" s="54">
        <v>0</v>
      </c>
      <c r="G86" s="54">
        <v>0</v>
      </c>
      <c r="H86" s="54">
        <v>0</v>
      </c>
      <c r="I86" s="54">
        <v>0</v>
      </c>
      <c r="J86" s="54">
        <v>0</v>
      </c>
      <c r="K86" s="54">
        <v>0</v>
      </c>
      <c r="L86" s="54">
        <v>0</v>
      </c>
      <c r="M86" s="54">
        <v>0</v>
      </c>
      <c r="N86" s="54">
        <v>0</v>
      </c>
      <c r="O86" s="54">
        <v>0</v>
      </c>
      <c r="P86" s="54">
        <v>0</v>
      </c>
      <c r="Q86" s="54">
        <v>0</v>
      </c>
      <c r="R86" s="128">
        <v>0</v>
      </c>
      <c r="S86" s="128">
        <v>0</v>
      </c>
      <c r="T86" s="58">
        <v>0</v>
      </c>
      <c r="U86" s="58">
        <v>0</v>
      </c>
      <c r="V86" s="58">
        <v>0</v>
      </c>
      <c r="W86" s="58">
        <v>0</v>
      </c>
      <c r="X86" s="58">
        <v>0</v>
      </c>
      <c r="Y86" s="58">
        <v>0</v>
      </c>
      <c r="Z86" s="58">
        <v>0</v>
      </c>
      <c r="AA86" s="58">
        <v>0</v>
      </c>
      <c r="AC86" s="54">
        <f t="shared" si="193"/>
        <v>0</v>
      </c>
      <c r="AD86" s="54">
        <f t="shared" si="194"/>
        <v>0</v>
      </c>
      <c r="AE86" s="54">
        <f t="shared" si="195"/>
        <v>0</v>
      </c>
      <c r="AF86" s="54">
        <f t="shared" si="196"/>
        <v>0</v>
      </c>
      <c r="AG86" s="54">
        <f t="shared" si="203"/>
        <v>0</v>
      </c>
      <c r="AH86" s="54">
        <f t="shared" ca="1" si="204"/>
        <v>0</v>
      </c>
      <c r="AI86" s="54">
        <f t="shared" ca="1" si="205"/>
        <v>0</v>
      </c>
      <c r="AJ86" s="45" t="s">
        <v>9</v>
      </c>
    </row>
    <row r="87" spans="1:36" ht="15.95" hidden="1" customHeight="1" outlineLevel="1" x14ac:dyDescent="0.2">
      <c r="A87" s="63" t="s">
        <v>145</v>
      </c>
      <c r="B87" s="54">
        <v>0</v>
      </c>
      <c r="C87" s="54">
        <v>0</v>
      </c>
      <c r="D87" s="54">
        <v>0</v>
      </c>
      <c r="E87" s="54">
        <v>0</v>
      </c>
      <c r="F87" s="54">
        <v>0</v>
      </c>
      <c r="G87" s="54">
        <v>0</v>
      </c>
      <c r="H87" s="54">
        <v>0</v>
      </c>
      <c r="I87" s="54">
        <v>0</v>
      </c>
      <c r="J87" s="54">
        <v>0</v>
      </c>
      <c r="K87" s="54">
        <v>0</v>
      </c>
      <c r="L87" s="54">
        <v>0</v>
      </c>
      <c r="M87" s="54">
        <v>0</v>
      </c>
      <c r="N87" s="54">
        <v>0</v>
      </c>
      <c r="O87" s="54">
        <v>0</v>
      </c>
      <c r="P87" s="54">
        <v>0</v>
      </c>
      <c r="Q87" s="54">
        <v>0</v>
      </c>
      <c r="R87" s="128">
        <v>0</v>
      </c>
      <c r="S87" s="128">
        <v>0</v>
      </c>
      <c r="T87" s="58">
        <v>0</v>
      </c>
      <c r="U87" s="58">
        <v>0</v>
      </c>
      <c r="V87" s="58">
        <v>0</v>
      </c>
      <c r="W87" s="58">
        <v>0</v>
      </c>
      <c r="X87" s="58">
        <v>0</v>
      </c>
      <c r="Y87" s="58">
        <v>0</v>
      </c>
      <c r="Z87" s="58">
        <v>0</v>
      </c>
      <c r="AA87" s="58">
        <v>0</v>
      </c>
      <c r="AC87" s="54">
        <f t="shared" si="193"/>
        <v>0</v>
      </c>
      <c r="AD87" s="54">
        <f t="shared" si="194"/>
        <v>0</v>
      </c>
      <c r="AE87" s="54">
        <f t="shared" si="195"/>
        <v>0</v>
      </c>
      <c r="AF87" s="54">
        <f t="shared" si="196"/>
        <v>0</v>
      </c>
      <c r="AG87" s="54">
        <f t="shared" si="203"/>
        <v>0</v>
      </c>
      <c r="AH87" s="54">
        <f t="shared" ca="1" si="204"/>
        <v>0</v>
      </c>
      <c r="AI87" s="54">
        <f t="shared" ca="1" si="205"/>
        <v>0</v>
      </c>
      <c r="AJ87" s="45" t="s">
        <v>9</v>
      </c>
    </row>
    <row r="88" spans="1:36" ht="15.95" hidden="1" customHeight="1" outlineLevel="1" x14ac:dyDescent="0.2">
      <c r="A88" s="63" t="s">
        <v>134</v>
      </c>
      <c r="B88" s="54">
        <v>0</v>
      </c>
      <c r="C88" s="54">
        <v>0</v>
      </c>
      <c r="D88" s="54">
        <v>0</v>
      </c>
      <c r="E88" s="54">
        <v>0</v>
      </c>
      <c r="F88" s="54">
        <v>0</v>
      </c>
      <c r="G88" s="54">
        <v>0</v>
      </c>
      <c r="H88" s="54">
        <v>0</v>
      </c>
      <c r="I88" s="54">
        <v>0</v>
      </c>
      <c r="J88" s="54">
        <v>0</v>
      </c>
      <c r="K88" s="54">
        <v>0</v>
      </c>
      <c r="L88" s="54">
        <v>0</v>
      </c>
      <c r="M88" s="54">
        <v>0</v>
      </c>
      <c r="N88" s="54">
        <v>10459</v>
      </c>
      <c r="O88" s="54">
        <v>2710</v>
      </c>
      <c r="P88" s="54">
        <v>10434</v>
      </c>
      <c r="Q88" s="54">
        <v>2641</v>
      </c>
      <c r="R88" s="54">
        <v>10681</v>
      </c>
      <c r="S88" s="54">
        <v>0</v>
      </c>
      <c r="T88" s="58">
        <v>0</v>
      </c>
      <c r="U88" s="58">
        <v>0</v>
      </c>
      <c r="V88" s="58">
        <v>0</v>
      </c>
      <c r="W88" s="58">
        <v>0</v>
      </c>
      <c r="X88" s="58">
        <v>0</v>
      </c>
      <c r="Y88" s="58">
        <v>0</v>
      </c>
      <c r="Z88" s="58">
        <v>0</v>
      </c>
      <c r="AA88" s="58">
        <v>0</v>
      </c>
      <c r="AC88" s="54">
        <f t="shared" si="193"/>
        <v>0</v>
      </c>
      <c r="AD88" s="54">
        <f t="shared" si="194"/>
        <v>0</v>
      </c>
      <c r="AE88" s="54">
        <f t="shared" si="195"/>
        <v>0</v>
      </c>
      <c r="AF88" s="54">
        <f t="shared" si="196"/>
        <v>2641</v>
      </c>
      <c r="AG88" s="54">
        <f t="shared" si="203"/>
        <v>0</v>
      </c>
      <c r="AH88" s="54">
        <f t="shared" ca="1" si="204"/>
        <v>0</v>
      </c>
      <c r="AI88" s="54">
        <f t="shared" ca="1" si="205"/>
        <v>0</v>
      </c>
      <c r="AJ88" s="45" t="s">
        <v>9</v>
      </c>
    </row>
    <row r="89" spans="1:36" ht="15.95" hidden="1" customHeight="1" outlineLevel="1" x14ac:dyDescent="0.2">
      <c r="A89" s="63" t="s">
        <v>137</v>
      </c>
      <c r="B89" s="54">
        <v>0</v>
      </c>
      <c r="C89" s="54">
        <v>0</v>
      </c>
      <c r="D89" s="54">
        <v>0</v>
      </c>
      <c r="E89" s="54">
        <v>0</v>
      </c>
      <c r="F89" s="54">
        <v>0</v>
      </c>
      <c r="G89" s="54">
        <v>0</v>
      </c>
      <c r="H89" s="54">
        <v>0</v>
      </c>
      <c r="I89" s="54">
        <v>0</v>
      </c>
      <c r="J89" s="54">
        <v>0</v>
      </c>
      <c r="K89" s="54">
        <v>0</v>
      </c>
      <c r="L89" s="54">
        <v>0</v>
      </c>
      <c r="M89" s="54">
        <v>0</v>
      </c>
      <c r="N89" s="54">
        <v>0</v>
      </c>
      <c r="O89" s="54">
        <v>0</v>
      </c>
      <c r="P89" s="54">
        <v>0</v>
      </c>
      <c r="Q89" s="54">
        <v>0</v>
      </c>
      <c r="R89" s="128">
        <v>0</v>
      </c>
      <c r="S89" s="128">
        <v>0</v>
      </c>
      <c r="T89" s="58">
        <v>0</v>
      </c>
      <c r="U89" s="58">
        <v>0</v>
      </c>
      <c r="V89" s="58">
        <v>0</v>
      </c>
      <c r="W89" s="58">
        <v>0</v>
      </c>
      <c r="X89" s="58">
        <v>0</v>
      </c>
      <c r="Y89" s="58">
        <v>0</v>
      </c>
      <c r="Z89" s="58">
        <v>0</v>
      </c>
      <c r="AA89" s="58">
        <v>0</v>
      </c>
      <c r="AC89" s="54">
        <f t="shared" si="193"/>
        <v>0</v>
      </c>
      <c r="AD89" s="54">
        <f t="shared" si="194"/>
        <v>0</v>
      </c>
      <c r="AE89" s="54">
        <f t="shared" si="195"/>
        <v>0</v>
      </c>
      <c r="AF89" s="54">
        <f t="shared" si="196"/>
        <v>0</v>
      </c>
      <c r="AG89" s="54">
        <f t="shared" si="203"/>
        <v>0</v>
      </c>
      <c r="AH89" s="54">
        <f t="shared" ca="1" si="204"/>
        <v>0</v>
      </c>
      <c r="AI89" s="54">
        <f t="shared" ca="1" si="205"/>
        <v>0</v>
      </c>
      <c r="AJ89" s="45" t="s">
        <v>9</v>
      </c>
    </row>
    <row r="90" spans="1:36" ht="15.95" hidden="1" customHeight="1" outlineLevel="1" x14ac:dyDescent="0.2">
      <c r="A90" s="63" t="s">
        <v>146</v>
      </c>
      <c r="B90" s="54">
        <v>0</v>
      </c>
      <c r="C90" s="54">
        <v>0</v>
      </c>
      <c r="D90" s="54">
        <v>0</v>
      </c>
      <c r="E90" s="54">
        <v>0</v>
      </c>
      <c r="F90" s="54">
        <v>0</v>
      </c>
      <c r="G90" s="54">
        <v>0</v>
      </c>
      <c r="H90" s="54">
        <v>0</v>
      </c>
      <c r="I90" s="54">
        <v>0</v>
      </c>
      <c r="J90" s="54">
        <v>0</v>
      </c>
      <c r="K90" s="54">
        <v>0</v>
      </c>
      <c r="L90" s="54">
        <v>0</v>
      </c>
      <c r="M90" s="54">
        <v>0</v>
      </c>
      <c r="N90" s="54">
        <v>0</v>
      </c>
      <c r="O90" s="54">
        <v>0</v>
      </c>
      <c r="P90" s="54">
        <v>0</v>
      </c>
      <c r="Q90" s="54">
        <v>0</v>
      </c>
      <c r="R90" s="128">
        <v>0</v>
      </c>
      <c r="S90" s="128">
        <v>0</v>
      </c>
      <c r="T90" s="58">
        <v>0</v>
      </c>
      <c r="U90" s="58">
        <v>0</v>
      </c>
      <c r="V90" s="58">
        <v>0</v>
      </c>
      <c r="W90" s="58">
        <v>0</v>
      </c>
      <c r="X90" s="58">
        <v>0</v>
      </c>
      <c r="Y90" s="58">
        <v>0</v>
      </c>
      <c r="Z90" s="58">
        <v>0</v>
      </c>
      <c r="AA90" s="58">
        <v>0</v>
      </c>
      <c r="AC90" s="54">
        <f t="shared" si="193"/>
        <v>0</v>
      </c>
      <c r="AD90" s="54">
        <f t="shared" si="194"/>
        <v>0</v>
      </c>
      <c r="AE90" s="54">
        <f t="shared" si="195"/>
        <v>0</v>
      </c>
      <c r="AF90" s="54">
        <f t="shared" si="196"/>
        <v>0</v>
      </c>
      <c r="AG90" s="54">
        <f t="shared" si="203"/>
        <v>0</v>
      </c>
      <c r="AH90" s="54">
        <f t="shared" ca="1" si="204"/>
        <v>0</v>
      </c>
      <c r="AI90" s="54">
        <f t="shared" ca="1" si="205"/>
        <v>0</v>
      </c>
      <c r="AJ90" s="45" t="s">
        <v>9</v>
      </c>
    </row>
    <row r="91" spans="1:36" ht="15.95" hidden="1" customHeight="1" outlineLevel="1" x14ac:dyDescent="0.2">
      <c r="A91" s="63" t="s">
        <v>138</v>
      </c>
      <c r="B91" s="54">
        <v>0</v>
      </c>
      <c r="C91" s="54">
        <v>0</v>
      </c>
      <c r="D91" s="54">
        <v>0</v>
      </c>
      <c r="E91" s="54">
        <v>0</v>
      </c>
      <c r="F91" s="54">
        <v>0</v>
      </c>
      <c r="G91" s="54">
        <v>0</v>
      </c>
      <c r="H91" s="54">
        <v>0</v>
      </c>
      <c r="I91" s="54">
        <v>0</v>
      </c>
      <c r="J91" s="54">
        <v>0</v>
      </c>
      <c r="K91" s="54">
        <v>0</v>
      </c>
      <c r="L91" s="54">
        <v>0</v>
      </c>
      <c r="M91" s="54">
        <v>0</v>
      </c>
      <c r="N91" s="54">
        <v>0</v>
      </c>
      <c r="O91" s="54">
        <v>0</v>
      </c>
      <c r="P91" s="54">
        <v>0</v>
      </c>
      <c r="Q91" s="54">
        <v>0</v>
      </c>
      <c r="R91" s="128">
        <v>0</v>
      </c>
      <c r="S91" s="128">
        <v>0</v>
      </c>
      <c r="T91" s="58">
        <v>0</v>
      </c>
      <c r="U91" s="58">
        <v>0</v>
      </c>
      <c r="V91" s="58">
        <v>0</v>
      </c>
      <c r="W91" s="58">
        <v>0</v>
      </c>
      <c r="X91" s="58">
        <v>0</v>
      </c>
      <c r="Y91" s="58">
        <v>0</v>
      </c>
      <c r="Z91" s="58">
        <v>0</v>
      </c>
      <c r="AA91" s="58">
        <v>0</v>
      </c>
      <c r="AC91" s="54">
        <f t="shared" si="193"/>
        <v>0</v>
      </c>
      <c r="AD91" s="54">
        <f t="shared" si="194"/>
        <v>0</v>
      </c>
      <c r="AE91" s="54">
        <f t="shared" si="195"/>
        <v>0</v>
      </c>
      <c r="AF91" s="54">
        <f t="shared" si="196"/>
        <v>0</v>
      </c>
      <c r="AG91" s="54">
        <f t="shared" si="203"/>
        <v>0</v>
      </c>
      <c r="AH91" s="54">
        <f t="shared" ca="1" si="204"/>
        <v>0</v>
      </c>
      <c r="AI91" s="54">
        <f t="shared" ca="1" si="205"/>
        <v>0</v>
      </c>
      <c r="AJ91" s="45" t="s">
        <v>9</v>
      </c>
    </row>
    <row r="92" spans="1:36" ht="15.95" hidden="1" customHeight="1" outlineLevel="1" x14ac:dyDescent="0.2">
      <c r="A92" s="63" t="s">
        <v>139</v>
      </c>
      <c r="B92" s="54">
        <v>0</v>
      </c>
      <c r="C92" s="54">
        <v>0</v>
      </c>
      <c r="D92" s="54">
        <v>0</v>
      </c>
      <c r="E92" s="54">
        <v>0</v>
      </c>
      <c r="F92" s="54">
        <v>0</v>
      </c>
      <c r="G92" s="54">
        <v>0</v>
      </c>
      <c r="H92" s="54">
        <v>0</v>
      </c>
      <c r="I92" s="54">
        <v>0</v>
      </c>
      <c r="J92" s="54">
        <v>0</v>
      </c>
      <c r="K92" s="54">
        <v>0</v>
      </c>
      <c r="L92" s="54">
        <v>0</v>
      </c>
      <c r="M92" s="54">
        <v>0</v>
      </c>
      <c r="N92" s="54">
        <v>0</v>
      </c>
      <c r="O92" s="54">
        <v>0</v>
      </c>
      <c r="P92" s="54">
        <v>0</v>
      </c>
      <c r="Q92" s="54">
        <v>0</v>
      </c>
      <c r="R92" s="128">
        <v>0</v>
      </c>
      <c r="S92" s="128">
        <v>0</v>
      </c>
      <c r="T92" s="58">
        <v>0</v>
      </c>
      <c r="U92" s="58">
        <v>0</v>
      </c>
      <c r="V92" s="58">
        <v>0</v>
      </c>
      <c r="W92" s="58">
        <v>0</v>
      </c>
      <c r="X92" s="58">
        <v>0</v>
      </c>
      <c r="Y92" s="58">
        <v>0</v>
      </c>
      <c r="Z92" s="58">
        <v>0</v>
      </c>
      <c r="AA92" s="58">
        <v>0</v>
      </c>
      <c r="AC92" s="54">
        <f t="shared" si="193"/>
        <v>0</v>
      </c>
      <c r="AD92" s="54">
        <f t="shared" si="194"/>
        <v>0</v>
      </c>
      <c r="AE92" s="54">
        <f t="shared" si="195"/>
        <v>0</v>
      </c>
      <c r="AF92" s="54">
        <f t="shared" si="196"/>
        <v>0</v>
      </c>
      <c r="AG92" s="54">
        <f t="shared" si="203"/>
        <v>0</v>
      </c>
      <c r="AH92" s="54">
        <f t="shared" ca="1" si="204"/>
        <v>0</v>
      </c>
      <c r="AI92" s="54">
        <f t="shared" ca="1" si="205"/>
        <v>0</v>
      </c>
      <c r="AJ92" s="45" t="s">
        <v>9</v>
      </c>
    </row>
    <row r="93" spans="1:36" ht="15.95" hidden="1" customHeight="1" outlineLevel="1" x14ac:dyDescent="0.2">
      <c r="A93" s="63" t="s">
        <v>140</v>
      </c>
      <c r="B93" s="54">
        <v>0</v>
      </c>
      <c r="C93" s="54">
        <v>0</v>
      </c>
      <c r="D93" s="54">
        <v>0</v>
      </c>
      <c r="E93" s="54">
        <v>0</v>
      </c>
      <c r="F93" s="54">
        <v>0</v>
      </c>
      <c r="G93" s="54">
        <v>0</v>
      </c>
      <c r="H93" s="54">
        <v>0</v>
      </c>
      <c r="I93" s="54">
        <v>0</v>
      </c>
      <c r="J93" s="54">
        <v>0</v>
      </c>
      <c r="K93" s="54">
        <v>0</v>
      </c>
      <c r="L93" s="54">
        <v>0</v>
      </c>
      <c r="M93" s="54">
        <v>0</v>
      </c>
      <c r="N93" s="54">
        <v>0</v>
      </c>
      <c r="O93" s="54">
        <v>0</v>
      </c>
      <c r="P93" s="54">
        <v>0</v>
      </c>
      <c r="Q93" s="54">
        <v>0</v>
      </c>
      <c r="R93" s="54">
        <v>0</v>
      </c>
      <c r="S93" s="54">
        <v>0</v>
      </c>
      <c r="T93" s="58">
        <v>0</v>
      </c>
      <c r="U93" s="58">
        <v>0</v>
      </c>
      <c r="V93" s="58">
        <v>0</v>
      </c>
      <c r="W93" s="58">
        <v>0</v>
      </c>
      <c r="X93" s="58">
        <v>0</v>
      </c>
      <c r="Y93" s="58">
        <v>0</v>
      </c>
      <c r="Z93" s="58">
        <v>0</v>
      </c>
      <c r="AA93" s="58">
        <v>0</v>
      </c>
      <c r="AC93" s="54">
        <f t="shared" si="193"/>
        <v>0</v>
      </c>
      <c r="AD93" s="54">
        <f t="shared" si="194"/>
        <v>0</v>
      </c>
      <c r="AE93" s="54">
        <f t="shared" si="195"/>
        <v>0</v>
      </c>
      <c r="AF93" s="54">
        <f t="shared" si="196"/>
        <v>0</v>
      </c>
      <c r="AG93" s="54">
        <f t="shared" si="203"/>
        <v>0</v>
      </c>
      <c r="AH93" s="54">
        <f t="shared" ca="1" si="204"/>
        <v>0</v>
      </c>
      <c r="AI93" s="54">
        <f t="shared" ca="1" si="205"/>
        <v>0</v>
      </c>
      <c r="AJ93" s="45" t="s">
        <v>9</v>
      </c>
    </row>
    <row r="94" spans="1:36" ht="15.95" hidden="1" customHeight="1" outlineLevel="1" x14ac:dyDescent="0.2">
      <c r="A94" s="63" t="s">
        <v>142</v>
      </c>
      <c r="B94" s="54">
        <v>0</v>
      </c>
      <c r="C94" s="54">
        <v>0</v>
      </c>
      <c r="D94" s="54">
        <v>0</v>
      </c>
      <c r="E94" s="54">
        <v>0</v>
      </c>
      <c r="F94" s="54">
        <v>0</v>
      </c>
      <c r="G94" s="54">
        <v>0</v>
      </c>
      <c r="H94" s="54">
        <v>0</v>
      </c>
      <c r="I94" s="54">
        <v>0</v>
      </c>
      <c r="J94" s="54">
        <v>0</v>
      </c>
      <c r="K94" s="54">
        <v>0</v>
      </c>
      <c r="L94" s="54">
        <v>0</v>
      </c>
      <c r="M94" s="54">
        <v>0</v>
      </c>
      <c r="N94" s="54">
        <v>0</v>
      </c>
      <c r="O94" s="54">
        <v>0</v>
      </c>
      <c r="P94" s="54">
        <v>0</v>
      </c>
      <c r="Q94" s="54">
        <v>0</v>
      </c>
      <c r="R94" s="128">
        <v>0</v>
      </c>
      <c r="S94" s="128">
        <v>0</v>
      </c>
      <c r="T94" s="58">
        <v>0</v>
      </c>
      <c r="U94" s="58">
        <v>0</v>
      </c>
      <c r="V94" s="58">
        <v>0</v>
      </c>
      <c r="W94" s="58">
        <v>0</v>
      </c>
      <c r="X94" s="58">
        <v>0</v>
      </c>
      <c r="Y94" s="58">
        <v>0</v>
      </c>
      <c r="Z94" s="58">
        <v>0</v>
      </c>
      <c r="AA94" s="58">
        <v>0</v>
      </c>
      <c r="AC94" s="54">
        <f t="shared" si="193"/>
        <v>0</v>
      </c>
      <c r="AD94" s="54">
        <f t="shared" si="194"/>
        <v>0</v>
      </c>
      <c r="AE94" s="54">
        <f t="shared" si="195"/>
        <v>0</v>
      </c>
      <c r="AF94" s="54">
        <f t="shared" si="196"/>
        <v>0</v>
      </c>
      <c r="AG94" s="54">
        <f t="shared" si="203"/>
        <v>0</v>
      </c>
      <c r="AH94" s="54">
        <f t="shared" ca="1" si="204"/>
        <v>0</v>
      </c>
      <c r="AI94" s="54">
        <f t="shared" ca="1" si="205"/>
        <v>0</v>
      </c>
      <c r="AJ94" s="45" t="s">
        <v>9</v>
      </c>
    </row>
    <row r="95" spans="1:36" ht="15.95" hidden="1" customHeight="1" outlineLevel="1" x14ac:dyDescent="0.2">
      <c r="A95" s="63" t="s">
        <v>143</v>
      </c>
      <c r="B95" s="54">
        <v>0</v>
      </c>
      <c r="C95" s="54">
        <v>0</v>
      </c>
      <c r="D95" s="54">
        <v>0</v>
      </c>
      <c r="E95" s="54">
        <v>0</v>
      </c>
      <c r="F95" s="54">
        <v>0</v>
      </c>
      <c r="G95" s="54">
        <v>0</v>
      </c>
      <c r="H95" s="54">
        <v>0</v>
      </c>
      <c r="I95" s="54">
        <v>0</v>
      </c>
      <c r="J95" s="54">
        <v>0</v>
      </c>
      <c r="K95" s="54">
        <v>0</v>
      </c>
      <c r="L95" s="54">
        <v>0</v>
      </c>
      <c r="M95" s="54">
        <v>0</v>
      </c>
      <c r="N95" s="54">
        <v>0</v>
      </c>
      <c r="O95" s="54">
        <v>0</v>
      </c>
      <c r="P95" s="54">
        <v>0</v>
      </c>
      <c r="Q95" s="54">
        <v>0</v>
      </c>
      <c r="R95" s="128">
        <v>0</v>
      </c>
      <c r="S95" s="128">
        <v>0</v>
      </c>
      <c r="T95" s="58">
        <v>0</v>
      </c>
      <c r="U95" s="58">
        <v>0</v>
      </c>
      <c r="V95" s="58">
        <v>0</v>
      </c>
      <c r="W95" s="58">
        <v>0</v>
      </c>
      <c r="X95" s="58">
        <v>0</v>
      </c>
      <c r="Y95" s="58">
        <v>0</v>
      </c>
      <c r="Z95" s="58">
        <v>0</v>
      </c>
      <c r="AA95" s="58">
        <v>0</v>
      </c>
      <c r="AC95" s="54">
        <f t="shared" si="193"/>
        <v>0</v>
      </c>
      <c r="AD95" s="54">
        <f t="shared" si="194"/>
        <v>0</v>
      </c>
      <c r="AE95" s="54">
        <f t="shared" si="195"/>
        <v>0</v>
      </c>
      <c r="AF95" s="54">
        <f t="shared" si="196"/>
        <v>0</v>
      </c>
      <c r="AG95" s="54">
        <f t="shared" si="203"/>
        <v>0</v>
      </c>
      <c r="AH95" s="54">
        <f t="shared" ca="1" si="204"/>
        <v>0</v>
      </c>
      <c r="AI95" s="54">
        <f t="shared" ca="1" si="205"/>
        <v>0</v>
      </c>
      <c r="AJ95" s="45" t="s">
        <v>9</v>
      </c>
    </row>
    <row r="96" spans="1:36" ht="15.95" hidden="1" customHeight="1" outlineLevel="1" x14ac:dyDescent="0.2">
      <c r="A96" s="63" t="s">
        <v>147</v>
      </c>
      <c r="B96" s="54">
        <v>0</v>
      </c>
      <c r="C96" s="54">
        <v>0</v>
      </c>
      <c r="D96" s="54">
        <v>0</v>
      </c>
      <c r="E96" s="54">
        <v>0</v>
      </c>
      <c r="F96" s="54">
        <v>0</v>
      </c>
      <c r="G96" s="54">
        <v>0</v>
      </c>
      <c r="H96" s="54">
        <v>0</v>
      </c>
      <c r="I96" s="54">
        <v>0</v>
      </c>
      <c r="J96" s="54">
        <v>0</v>
      </c>
      <c r="K96" s="54">
        <v>0</v>
      </c>
      <c r="L96" s="54">
        <v>0</v>
      </c>
      <c r="M96" s="54">
        <v>0</v>
      </c>
      <c r="N96" s="54">
        <v>0</v>
      </c>
      <c r="O96" s="54">
        <v>0</v>
      </c>
      <c r="P96" s="54">
        <v>0</v>
      </c>
      <c r="Q96" s="54">
        <v>0</v>
      </c>
      <c r="R96" s="128">
        <v>0</v>
      </c>
      <c r="S96" s="128">
        <v>0</v>
      </c>
      <c r="T96" s="58">
        <v>0</v>
      </c>
      <c r="U96" s="58">
        <v>0</v>
      </c>
      <c r="V96" s="58">
        <v>0</v>
      </c>
      <c r="W96" s="58">
        <v>0</v>
      </c>
      <c r="X96" s="58">
        <v>0</v>
      </c>
      <c r="Y96" s="58">
        <v>0</v>
      </c>
      <c r="Z96" s="58">
        <v>0</v>
      </c>
      <c r="AA96" s="58">
        <v>0</v>
      </c>
      <c r="AC96" s="54">
        <f t="shared" si="193"/>
        <v>0</v>
      </c>
      <c r="AD96" s="54">
        <f t="shared" si="194"/>
        <v>0</v>
      </c>
      <c r="AE96" s="54">
        <f t="shared" si="195"/>
        <v>0</v>
      </c>
      <c r="AF96" s="54">
        <f t="shared" si="196"/>
        <v>0</v>
      </c>
      <c r="AG96" s="54">
        <f t="shared" si="203"/>
        <v>0</v>
      </c>
      <c r="AH96" s="54">
        <f t="shared" ca="1" si="204"/>
        <v>0</v>
      </c>
      <c r="AI96" s="54">
        <f t="shared" ca="1" si="205"/>
        <v>0</v>
      </c>
      <c r="AJ96" s="45" t="s">
        <v>9</v>
      </c>
    </row>
    <row r="97" spans="1:36" ht="15.95" hidden="1" customHeight="1" outlineLevel="1" x14ac:dyDescent="0.2">
      <c r="A97" s="63" t="s">
        <v>148</v>
      </c>
      <c r="B97" s="54">
        <v>18141</v>
      </c>
      <c r="C97" s="54">
        <v>24299</v>
      </c>
      <c r="D97" s="54">
        <v>35203</v>
      </c>
      <c r="E97" s="54">
        <v>56954</v>
      </c>
      <c r="F97" s="54">
        <v>76906</v>
      </c>
      <c r="G97" s="54">
        <v>122536</v>
      </c>
      <c r="H97" s="54">
        <v>266217</v>
      </c>
      <c r="I97" s="54">
        <v>448084</v>
      </c>
      <c r="J97" s="54">
        <v>551403</v>
      </c>
      <c r="K97" s="54">
        <v>639003</v>
      </c>
      <c r="L97" s="54">
        <v>730222</v>
      </c>
      <c r="M97" s="54">
        <v>925706</v>
      </c>
      <c r="N97" s="54">
        <v>920961</v>
      </c>
      <c r="O97" s="54">
        <v>914340</v>
      </c>
      <c r="P97" s="54">
        <v>907738</v>
      </c>
      <c r="Q97" s="54">
        <v>901116</v>
      </c>
      <c r="R97" s="54">
        <v>893777</v>
      </c>
      <c r="S97" s="54">
        <v>887168</v>
      </c>
      <c r="T97" s="58">
        <v>881263</v>
      </c>
      <c r="U97" s="58">
        <v>874640</v>
      </c>
      <c r="V97" s="58">
        <v>868027</v>
      </c>
      <c r="W97" s="58">
        <v>861404</v>
      </c>
      <c r="X97" s="58">
        <v>854781</v>
      </c>
      <c r="Y97" s="58">
        <v>848158</v>
      </c>
      <c r="Z97" s="58">
        <v>841535</v>
      </c>
      <c r="AA97" s="58">
        <v>834952</v>
      </c>
      <c r="AC97" s="54">
        <f t="shared" si="193"/>
        <v>56954</v>
      </c>
      <c r="AD97" s="54">
        <f t="shared" si="194"/>
        <v>448084</v>
      </c>
      <c r="AE97" s="54">
        <f t="shared" si="195"/>
        <v>925706</v>
      </c>
      <c r="AF97" s="54">
        <f t="shared" si="196"/>
        <v>901116</v>
      </c>
      <c r="AG97" s="54">
        <f t="shared" si="203"/>
        <v>874640</v>
      </c>
      <c r="AH97" s="54">
        <f t="shared" ca="1" si="204"/>
        <v>848158</v>
      </c>
      <c r="AI97" s="54">
        <f t="shared" ca="1" si="205"/>
        <v>834952</v>
      </c>
      <c r="AJ97" s="45" t="s">
        <v>9</v>
      </c>
    </row>
    <row r="98" spans="1:36" ht="15.95" hidden="1" customHeight="1" outlineLevel="1" x14ac:dyDescent="0.2">
      <c r="A98" s="63" t="s">
        <v>149</v>
      </c>
      <c r="B98" s="54">
        <v>104</v>
      </c>
      <c r="C98" s="54">
        <v>117</v>
      </c>
      <c r="D98" s="54">
        <v>573</v>
      </c>
      <c r="E98" s="54">
        <v>627</v>
      </c>
      <c r="F98" s="54">
        <v>668</v>
      </c>
      <c r="G98" s="54">
        <v>750</v>
      </c>
      <c r="H98" s="54">
        <v>772</v>
      </c>
      <c r="I98" s="54">
        <v>791</v>
      </c>
      <c r="J98" s="54">
        <v>796</v>
      </c>
      <c r="K98" s="54">
        <v>870</v>
      </c>
      <c r="L98" s="54">
        <v>976</v>
      </c>
      <c r="M98" s="54">
        <v>1029</v>
      </c>
      <c r="N98" s="54">
        <v>1360</v>
      </c>
      <c r="O98" s="54">
        <v>1360</v>
      </c>
      <c r="P98" s="54">
        <v>1360</v>
      </c>
      <c r="Q98" s="54">
        <v>1360</v>
      </c>
      <c r="R98" s="54">
        <v>1360</v>
      </c>
      <c r="S98" s="54">
        <v>1360</v>
      </c>
      <c r="T98" s="58">
        <v>1360</v>
      </c>
      <c r="U98" s="58">
        <v>1360</v>
      </c>
      <c r="V98" s="58">
        <v>1360</v>
      </c>
      <c r="W98" s="58">
        <v>1360</v>
      </c>
      <c r="X98" s="58">
        <v>1360</v>
      </c>
      <c r="Y98" s="58">
        <v>1360</v>
      </c>
      <c r="Z98" s="58">
        <v>1360</v>
      </c>
      <c r="AA98" s="58">
        <v>1360</v>
      </c>
      <c r="AC98" s="54">
        <f t="shared" si="193"/>
        <v>627</v>
      </c>
      <c r="AD98" s="54">
        <f t="shared" si="194"/>
        <v>791</v>
      </c>
      <c r="AE98" s="54">
        <f t="shared" si="195"/>
        <v>1029</v>
      </c>
      <c r="AF98" s="54">
        <f t="shared" si="196"/>
        <v>1360</v>
      </c>
      <c r="AG98" s="54">
        <f t="shared" si="203"/>
        <v>1360</v>
      </c>
      <c r="AH98" s="54">
        <f t="shared" ca="1" si="204"/>
        <v>1360</v>
      </c>
      <c r="AI98" s="54">
        <f t="shared" ca="1" si="205"/>
        <v>1360</v>
      </c>
      <c r="AJ98" s="45" t="s">
        <v>9</v>
      </c>
    </row>
    <row r="99" spans="1:36" ht="15.95" customHeight="1" collapsed="1" x14ac:dyDescent="0.2">
      <c r="A99" s="43" t="s">
        <v>150</v>
      </c>
      <c r="B99" s="137">
        <f t="shared" ref="B99:H99" si="212">B100+B113+B126</f>
        <v>24190</v>
      </c>
      <c r="C99" s="137">
        <f t="shared" si="212"/>
        <v>38272</v>
      </c>
      <c r="D99" s="137">
        <f t="shared" si="212"/>
        <v>38701</v>
      </c>
      <c r="E99" s="137">
        <f t="shared" si="212"/>
        <v>570440</v>
      </c>
      <c r="F99" s="137">
        <f t="shared" si="212"/>
        <v>549190</v>
      </c>
      <c r="G99" s="137">
        <f t="shared" si="212"/>
        <v>555978</v>
      </c>
      <c r="H99" s="137">
        <f t="shared" si="212"/>
        <v>578642</v>
      </c>
      <c r="I99" s="137">
        <f t="shared" ref="I99:J99" si="213">I100+I113+I126</f>
        <v>605022</v>
      </c>
      <c r="J99" s="137">
        <f t="shared" si="213"/>
        <v>621250</v>
      </c>
      <c r="K99" s="137">
        <f t="shared" ref="K99:L99" si="214">K100+K113+K126</f>
        <v>660014</v>
      </c>
      <c r="L99" s="137">
        <f t="shared" si="214"/>
        <v>746002</v>
      </c>
      <c r="M99" s="137">
        <f t="shared" ref="M99:N99" si="215">M100+M113+M126</f>
        <v>1025171</v>
      </c>
      <c r="N99" s="137">
        <f t="shared" si="215"/>
        <v>977811</v>
      </c>
      <c r="O99" s="137">
        <f t="shared" ref="O99:T99" si="216">O100+O113+O126</f>
        <v>963168</v>
      </c>
      <c r="P99" s="137">
        <f t="shared" si="216"/>
        <v>983978</v>
      </c>
      <c r="Q99" s="137">
        <f t="shared" si="216"/>
        <v>975252</v>
      </c>
      <c r="R99" s="137">
        <f t="shared" si="216"/>
        <v>970969</v>
      </c>
      <c r="S99" s="137">
        <f t="shared" si="216"/>
        <v>971900</v>
      </c>
      <c r="T99" s="137">
        <f t="shared" si="216"/>
        <v>981645</v>
      </c>
      <c r="U99" s="137">
        <f t="shared" ref="U99:V99" si="217">U100+U113+U126</f>
        <v>928693</v>
      </c>
      <c r="V99" s="137">
        <f t="shared" si="217"/>
        <v>954231</v>
      </c>
      <c r="W99" s="137">
        <f t="shared" ref="W99:X99" si="218">W100+W113+W126</f>
        <v>921253</v>
      </c>
      <c r="X99" s="137">
        <f t="shared" si="218"/>
        <v>946660</v>
      </c>
      <c r="Y99" s="137">
        <f t="shared" ref="Y99:Z99" si="219">Y100+Y113+Y126</f>
        <v>904393</v>
      </c>
      <c r="Z99" s="137">
        <f t="shared" si="219"/>
        <v>927702</v>
      </c>
      <c r="AA99" s="137">
        <f t="shared" ref="AA99" si="220">AA100+AA113+AA126</f>
        <v>922050</v>
      </c>
      <c r="AC99" s="44">
        <f t="shared" si="193"/>
        <v>570440</v>
      </c>
      <c r="AD99" s="44">
        <f t="shared" si="194"/>
        <v>605022</v>
      </c>
      <c r="AE99" s="44">
        <f t="shared" si="195"/>
        <v>1025171</v>
      </c>
      <c r="AF99" s="44">
        <f t="shared" si="196"/>
        <v>975252</v>
      </c>
      <c r="AG99" s="44">
        <f t="shared" si="203"/>
        <v>928693</v>
      </c>
      <c r="AH99" s="44">
        <f t="shared" ca="1" si="204"/>
        <v>904393</v>
      </c>
      <c r="AI99" s="44">
        <f t="shared" ca="1" si="205"/>
        <v>922050</v>
      </c>
      <c r="AJ99" s="45" t="s">
        <v>9</v>
      </c>
    </row>
    <row r="100" spans="1:36" ht="15.95" hidden="1" customHeight="1" outlineLevel="1" x14ac:dyDescent="0.2">
      <c r="A100" s="61" t="s">
        <v>151</v>
      </c>
      <c r="B100" s="62">
        <v>598</v>
      </c>
      <c r="C100" s="62">
        <v>692</v>
      </c>
      <c r="D100" s="62">
        <v>1130</v>
      </c>
      <c r="E100" s="62">
        <v>40560</v>
      </c>
      <c r="F100" s="62">
        <v>1048</v>
      </c>
      <c r="G100" s="62">
        <v>4737</v>
      </c>
      <c r="H100" s="62">
        <v>15395</v>
      </c>
      <c r="I100" s="62">
        <f t="shared" ref="I100:N100" si="221">SUM(I101:I112)</f>
        <v>19606</v>
      </c>
      <c r="J100" s="62">
        <f t="shared" si="221"/>
        <v>15181</v>
      </c>
      <c r="K100" s="62">
        <f t="shared" si="221"/>
        <v>16226</v>
      </c>
      <c r="L100" s="62">
        <f t="shared" si="221"/>
        <v>22785</v>
      </c>
      <c r="M100" s="62">
        <f t="shared" si="221"/>
        <v>191387</v>
      </c>
      <c r="N100" s="62">
        <f t="shared" si="221"/>
        <v>88184</v>
      </c>
      <c r="O100" s="62">
        <f t="shared" ref="O100:T100" si="222">SUM(O101:O112)</f>
        <v>49776</v>
      </c>
      <c r="P100" s="62">
        <f t="shared" si="222"/>
        <v>65858</v>
      </c>
      <c r="Q100" s="62">
        <f t="shared" si="222"/>
        <v>53481</v>
      </c>
      <c r="R100" s="62">
        <f t="shared" si="222"/>
        <v>47637</v>
      </c>
      <c r="S100" s="62">
        <f t="shared" si="222"/>
        <v>41423</v>
      </c>
      <c r="T100" s="62">
        <f t="shared" si="222"/>
        <v>53862</v>
      </c>
      <c r="U100" s="62">
        <f t="shared" ref="U100:V100" si="223">SUM(U101:U112)</f>
        <v>37238</v>
      </c>
      <c r="V100" s="62">
        <f t="shared" si="223"/>
        <v>46419</v>
      </c>
      <c r="W100" s="62">
        <f t="shared" ref="W100:X100" si="224">SUM(W101:W112)</f>
        <v>141839</v>
      </c>
      <c r="X100" s="62">
        <f t="shared" si="224"/>
        <v>157628</v>
      </c>
      <c r="Y100" s="62">
        <f t="shared" ref="Y100:Z100" si="225">SUM(Y101:Y112)</f>
        <v>162429</v>
      </c>
      <c r="Z100" s="62">
        <f t="shared" si="225"/>
        <v>183216</v>
      </c>
      <c r="AA100" s="62">
        <f t="shared" ref="AA100" si="226">SUM(AA101:AA112)</f>
        <v>49828</v>
      </c>
      <c r="AC100" s="62">
        <f t="shared" si="193"/>
        <v>40560</v>
      </c>
      <c r="AD100" s="62">
        <f t="shared" si="194"/>
        <v>19606</v>
      </c>
      <c r="AE100" s="62">
        <f t="shared" si="195"/>
        <v>191387</v>
      </c>
      <c r="AF100" s="62">
        <f t="shared" si="196"/>
        <v>53481</v>
      </c>
      <c r="AG100" s="62">
        <f t="shared" si="203"/>
        <v>37238</v>
      </c>
      <c r="AH100" s="62">
        <f t="shared" ca="1" si="204"/>
        <v>162429</v>
      </c>
      <c r="AI100" s="62">
        <f t="shared" ca="1" si="205"/>
        <v>49828</v>
      </c>
      <c r="AJ100" s="45" t="s">
        <v>9</v>
      </c>
    </row>
    <row r="101" spans="1:36" ht="15.95" hidden="1" customHeight="1" outlineLevel="1" x14ac:dyDescent="0.2">
      <c r="A101" s="63" t="s">
        <v>152</v>
      </c>
      <c r="B101" s="54">
        <v>0</v>
      </c>
      <c r="C101" s="54">
        <v>0</v>
      </c>
      <c r="D101" s="54">
        <v>0</v>
      </c>
      <c r="E101" s="54">
        <v>0</v>
      </c>
      <c r="F101" s="54">
        <v>0</v>
      </c>
      <c r="G101" s="54">
        <v>0</v>
      </c>
      <c r="H101" s="54">
        <v>0</v>
      </c>
      <c r="I101" s="54">
        <v>0</v>
      </c>
      <c r="J101" s="54">
        <v>0</v>
      </c>
      <c r="K101" s="54">
        <v>0</v>
      </c>
      <c r="L101" s="54">
        <v>0</v>
      </c>
      <c r="M101" s="54">
        <v>0</v>
      </c>
      <c r="N101" s="54">
        <v>0</v>
      </c>
      <c r="O101" s="54">
        <v>0</v>
      </c>
      <c r="P101" s="54">
        <v>0</v>
      </c>
      <c r="Q101" s="54">
        <v>0</v>
      </c>
      <c r="R101" s="54">
        <v>0</v>
      </c>
      <c r="S101" s="54">
        <v>0</v>
      </c>
      <c r="T101" s="54">
        <v>0</v>
      </c>
      <c r="U101" s="54">
        <v>0</v>
      </c>
      <c r="V101" s="54">
        <v>0</v>
      </c>
      <c r="W101" s="54">
        <v>0</v>
      </c>
      <c r="X101" s="54">
        <v>0</v>
      </c>
      <c r="Y101" s="54">
        <v>0</v>
      </c>
      <c r="Z101" s="54">
        <v>0</v>
      </c>
      <c r="AA101" s="54">
        <v>0</v>
      </c>
      <c r="AC101" s="54">
        <f t="shared" si="193"/>
        <v>0</v>
      </c>
      <c r="AD101" s="54">
        <f t="shared" si="194"/>
        <v>0</v>
      </c>
      <c r="AE101" s="54">
        <f t="shared" si="195"/>
        <v>0</v>
      </c>
      <c r="AF101" s="54">
        <f t="shared" si="196"/>
        <v>0</v>
      </c>
      <c r="AG101" s="54">
        <f t="shared" si="203"/>
        <v>0</v>
      </c>
      <c r="AH101" s="54">
        <f t="shared" ca="1" si="204"/>
        <v>0</v>
      </c>
      <c r="AI101" s="54">
        <f t="shared" ca="1" si="205"/>
        <v>0</v>
      </c>
      <c r="AJ101" s="45" t="s">
        <v>9</v>
      </c>
    </row>
    <row r="102" spans="1:36" ht="15.95" hidden="1" customHeight="1" outlineLevel="1" x14ac:dyDescent="0.2">
      <c r="A102" s="63" t="s">
        <v>153</v>
      </c>
      <c r="B102" s="54">
        <v>0</v>
      </c>
      <c r="C102" s="54">
        <v>0</v>
      </c>
      <c r="D102" s="54">
        <v>0</v>
      </c>
      <c r="E102" s="54">
        <v>0</v>
      </c>
      <c r="F102" s="54">
        <v>-1359</v>
      </c>
      <c r="G102" s="54">
        <v>-1359</v>
      </c>
      <c r="H102" s="54">
        <v>-1359</v>
      </c>
      <c r="I102" s="54">
        <v>-1359</v>
      </c>
      <c r="J102" s="54">
        <v>-1359</v>
      </c>
      <c r="K102" s="54">
        <v>-1359</v>
      </c>
      <c r="L102" s="54">
        <v>-1359</v>
      </c>
      <c r="M102" s="54">
        <v>40</v>
      </c>
      <c r="N102" s="54">
        <v>7545</v>
      </c>
      <c r="O102" s="54">
        <v>-128</v>
      </c>
      <c r="P102" s="54">
        <v>7841</v>
      </c>
      <c r="Q102" s="54">
        <v>-2</v>
      </c>
      <c r="R102" s="128">
        <v>8020</v>
      </c>
      <c r="S102" s="128">
        <v>43</v>
      </c>
      <c r="T102" s="54">
        <v>8297</v>
      </c>
      <c r="U102" s="54">
        <v>-197</v>
      </c>
      <c r="V102" s="54">
        <v>7880</v>
      </c>
      <c r="W102" s="54">
        <v>101385</v>
      </c>
      <c r="X102" s="54">
        <v>115267</v>
      </c>
      <c r="Y102" s="54">
        <v>125117</v>
      </c>
      <c r="Z102" s="54">
        <v>149053</v>
      </c>
      <c r="AA102" s="54">
        <v>19125</v>
      </c>
      <c r="AC102" s="54">
        <f t="shared" ref="AC102:AC133" si="227">E102</f>
        <v>0</v>
      </c>
      <c r="AD102" s="54">
        <f t="shared" ref="AD102:AD133" si="228">I102</f>
        <v>-1359</v>
      </c>
      <c r="AE102" s="54">
        <f t="shared" ref="AE102:AE133" si="229">M102</f>
        <v>40</v>
      </c>
      <c r="AF102" s="54">
        <f t="shared" ref="AF102:AF133" si="230">Q102</f>
        <v>-2</v>
      </c>
      <c r="AG102" s="54">
        <f t="shared" si="203"/>
        <v>-197</v>
      </c>
      <c r="AH102" s="54">
        <f t="shared" ca="1" si="204"/>
        <v>125117</v>
      </c>
      <c r="AI102" s="54">
        <f t="shared" ca="1" si="205"/>
        <v>19125</v>
      </c>
      <c r="AJ102" s="45" t="s">
        <v>9</v>
      </c>
    </row>
    <row r="103" spans="1:36" ht="15.95" hidden="1" customHeight="1" outlineLevel="1" x14ac:dyDescent="0.2">
      <c r="A103" s="63" t="s">
        <v>154</v>
      </c>
      <c r="B103" s="54">
        <v>69</v>
      </c>
      <c r="C103" s="54">
        <v>232</v>
      </c>
      <c r="D103" s="54">
        <v>534</v>
      </c>
      <c r="E103" s="54">
        <v>33982</v>
      </c>
      <c r="F103" s="54">
        <v>514</v>
      </c>
      <c r="G103" s="54">
        <v>3661</v>
      </c>
      <c r="H103" s="54">
        <v>11368</v>
      </c>
      <c r="I103" s="54">
        <v>9796</v>
      </c>
      <c r="J103" s="54">
        <v>7350</v>
      </c>
      <c r="K103" s="54">
        <v>5747</v>
      </c>
      <c r="L103" s="54">
        <v>12981</v>
      </c>
      <c r="M103" s="54">
        <v>20990</v>
      </c>
      <c r="N103" s="54">
        <v>9688</v>
      </c>
      <c r="O103" s="54">
        <v>6274</v>
      </c>
      <c r="P103" s="54">
        <v>7144</v>
      </c>
      <c r="Q103" s="54">
        <v>2616</v>
      </c>
      <c r="R103" s="54">
        <v>1875</v>
      </c>
      <c r="S103" s="54">
        <v>1705</v>
      </c>
      <c r="T103" s="54">
        <v>1693</v>
      </c>
      <c r="U103" s="54">
        <v>2009</v>
      </c>
      <c r="V103" s="54">
        <v>1835</v>
      </c>
      <c r="W103" s="54">
        <v>1869</v>
      </c>
      <c r="X103" s="54">
        <v>1680</v>
      </c>
      <c r="Y103" s="54">
        <v>1602</v>
      </c>
      <c r="Z103" s="54">
        <v>596</v>
      </c>
      <c r="AA103" s="54">
        <v>790</v>
      </c>
      <c r="AC103" s="54">
        <f t="shared" si="227"/>
        <v>33982</v>
      </c>
      <c r="AD103" s="54">
        <f t="shared" si="228"/>
        <v>9796</v>
      </c>
      <c r="AE103" s="54">
        <f t="shared" si="229"/>
        <v>20990</v>
      </c>
      <c r="AF103" s="54">
        <f t="shared" si="230"/>
        <v>2616</v>
      </c>
      <c r="AG103" s="54">
        <f t="shared" si="203"/>
        <v>2009</v>
      </c>
      <c r="AH103" s="54">
        <f t="shared" ca="1" si="204"/>
        <v>1602</v>
      </c>
      <c r="AI103" s="54">
        <f t="shared" ca="1" si="205"/>
        <v>790</v>
      </c>
      <c r="AJ103" s="45" t="s">
        <v>9</v>
      </c>
    </row>
    <row r="104" spans="1:36" ht="15.95" hidden="1" customHeight="1" outlineLevel="1" x14ac:dyDescent="0.2">
      <c r="A104" s="63" t="s">
        <v>155</v>
      </c>
      <c r="B104" s="54">
        <v>438</v>
      </c>
      <c r="C104" s="54">
        <v>314</v>
      </c>
      <c r="D104" s="54">
        <v>403</v>
      </c>
      <c r="E104" s="54">
        <v>1368</v>
      </c>
      <c r="F104" s="54">
        <v>1683</v>
      </c>
      <c r="G104" s="54">
        <v>1143</v>
      </c>
      <c r="H104" s="54">
        <v>1711</v>
      </c>
      <c r="I104" s="54">
        <v>7549</v>
      </c>
      <c r="J104" s="54">
        <v>7367</v>
      </c>
      <c r="K104" s="54">
        <v>1478</v>
      </c>
      <c r="L104" s="54">
        <v>2471</v>
      </c>
      <c r="M104" s="54">
        <v>5353</v>
      </c>
      <c r="N104" s="54">
        <v>3524</v>
      </c>
      <c r="O104" s="54">
        <v>2618</v>
      </c>
      <c r="P104" s="54">
        <v>2023</v>
      </c>
      <c r="Q104" s="54">
        <v>1166</v>
      </c>
      <c r="R104" s="54">
        <v>1363</v>
      </c>
      <c r="S104" s="54">
        <v>847</v>
      </c>
      <c r="T104" s="54">
        <v>1067</v>
      </c>
      <c r="U104" s="54">
        <v>1016</v>
      </c>
      <c r="V104" s="54">
        <v>1338</v>
      </c>
      <c r="W104" s="54">
        <v>965</v>
      </c>
      <c r="X104" s="54">
        <v>1239</v>
      </c>
      <c r="Y104" s="54">
        <v>1173</v>
      </c>
      <c r="Z104" s="54">
        <v>1347</v>
      </c>
      <c r="AA104" s="54">
        <v>1063</v>
      </c>
      <c r="AC104" s="54">
        <f t="shared" si="227"/>
        <v>1368</v>
      </c>
      <c r="AD104" s="54">
        <f t="shared" si="228"/>
        <v>7549</v>
      </c>
      <c r="AE104" s="54">
        <f t="shared" si="229"/>
        <v>5353</v>
      </c>
      <c r="AF104" s="54">
        <f t="shared" si="230"/>
        <v>1166</v>
      </c>
      <c r="AG104" s="54">
        <f t="shared" si="203"/>
        <v>1016</v>
      </c>
      <c r="AH104" s="54">
        <f t="shared" ca="1" si="204"/>
        <v>1173</v>
      </c>
      <c r="AI104" s="54">
        <f t="shared" ca="1" si="205"/>
        <v>1063</v>
      </c>
      <c r="AJ104" s="45" t="s">
        <v>9</v>
      </c>
    </row>
    <row r="105" spans="1:36" ht="15.95" hidden="1" customHeight="1" outlineLevel="1" x14ac:dyDescent="0.2">
      <c r="A105" s="63" t="s">
        <v>156</v>
      </c>
      <c r="B105" s="54">
        <v>91</v>
      </c>
      <c r="C105" s="54">
        <v>146</v>
      </c>
      <c r="D105" s="54">
        <v>193</v>
      </c>
      <c r="E105" s="54">
        <v>71</v>
      </c>
      <c r="F105" s="54">
        <v>208</v>
      </c>
      <c r="G105" s="54">
        <v>1291</v>
      </c>
      <c r="H105" s="54">
        <v>3674</v>
      </c>
      <c r="I105" s="54">
        <v>3619</v>
      </c>
      <c r="J105" s="54">
        <v>1821</v>
      </c>
      <c r="K105" s="54">
        <v>10360</v>
      </c>
      <c r="L105" s="54">
        <v>8689</v>
      </c>
      <c r="M105" s="54">
        <v>2067</v>
      </c>
      <c r="N105" s="54">
        <v>2936</v>
      </c>
      <c r="O105" s="54">
        <v>2742</v>
      </c>
      <c r="P105" s="54">
        <v>3673</v>
      </c>
      <c r="Q105" s="54">
        <v>7616</v>
      </c>
      <c r="R105" s="54">
        <v>3303</v>
      </c>
      <c r="S105" s="54">
        <v>6009</v>
      </c>
      <c r="T105" s="54">
        <v>10690</v>
      </c>
      <c r="U105" s="54">
        <v>3560</v>
      </c>
      <c r="V105" s="54">
        <v>5655</v>
      </c>
      <c r="W105" s="54">
        <v>8063</v>
      </c>
      <c r="X105" s="54">
        <v>11023</v>
      </c>
      <c r="Y105" s="54">
        <v>6984</v>
      </c>
      <c r="Z105" s="54">
        <v>5569</v>
      </c>
      <c r="AA105" s="54">
        <v>7590</v>
      </c>
      <c r="AC105" s="54">
        <f t="shared" si="227"/>
        <v>71</v>
      </c>
      <c r="AD105" s="54">
        <f t="shared" si="228"/>
        <v>3619</v>
      </c>
      <c r="AE105" s="54">
        <f t="shared" si="229"/>
        <v>2067</v>
      </c>
      <c r="AF105" s="54">
        <f t="shared" si="230"/>
        <v>7616</v>
      </c>
      <c r="AG105" s="54">
        <f t="shared" si="203"/>
        <v>3560</v>
      </c>
      <c r="AH105" s="54">
        <f t="shared" ca="1" si="204"/>
        <v>6984</v>
      </c>
      <c r="AI105" s="54">
        <f t="shared" ca="1" si="205"/>
        <v>7590</v>
      </c>
      <c r="AJ105" s="45" t="s">
        <v>9</v>
      </c>
    </row>
    <row r="106" spans="1:36" ht="15.95" hidden="1" customHeight="1" outlineLevel="1" x14ac:dyDescent="0.2">
      <c r="A106" s="63" t="s">
        <v>157</v>
      </c>
      <c r="B106" s="54">
        <v>0</v>
      </c>
      <c r="C106" s="54">
        <v>0</v>
      </c>
      <c r="D106" s="54">
        <v>0</v>
      </c>
      <c r="E106" s="54">
        <v>0</v>
      </c>
      <c r="F106" s="54">
        <v>0</v>
      </c>
      <c r="G106" s="54">
        <v>0</v>
      </c>
      <c r="H106" s="54">
        <v>0</v>
      </c>
      <c r="I106" s="54">
        <v>0</v>
      </c>
      <c r="J106" s="54">
        <v>0</v>
      </c>
      <c r="K106" s="54">
        <v>0</v>
      </c>
      <c r="L106" s="54">
        <v>0</v>
      </c>
      <c r="M106" s="54">
        <v>162895</v>
      </c>
      <c r="N106" s="54">
        <v>64161</v>
      </c>
      <c r="O106" s="54">
        <v>36997</v>
      </c>
      <c r="P106" s="54">
        <v>28221</v>
      </c>
      <c r="Q106" s="54">
        <v>28092</v>
      </c>
      <c r="R106" s="128">
        <v>29045</v>
      </c>
      <c r="S106" s="128">
        <v>28832</v>
      </c>
      <c r="T106" s="54">
        <v>29216</v>
      </c>
      <c r="U106" s="54">
        <v>27930</v>
      </c>
      <c r="V106" s="54">
        <v>26234</v>
      </c>
      <c r="W106" s="54">
        <v>24773</v>
      </c>
      <c r="X106" s="54">
        <v>23612</v>
      </c>
      <c r="Y106" s="54">
        <v>22712</v>
      </c>
      <c r="Z106" s="54">
        <v>21501</v>
      </c>
      <c r="AA106" s="54">
        <v>20862</v>
      </c>
      <c r="AC106" s="54">
        <f t="shared" si="227"/>
        <v>0</v>
      </c>
      <c r="AD106" s="54">
        <f t="shared" si="228"/>
        <v>0</v>
      </c>
      <c r="AE106" s="54">
        <f t="shared" si="229"/>
        <v>162895</v>
      </c>
      <c r="AF106" s="54">
        <f t="shared" si="230"/>
        <v>28092</v>
      </c>
      <c r="AG106" s="54">
        <f t="shared" si="203"/>
        <v>27930</v>
      </c>
      <c r="AH106" s="54">
        <f t="shared" ca="1" si="204"/>
        <v>22712</v>
      </c>
      <c r="AI106" s="54">
        <f t="shared" ca="1" si="205"/>
        <v>20862</v>
      </c>
      <c r="AJ106" s="45" t="s">
        <v>9</v>
      </c>
    </row>
    <row r="107" spans="1:36" ht="15.95" hidden="1" customHeight="1" outlineLevel="1" x14ac:dyDescent="0.2">
      <c r="A107" s="63" t="s">
        <v>158</v>
      </c>
      <c r="B107" s="54">
        <v>0</v>
      </c>
      <c r="C107" s="54">
        <v>0</v>
      </c>
      <c r="D107" s="54">
        <v>0</v>
      </c>
      <c r="E107" s="54">
        <v>5140</v>
      </c>
      <c r="F107" s="54">
        <v>0</v>
      </c>
      <c r="G107" s="54">
        <v>0</v>
      </c>
      <c r="H107" s="54">
        <v>0</v>
      </c>
      <c r="I107" s="54">
        <v>0</v>
      </c>
      <c r="J107" s="54">
        <v>0</v>
      </c>
      <c r="K107" s="54">
        <v>0</v>
      </c>
      <c r="L107" s="54">
        <v>0</v>
      </c>
      <c r="M107" s="54">
        <v>0</v>
      </c>
      <c r="N107" s="54">
        <v>0</v>
      </c>
      <c r="O107" s="54">
        <v>0</v>
      </c>
      <c r="P107" s="54">
        <v>15550</v>
      </c>
      <c r="Q107" s="54">
        <v>12947</v>
      </c>
      <c r="R107" s="54">
        <v>2947</v>
      </c>
      <c r="S107" s="54">
        <v>2947</v>
      </c>
      <c r="T107" s="54">
        <v>0</v>
      </c>
      <c r="U107" s="54">
        <v>0</v>
      </c>
      <c r="V107" s="54">
        <v>0</v>
      </c>
      <c r="W107" s="54">
        <v>0</v>
      </c>
      <c r="X107" s="54">
        <v>0</v>
      </c>
      <c r="Y107" s="54">
        <v>0</v>
      </c>
      <c r="Z107" s="54">
        <v>0</v>
      </c>
      <c r="AA107" s="54">
        <v>0</v>
      </c>
      <c r="AC107" s="54">
        <f t="shared" si="227"/>
        <v>5140</v>
      </c>
      <c r="AD107" s="54">
        <f t="shared" si="228"/>
        <v>0</v>
      </c>
      <c r="AE107" s="54">
        <f t="shared" si="229"/>
        <v>0</v>
      </c>
      <c r="AF107" s="54">
        <f t="shared" si="230"/>
        <v>12947</v>
      </c>
      <c r="AG107" s="54">
        <f t="shared" si="203"/>
        <v>0</v>
      </c>
      <c r="AH107" s="54">
        <f t="shared" ca="1" si="204"/>
        <v>0</v>
      </c>
      <c r="AI107" s="54">
        <f t="shared" ca="1" si="205"/>
        <v>0</v>
      </c>
      <c r="AJ107" s="45" t="s">
        <v>9</v>
      </c>
    </row>
    <row r="108" spans="1:36" ht="15.95" hidden="1" customHeight="1" outlineLevel="1" x14ac:dyDescent="0.2">
      <c r="A108" s="63" t="s">
        <v>159</v>
      </c>
      <c r="B108" s="54">
        <v>0</v>
      </c>
      <c r="C108" s="54">
        <v>0</v>
      </c>
      <c r="D108" s="54">
        <v>0</v>
      </c>
      <c r="E108" s="54">
        <v>0</v>
      </c>
      <c r="F108" s="54">
        <v>0</v>
      </c>
      <c r="G108" s="54">
        <v>0</v>
      </c>
      <c r="H108" s="54">
        <v>0</v>
      </c>
      <c r="I108" s="54">
        <v>0</v>
      </c>
      <c r="J108" s="54">
        <v>0</v>
      </c>
      <c r="K108" s="54">
        <v>0</v>
      </c>
      <c r="L108" s="54">
        <v>0</v>
      </c>
      <c r="M108" s="54">
        <v>0</v>
      </c>
      <c r="N108" s="54">
        <v>0</v>
      </c>
      <c r="O108" s="54">
        <v>0</v>
      </c>
      <c r="P108" s="54">
        <v>0</v>
      </c>
      <c r="Q108" s="54">
        <v>0</v>
      </c>
      <c r="R108" s="54">
        <v>0</v>
      </c>
      <c r="S108" s="54">
        <v>0</v>
      </c>
      <c r="T108" s="54">
        <v>0</v>
      </c>
      <c r="U108" s="54">
        <v>0</v>
      </c>
      <c r="V108" s="54">
        <v>0</v>
      </c>
      <c r="W108" s="54">
        <v>0</v>
      </c>
      <c r="X108" s="54">
        <v>0</v>
      </c>
      <c r="Y108" s="54">
        <v>0</v>
      </c>
      <c r="Z108" s="54">
        <v>0</v>
      </c>
      <c r="AA108" s="54">
        <v>0</v>
      </c>
      <c r="AC108" s="54">
        <f t="shared" si="227"/>
        <v>0</v>
      </c>
      <c r="AD108" s="54">
        <f t="shared" si="228"/>
        <v>0</v>
      </c>
      <c r="AE108" s="54">
        <f t="shared" si="229"/>
        <v>0</v>
      </c>
      <c r="AF108" s="54">
        <f t="shared" si="230"/>
        <v>0</v>
      </c>
      <c r="AG108" s="54">
        <f t="shared" si="203"/>
        <v>0</v>
      </c>
      <c r="AH108" s="54">
        <f t="shared" ca="1" si="204"/>
        <v>0</v>
      </c>
      <c r="AI108" s="54">
        <f t="shared" ca="1" si="205"/>
        <v>0</v>
      </c>
      <c r="AJ108" s="45" t="s">
        <v>9</v>
      </c>
    </row>
    <row r="109" spans="1:36" ht="15.95" hidden="1" customHeight="1" outlineLevel="1" x14ac:dyDescent="0.2">
      <c r="A109" s="63" t="s">
        <v>160</v>
      </c>
      <c r="B109" s="54">
        <v>0</v>
      </c>
      <c r="C109" s="54">
        <v>0</v>
      </c>
      <c r="D109" s="54">
        <v>0</v>
      </c>
      <c r="E109" s="54">
        <v>0</v>
      </c>
      <c r="F109" s="54">
        <v>0</v>
      </c>
      <c r="G109" s="54">
        <v>0</v>
      </c>
      <c r="H109" s="54">
        <v>0</v>
      </c>
      <c r="I109" s="54">
        <v>0</v>
      </c>
      <c r="J109" s="54">
        <v>0</v>
      </c>
      <c r="K109" s="54">
        <v>0</v>
      </c>
      <c r="L109" s="54">
        <v>0</v>
      </c>
      <c r="M109" s="54">
        <v>41</v>
      </c>
      <c r="N109" s="54">
        <v>323</v>
      </c>
      <c r="O109" s="54">
        <v>544</v>
      </c>
      <c r="P109" s="54">
        <v>671</v>
      </c>
      <c r="Q109" s="54">
        <v>307</v>
      </c>
      <c r="R109" s="54">
        <v>255</v>
      </c>
      <c r="S109" s="54">
        <v>204</v>
      </c>
      <c r="T109" s="54">
        <v>200</v>
      </c>
      <c r="U109" s="54">
        <v>217</v>
      </c>
      <c r="V109" s="54">
        <v>235</v>
      </c>
      <c r="W109" s="54">
        <v>260</v>
      </c>
      <c r="X109" s="54">
        <v>280</v>
      </c>
      <c r="Y109" s="54">
        <v>317</v>
      </c>
      <c r="Z109" s="54">
        <v>344</v>
      </c>
      <c r="AA109" s="54">
        <v>360</v>
      </c>
      <c r="AC109" s="54">
        <f t="shared" si="227"/>
        <v>0</v>
      </c>
      <c r="AD109" s="54">
        <f t="shared" si="228"/>
        <v>0</v>
      </c>
      <c r="AE109" s="54">
        <f t="shared" si="229"/>
        <v>41</v>
      </c>
      <c r="AF109" s="54">
        <f t="shared" si="230"/>
        <v>307</v>
      </c>
      <c r="AG109" s="54">
        <f t="shared" si="203"/>
        <v>217</v>
      </c>
      <c r="AH109" s="54">
        <f t="shared" ca="1" si="204"/>
        <v>317</v>
      </c>
      <c r="AI109" s="54">
        <f t="shared" ca="1" si="205"/>
        <v>360</v>
      </c>
      <c r="AJ109" s="45" t="s">
        <v>9</v>
      </c>
    </row>
    <row r="110" spans="1:36" ht="15.95" hidden="1" customHeight="1" outlineLevel="1" x14ac:dyDescent="0.2">
      <c r="A110" s="63" t="s">
        <v>161</v>
      </c>
      <c r="B110" s="54">
        <v>0</v>
      </c>
      <c r="C110" s="54">
        <v>0</v>
      </c>
      <c r="D110" s="54">
        <v>0</v>
      </c>
      <c r="E110" s="54">
        <v>0</v>
      </c>
      <c r="F110" s="54">
        <v>0</v>
      </c>
      <c r="G110" s="54">
        <v>0</v>
      </c>
      <c r="H110" s="54">
        <v>0</v>
      </c>
      <c r="I110" s="54">
        <v>0</v>
      </c>
      <c r="J110" s="54">
        <v>0</v>
      </c>
      <c r="K110" s="54">
        <v>0</v>
      </c>
      <c r="L110" s="54">
        <v>0</v>
      </c>
      <c r="M110" s="54">
        <v>0</v>
      </c>
      <c r="N110" s="54">
        <v>0</v>
      </c>
      <c r="O110" s="54">
        <v>0</v>
      </c>
      <c r="P110" s="54">
        <v>0</v>
      </c>
      <c r="Q110" s="54">
        <v>0</v>
      </c>
      <c r="R110" s="54">
        <v>0</v>
      </c>
      <c r="S110" s="54">
        <v>0</v>
      </c>
      <c r="T110" s="54">
        <v>0</v>
      </c>
      <c r="U110" s="54">
        <v>0</v>
      </c>
      <c r="V110" s="54">
        <v>0</v>
      </c>
      <c r="W110" s="54">
        <v>0</v>
      </c>
      <c r="X110" s="54">
        <v>0</v>
      </c>
      <c r="Y110" s="54">
        <v>0</v>
      </c>
      <c r="Z110" s="54">
        <v>0</v>
      </c>
      <c r="AA110" s="54">
        <v>0</v>
      </c>
      <c r="AC110" s="54">
        <f t="shared" si="227"/>
        <v>0</v>
      </c>
      <c r="AD110" s="54">
        <f t="shared" si="228"/>
        <v>0</v>
      </c>
      <c r="AE110" s="54">
        <f t="shared" si="229"/>
        <v>0</v>
      </c>
      <c r="AF110" s="54">
        <f t="shared" si="230"/>
        <v>0</v>
      </c>
      <c r="AG110" s="54">
        <f t="shared" si="203"/>
        <v>0</v>
      </c>
      <c r="AH110" s="54">
        <f t="shared" ca="1" si="204"/>
        <v>0</v>
      </c>
      <c r="AI110" s="54">
        <f t="shared" ca="1" si="205"/>
        <v>0</v>
      </c>
      <c r="AJ110" s="45" t="s">
        <v>9</v>
      </c>
    </row>
    <row r="111" spans="1:36" ht="15.95" hidden="1" customHeight="1" outlineLevel="1" x14ac:dyDescent="0.2">
      <c r="A111" s="63" t="s">
        <v>162</v>
      </c>
      <c r="B111" s="54">
        <v>0</v>
      </c>
      <c r="C111" s="54">
        <v>0</v>
      </c>
      <c r="D111" s="54">
        <v>0</v>
      </c>
      <c r="E111" s="54">
        <v>0</v>
      </c>
      <c r="F111" s="54">
        <v>0</v>
      </c>
      <c r="G111" s="54">
        <v>0</v>
      </c>
      <c r="H111" s="54">
        <v>0</v>
      </c>
      <c r="I111" s="54">
        <v>0</v>
      </c>
      <c r="J111" s="54">
        <v>0</v>
      </c>
      <c r="K111" s="54">
        <v>0</v>
      </c>
      <c r="L111" s="54">
        <v>0</v>
      </c>
      <c r="M111" s="54">
        <v>0</v>
      </c>
      <c r="N111" s="54">
        <v>8</v>
      </c>
      <c r="O111" s="54">
        <v>733</v>
      </c>
      <c r="P111" s="54">
        <v>733</v>
      </c>
      <c r="Q111" s="54">
        <v>738</v>
      </c>
      <c r="R111" s="54">
        <v>829</v>
      </c>
      <c r="S111" s="54">
        <v>837</v>
      </c>
      <c r="T111" s="54">
        <v>2696</v>
      </c>
      <c r="U111" s="54">
        <v>2702</v>
      </c>
      <c r="V111" s="54">
        <v>3138</v>
      </c>
      <c r="W111" s="54">
        <v>4525</v>
      </c>
      <c r="X111" s="54">
        <v>4528</v>
      </c>
      <c r="Y111" s="54">
        <v>4528</v>
      </c>
      <c r="Z111" s="54">
        <v>4677</v>
      </c>
      <c r="AA111" s="54">
        <v>39</v>
      </c>
      <c r="AC111" s="54">
        <f t="shared" si="227"/>
        <v>0</v>
      </c>
      <c r="AD111" s="54">
        <f t="shared" si="228"/>
        <v>0</v>
      </c>
      <c r="AE111" s="54">
        <f t="shared" si="229"/>
        <v>0</v>
      </c>
      <c r="AF111" s="54">
        <f t="shared" si="230"/>
        <v>738</v>
      </c>
      <c r="AG111" s="54">
        <f t="shared" si="203"/>
        <v>2702</v>
      </c>
      <c r="AH111" s="54">
        <f t="shared" ca="1" si="204"/>
        <v>4528</v>
      </c>
      <c r="AI111" s="54">
        <f t="shared" ca="1" si="205"/>
        <v>39</v>
      </c>
      <c r="AJ111" s="45" t="s">
        <v>9</v>
      </c>
    </row>
    <row r="112" spans="1:36" ht="15.95" hidden="1" customHeight="1" outlineLevel="1" x14ac:dyDescent="0.2">
      <c r="A112" s="63" t="s">
        <v>163</v>
      </c>
      <c r="B112" s="54">
        <v>0</v>
      </c>
      <c r="C112" s="54">
        <v>0</v>
      </c>
      <c r="D112" s="54">
        <v>0</v>
      </c>
      <c r="E112" s="54">
        <v>-1</v>
      </c>
      <c r="F112" s="54">
        <v>2</v>
      </c>
      <c r="G112" s="54">
        <v>1</v>
      </c>
      <c r="H112" s="54">
        <v>1</v>
      </c>
      <c r="I112" s="54">
        <v>1</v>
      </c>
      <c r="J112" s="54">
        <v>2</v>
      </c>
      <c r="K112" s="54">
        <v>0</v>
      </c>
      <c r="L112" s="54">
        <v>3</v>
      </c>
      <c r="M112" s="54">
        <v>1</v>
      </c>
      <c r="N112" s="54">
        <v>-1</v>
      </c>
      <c r="O112" s="54">
        <v>-4</v>
      </c>
      <c r="P112" s="54">
        <v>2</v>
      </c>
      <c r="Q112" s="54">
        <v>1</v>
      </c>
      <c r="R112" s="54">
        <v>0</v>
      </c>
      <c r="S112" s="54">
        <v>-1</v>
      </c>
      <c r="T112" s="54">
        <v>3</v>
      </c>
      <c r="U112" s="54">
        <v>1</v>
      </c>
      <c r="V112" s="54">
        <v>104</v>
      </c>
      <c r="W112" s="54">
        <v>-1</v>
      </c>
      <c r="X112" s="54">
        <v>-1</v>
      </c>
      <c r="Y112" s="54">
        <v>-4</v>
      </c>
      <c r="Z112" s="54">
        <v>129</v>
      </c>
      <c r="AA112" s="54">
        <v>-1</v>
      </c>
      <c r="AC112" s="54">
        <f t="shared" si="227"/>
        <v>-1</v>
      </c>
      <c r="AD112" s="54">
        <f t="shared" si="228"/>
        <v>1</v>
      </c>
      <c r="AE112" s="54">
        <f t="shared" si="229"/>
        <v>1</v>
      </c>
      <c r="AF112" s="54">
        <f t="shared" si="230"/>
        <v>1</v>
      </c>
      <c r="AG112" s="54">
        <f t="shared" si="203"/>
        <v>1</v>
      </c>
      <c r="AH112" s="54">
        <f t="shared" ca="1" si="204"/>
        <v>-4</v>
      </c>
      <c r="AI112" s="54">
        <f t="shared" ca="1" si="205"/>
        <v>-1</v>
      </c>
      <c r="AJ112" s="45" t="s">
        <v>9</v>
      </c>
    </row>
    <row r="113" spans="1:36" ht="15.95" hidden="1" customHeight="1" outlineLevel="1" x14ac:dyDescent="0.2">
      <c r="A113" s="61" t="s">
        <v>164</v>
      </c>
      <c r="B113" s="62">
        <v>0</v>
      </c>
      <c r="C113" s="62">
        <v>0</v>
      </c>
      <c r="D113" s="62">
        <v>0</v>
      </c>
      <c r="E113" s="62">
        <v>497458</v>
      </c>
      <c r="F113" s="62">
        <v>510580</v>
      </c>
      <c r="G113" s="62">
        <v>513758</v>
      </c>
      <c r="H113" s="62">
        <v>525764</v>
      </c>
      <c r="I113" s="62">
        <f t="shared" ref="I113:N113" si="231">SUM(I114:I125)</f>
        <v>548008</v>
      </c>
      <c r="J113" s="62">
        <f t="shared" si="231"/>
        <v>568662</v>
      </c>
      <c r="K113" s="62">
        <f t="shared" si="231"/>
        <v>591556</v>
      </c>
      <c r="L113" s="62">
        <f t="shared" si="231"/>
        <v>671030</v>
      </c>
      <c r="M113" s="62">
        <f t="shared" si="231"/>
        <v>780010</v>
      </c>
      <c r="N113" s="62">
        <f t="shared" si="231"/>
        <v>654859</v>
      </c>
      <c r="O113" s="62">
        <f t="shared" ref="O113:T113" si="232">SUM(O114:O125)</f>
        <v>685862</v>
      </c>
      <c r="P113" s="62">
        <f t="shared" si="232"/>
        <v>684079</v>
      </c>
      <c r="Q113" s="62">
        <f t="shared" si="232"/>
        <v>696039</v>
      </c>
      <c r="R113" s="62">
        <f t="shared" si="232"/>
        <v>711439</v>
      </c>
      <c r="S113" s="62">
        <f t="shared" si="232"/>
        <v>711751</v>
      </c>
      <c r="T113" s="62">
        <f t="shared" si="232"/>
        <v>715413</v>
      </c>
      <c r="U113" s="62">
        <f t="shared" ref="U113:V113" si="233">SUM(U114:U125)</f>
        <v>722153</v>
      </c>
      <c r="V113" s="62">
        <f t="shared" si="233"/>
        <v>734980</v>
      </c>
      <c r="W113" s="62">
        <f t="shared" ref="W113:X113" si="234">SUM(W114:W125)</f>
        <v>641577</v>
      </c>
      <c r="X113" s="62">
        <f t="shared" si="234"/>
        <v>642020</v>
      </c>
      <c r="Y113" s="62">
        <f t="shared" ref="Y113:Z113" si="235">SUM(Y114:Y125)</f>
        <v>634943</v>
      </c>
      <c r="Z113" s="62">
        <f t="shared" si="235"/>
        <v>635417</v>
      </c>
      <c r="AA113" s="62">
        <f t="shared" ref="AA113" si="236">SUM(AA114:AA125)</f>
        <v>756496</v>
      </c>
      <c r="AC113" s="62">
        <f t="shared" si="227"/>
        <v>497458</v>
      </c>
      <c r="AD113" s="62">
        <f t="shared" si="228"/>
        <v>548008</v>
      </c>
      <c r="AE113" s="62">
        <f t="shared" si="229"/>
        <v>780010</v>
      </c>
      <c r="AF113" s="62">
        <f t="shared" si="230"/>
        <v>696039</v>
      </c>
      <c r="AG113" s="62">
        <f t="shared" si="203"/>
        <v>722153</v>
      </c>
      <c r="AH113" s="62">
        <f t="shared" ca="1" si="204"/>
        <v>634943</v>
      </c>
      <c r="AI113" s="62">
        <f t="shared" ca="1" si="205"/>
        <v>756496</v>
      </c>
      <c r="AJ113" s="45" t="s">
        <v>9</v>
      </c>
    </row>
    <row r="114" spans="1:36" ht="15.95" hidden="1" customHeight="1" outlineLevel="1" x14ac:dyDescent="0.2">
      <c r="A114" s="63" t="s">
        <v>152</v>
      </c>
      <c r="B114" s="54">
        <v>0</v>
      </c>
      <c r="C114" s="54">
        <v>0</v>
      </c>
      <c r="D114" s="54">
        <v>0</v>
      </c>
      <c r="E114" s="54">
        <v>0</v>
      </c>
      <c r="F114" s="54">
        <v>0</v>
      </c>
      <c r="G114" s="54">
        <v>0</v>
      </c>
      <c r="H114" s="54">
        <v>0</v>
      </c>
      <c r="I114" s="54">
        <v>0</v>
      </c>
      <c r="J114" s="54">
        <v>0</v>
      </c>
      <c r="K114" s="54">
        <v>0</v>
      </c>
      <c r="L114" s="54">
        <v>0</v>
      </c>
      <c r="M114" s="54">
        <v>0</v>
      </c>
      <c r="N114" s="54">
        <v>0</v>
      </c>
      <c r="O114" s="54">
        <v>0</v>
      </c>
      <c r="P114" s="54">
        <v>0</v>
      </c>
      <c r="Q114" s="54">
        <v>0</v>
      </c>
      <c r="R114" s="54">
        <v>0</v>
      </c>
      <c r="S114" s="54">
        <v>0</v>
      </c>
      <c r="T114" s="54">
        <v>0</v>
      </c>
      <c r="U114" s="54">
        <v>0</v>
      </c>
      <c r="V114" s="54">
        <v>0</v>
      </c>
      <c r="W114" s="54">
        <v>0</v>
      </c>
      <c r="X114" s="54">
        <v>0</v>
      </c>
      <c r="Y114" s="54">
        <v>0</v>
      </c>
      <c r="Z114" s="54">
        <v>0</v>
      </c>
      <c r="AA114" s="54">
        <v>0</v>
      </c>
      <c r="AC114" s="54">
        <f t="shared" si="227"/>
        <v>0</v>
      </c>
      <c r="AD114" s="54">
        <f t="shared" si="228"/>
        <v>0</v>
      </c>
      <c r="AE114" s="54">
        <f t="shared" si="229"/>
        <v>0</v>
      </c>
      <c r="AF114" s="54">
        <f t="shared" si="230"/>
        <v>0</v>
      </c>
      <c r="AG114" s="54">
        <f t="shared" si="203"/>
        <v>0</v>
      </c>
      <c r="AH114" s="54">
        <f t="shared" ca="1" si="204"/>
        <v>0</v>
      </c>
      <c r="AI114" s="54">
        <f t="shared" ca="1" si="205"/>
        <v>0</v>
      </c>
      <c r="AJ114" s="45" t="s">
        <v>9</v>
      </c>
    </row>
    <row r="115" spans="1:36" ht="15.95" hidden="1" customHeight="1" outlineLevel="1" x14ac:dyDescent="0.2">
      <c r="A115" s="63" t="s">
        <v>153</v>
      </c>
      <c r="B115" s="54">
        <v>0</v>
      </c>
      <c r="C115" s="54">
        <v>0</v>
      </c>
      <c r="D115" s="54">
        <v>0</v>
      </c>
      <c r="E115" s="54">
        <v>497458</v>
      </c>
      <c r="F115" s="54">
        <v>510580</v>
      </c>
      <c r="G115" s="54">
        <v>513758</v>
      </c>
      <c r="H115" s="54">
        <v>525764</v>
      </c>
      <c r="I115" s="54">
        <v>548008</v>
      </c>
      <c r="J115" s="54">
        <v>568662</v>
      </c>
      <c r="K115" s="54">
        <v>586456</v>
      </c>
      <c r="L115" s="54">
        <v>610930</v>
      </c>
      <c r="M115" s="54">
        <v>636863</v>
      </c>
      <c r="N115" s="54">
        <v>654848</v>
      </c>
      <c r="O115" s="54">
        <v>674714</v>
      </c>
      <c r="P115" s="54">
        <v>668821</v>
      </c>
      <c r="Q115" s="54">
        <v>676803</v>
      </c>
      <c r="R115" s="128">
        <v>692699</v>
      </c>
      <c r="S115" s="128">
        <v>700920</v>
      </c>
      <c r="T115" s="54">
        <v>704726</v>
      </c>
      <c r="U115" s="54">
        <v>711357</v>
      </c>
      <c r="V115" s="54">
        <v>724143</v>
      </c>
      <c r="W115" s="54">
        <v>630669</v>
      </c>
      <c r="X115" s="54">
        <v>631009</v>
      </c>
      <c r="Y115" s="54">
        <v>623839</v>
      </c>
      <c r="Z115" s="54">
        <v>624178</v>
      </c>
      <c r="AA115" s="54">
        <v>745395</v>
      </c>
      <c r="AC115" s="54">
        <f t="shared" si="227"/>
        <v>497458</v>
      </c>
      <c r="AD115" s="54">
        <f t="shared" si="228"/>
        <v>548008</v>
      </c>
      <c r="AE115" s="54">
        <f t="shared" si="229"/>
        <v>636863</v>
      </c>
      <c r="AF115" s="54">
        <f t="shared" si="230"/>
        <v>676803</v>
      </c>
      <c r="AG115" s="54">
        <f t="shared" si="203"/>
        <v>711357</v>
      </c>
      <c r="AH115" s="54">
        <f t="shared" ca="1" si="204"/>
        <v>623839</v>
      </c>
      <c r="AI115" s="54">
        <f t="shared" ca="1" si="205"/>
        <v>745395</v>
      </c>
      <c r="AJ115" s="45" t="s">
        <v>9</v>
      </c>
    </row>
    <row r="116" spans="1:36" ht="15.95" hidden="1" customHeight="1" outlineLevel="1" x14ac:dyDescent="0.2">
      <c r="A116" s="63" t="s">
        <v>154</v>
      </c>
      <c r="B116" s="54">
        <v>0</v>
      </c>
      <c r="C116" s="54">
        <v>0</v>
      </c>
      <c r="D116" s="54">
        <v>0</v>
      </c>
      <c r="E116" s="54">
        <v>0</v>
      </c>
      <c r="F116" s="54">
        <v>0</v>
      </c>
      <c r="G116" s="54">
        <v>0</v>
      </c>
      <c r="H116" s="54">
        <v>0</v>
      </c>
      <c r="I116" s="54">
        <v>0</v>
      </c>
      <c r="J116" s="54">
        <v>0</v>
      </c>
      <c r="K116" s="54">
        <v>0</v>
      </c>
      <c r="L116" s="54">
        <v>0</v>
      </c>
      <c r="M116" s="54">
        <v>0</v>
      </c>
      <c r="N116" s="54">
        <v>0</v>
      </c>
      <c r="O116" s="54">
        <v>0</v>
      </c>
      <c r="P116" s="54">
        <v>0</v>
      </c>
      <c r="Q116" s="54">
        <v>0</v>
      </c>
      <c r="R116" s="128">
        <v>0</v>
      </c>
      <c r="S116" s="128">
        <v>0</v>
      </c>
      <c r="T116" s="54">
        <v>0</v>
      </c>
      <c r="U116" s="54">
        <v>0</v>
      </c>
      <c r="V116" s="54">
        <v>0</v>
      </c>
      <c r="W116" s="54">
        <v>0</v>
      </c>
      <c r="X116" s="54">
        <v>0</v>
      </c>
      <c r="Y116" s="54">
        <v>0</v>
      </c>
      <c r="Z116" s="54">
        <v>0</v>
      </c>
      <c r="AA116" s="54">
        <v>0</v>
      </c>
      <c r="AC116" s="54">
        <f t="shared" si="227"/>
        <v>0</v>
      </c>
      <c r="AD116" s="54">
        <f t="shared" si="228"/>
        <v>0</v>
      </c>
      <c r="AE116" s="54">
        <f t="shared" si="229"/>
        <v>0</v>
      </c>
      <c r="AF116" s="54">
        <f t="shared" si="230"/>
        <v>0</v>
      </c>
      <c r="AG116" s="54">
        <f t="shared" si="203"/>
        <v>0</v>
      </c>
      <c r="AH116" s="54">
        <f t="shared" ca="1" si="204"/>
        <v>0</v>
      </c>
      <c r="AI116" s="54">
        <f t="shared" ca="1" si="205"/>
        <v>0</v>
      </c>
      <c r="AJ116" s="45" t="s">
        <v>9</v>
      </c>
    </row>
    <row r="117" spans="1:36" ht="15.95" hidden="1" customHeight="1" outlineLevel="1" x14ac:dyDescent="0.2">
      <c r="A117" s="63" t="s">
        <v>145</v>
      </c>
      <c r="B117" s="54">
        <v>0</v>
      </c>
      <c r="C117" s="54">
        <v>0</v>
      </c>
      <c r="D117" s="54">
        <v>0</v>
      </c>
      <c r="E117" s="54">
        <v>0</v>
      </c>
      <c r="F117" s="54">
        <v>0</v>
      </c>
      <c r="G117" s="54">
        <v>0</v>
      </c>
      <c r="H117" s="54">
        <v>0</v>
      </c>
      <c r="I117" s="54">
        <v>0</v>
      </c>
      <c r="J117" s="54">
        <v>0</v>
      </c>
      <c r="K117" s="54">
        <v>5100</v>
      </c>
      <c r="L117" s="54">
        <v>60100</v>
      </c>
      <c r="M117" s="54">
        <v>143147</v>
      </c>
      <c r="N117" s="54">
        <v>0</v>
      </c>
      <c r="O117" s="54">
        <v>0</v>
      </c>
      <c r="P117" s="54">
        <v>0</v>
      </c>
      <c r="Q117" s="54">
        <v>0</v>
      </c>
      <c r="R117" s="128">
        <v>0</v>
      </c>
      <c r="S117" s="128">
        <v>0</v>
      </c>
      <c r="T117" s="54">
        <v>0</v>
      </c>
      <c r="U117" s="54">
        <v>0</v>
      </c>
      <c r="V117" s="54">
        <v>0</v>
      </c>
      <c r="W117" s="54">
        <v>0</v>
      </c>
      <c r="X117" s="54">
        <v>0</v>
      </c>
      <c r="Y117" s="54">
        <v>0</v>
      </c>
      <c r="Z117" s="54">
        <v>0</v>
      </c>
      <c r="AA117" s="54">
        <v>0</v>
      </c>
      <c r="AC117" s="54">
        <f t="shared" si="227"/>
        <v>0</v>
      </c>
      <c r="AD117" s="54">
        <f t="shared" si="228"/>
        <v>0</v>
      </c>
      <c r="AE117" s="54">
        <f t="shared" si="229"/>
        <v>143147</v>
      </c>
      <c r="AF117" s="54">
        <f t="shared" si="230"/>
        <v>0</v>
      </c>
      <c r="AG117" s="54">
        <f t="shared" si="203"/>
        <v>0</v>
      </c>
      <c r="AH117" s="54">
        <f t="shared" ca="1" si="204"/>
        <v>0</v>
      </c>
      <c r="AI117" s="54">
        <f t="shared" ca="1" si="205"/>
        <v>0</v>
      </c>
      <c r="AJ117" s="45" t="s">
        <v>9</v>
      </c>
    </row>
    <row r="118" spans="1:36" ht="15.95" hidden="1" customHeight="1" outlineLevel="1" x14ac:dyDescent="0.2">
      <c r="A118" s="63" t="s">
        <v>156</v>
      </c>
      <c r="B118" s="54">
        <v>0</v>
      </c>
      <c r="C118" s="54">
        <v>0</v>
      </c>
      <c r="D118" s="54">
        <v>0</v>
      </c>
      <c r="E118" s="54">
        <v>0</v>
      </c>
      <c r="F118" s="54">
        <v>0</v>
      </c>
      <c r="G118" s="54">
        <v>0</v>
      </c>
      <c r="H118" s="54">
        <v>0</v>
      </c>
      <c r="I118" s="54">
        <v>0</v>
      </c>
      <c r="J118" s="54">
        <v>0</v>
      </c>
      <c r="K118" s="54">
        <v>0</v>
      </c>
      <c r="L118" s="54">
        <v>0</v>
      </c>
      <c r="M118" s="54">
        <v>0</v>
      </c>
      <c r="N118" s="54">
        <v>0</v>
      </c>
      <c r="O118" s="54">
        <v>0</v>
      </c>
      <c r="P118" s="54">
        <v>0</v>
      </c>
      <c r="Q118" s="54">
        <v>0</v>
      </c>
      <c r="R118" s="128">
        <v>0</v>
      </c>
      <c r="S118" s="128">
        <v>0</v>
      </c>
      <c r="T118" s="54">
        <v>0</v>
      </c>
      <c r="U118" s="54">
        <v>0</v>
      </c>
      <c r="V118" s="54">
        <v>0</v>
      </c>
      <c r="W118" s="54">
        <v>0</v>
      </c>
      <c r="X118" s="54">
        <v>0</v>
      </c>
      <c r="Y118" s="54">
        <v>0</v>
      </c>
      <c r="Z118" s="54">
        <v>0</v>
      </c>
      <c r="AA118" s="54">
        <v>0</v>
      </c>
      <c r="AC118" s="54">
        <f t="shared" si="227"/>
        <v>0</v>
      </c>
      <c r="AD118" s="54">
        <f t="shared" si="228"/>
        <v>0</v>
      </c>
      <c r="AE118" s="54">
        <f t="shared" si="229"/>
        <v>0</v>
      </c>
      <c r="AF118" s="54">
        <f t="shared" si="230"/>
        <v>0</v>
      </c>
      <c r="AG118" s="54">
        <f t="shared" si="203"/>
        <v>0</v>
      </c>
      <c r="AH118" s="54">
        <f t="shared" ca="1" si="204"/>
        <v>0</v>
      </c>
      <c r="AI118" s="54">
        <f t="shared" ca="1" si="205"/>
        <v>0</v>
      </c>
      <c r="AJ118" s="45" t="s">
        <v>9</v>
      </c>
    </row>
    <row r="119" spans="1:36" ht="15.95" hidden="1" customHeight="1" outlineLevel="1" x14ac:dyDescent="0.2">
      <c r="A119" s="63" t="s">
        <v>146</v>
      </c>
      <c r="B119" s="54">
        <v>0</v>
      </c>
      <c r="C119" s="54">
        <v>0</v>
      </c>
      <c r="D119" s="54">
        <v>0</v>
      </c>
      <c r="E119" s="54">
        <v>0</v>
      </c>
      <c r="F119" s="54">
        <v>0</v>
      </c>
      <c r="G119" s="54">
        <v>0</v>
      </c>
      <c r="H119" s="54">
        <v>0</v>
      </c>
      <c r="I119" s="54">
        <v>0</v>
      </c>
      <c r="J119" s="54">
        <v>0</v>
      </c>
      <c r="K119" s="54">
        <v>0</v>
      </c>
      <c r="L119" s="54">
        <v>0</v>
      </c>
      <c r="M119" s="54">
        <v>0</v>
      </c>
      <c r="N119" s="54">
        <v>0</v>
      </c>
      <c r="O119" s="54">
        <v>0</v>
      </c>
      <c r="P119" s="54">
        <v>0</v>
      </c>
      <c r="Q119" s="54">
        <v>0</v>
      </c>
      <c r="R119" s="128">
        <v>0</v>
      </c>
      <c r="S119" s="128">
        <v>0</v>
      </c>
      <c r="T119" s="54">
        <v>0</v>
      </c>
      <c r="U119" s="54">
        <v>0</v>
      </c>
      <c r="V119" s="54">
        <v>0</v>
      </c>
      <c r="W119" s="54">
        <v>0</v>
      </c>
      <c r="X119" s="54">
        <v>0</v>
      </c>
      <c r="Y119" s="54">
        <v>0</v>
      </c>
      <c r="Z119" s="54">
        <v>0</v>
      </c>
      <c r="AA119" s="54">
        <v>0</v>
      </c>
      <c r="AC119" s="54">
        <f t="shared" si="227"/>
        <v>0</v>
      </c>
      <c r="AD119" s="54">
        <f t="shared" si="228"/>
        <v>0</v>
      </c>
      <c r="AE119" s="54">
        <f t="shared" si="229"/>
        <v>0</v>
      </c>
      <c r="AF119" s="54">
        <f t="shared" si="230"/>
        <v>0</v>
      </c>
      <c r="AG119" s="54">
        <f t="shared" si="203"/>
        <v>0</v>
      </c>
      <c r="AH119" s="54">
        <f t="shared" ca="1" si="204"/>
        <v>0</v>
      </c>
      <c r="AI119" s="54">
        <f t="shared" ca="1" si="205"/>
        <v>0</v>
      </c>
      <c r="AJ119" s="45" t="s">
        <v>9</v>
      </c>
    </row>
    <row r="120" spans="1:36" ht="15.95" hidden="1" customHeight="1" outlineLevel="1" x14ac:dyDescent="0.2">
      <c r="A120" s="63" t="s">
        <v>161</v>
      </c>
      <c r="B120" s="54">
        <v>0</v>
      </c>
      <c r="C120" s="54">
        <v>0</v>
      </c>
      <c r="D120" s="54">
        <v>0</v>
      </c>
      <c r="E120" s="54">
        <v>0</v>
      </c>
      <c r="F120" s="54">
        <v>0</v>
      </c>
      <c r="G120" s="54">
        <v>0</v>
      </c>
      <c r="H120" s="54">
        <v>0</v>
      </c>
      <c r="I120" s="54">
        <v>0</v>
      </c>
      <c r="J120" s="54">
        <v>0</v>
      </c>
      <c r="K120" s="54">
        <v>0</v>
      </c>
      <c r="L120" s="54">
        <v>0</v>
      </c>
      <c r="M120" s="54">
        <v>0</v>
      </c>
      <c r="N120" s="54">
        <v>11</v>
      </c>
      <c r="O120" s="54">
        <v>11</v>
      </c>
      <c r="P120" s="54">
        <v>11</v>
      </c>
      <c r="Q120" s="54">
        <v>0</v>
      </c>
      <c r="R120" s="128">
        <v>0</v>
      </c>
      <c r="S120" s="128">
        <v>6</v>
      </c>
      <c r="T120" s="54">
        <v>6</v>
      </c>
      <c r="U120" s="54">
        <v>6</v>
      </c>
      <c r="V120" s="54">
        <v>6</v>
      </c>
      <c r="W120" s="54">
        <v>7</v>
      </c>
      <c r="X120" s="54">
        <v>0</v>
      </c>
      <c r="Y120" s="54">
        <v>0</v>
      </c>
      <c r="Z120" s="54">
        <v>160</v>
      </c>
      <c r="AA120" s="54">
        <v>164</v>
      </c>
      <c r="AC120" s="54">
        <f t="shared" si="227"/>
        <v>0</v>
      </c>
      <c r="AD120" s="54">
        <f t="shared" si="228"/>
        <v>0</v>
      </c>
      <c r="AE120" s="54">
        <f t="shared" si="229"/>
        <v>0</v>
      </c>
      <c r="AF120" s="54">
        <f t="shared" si="230"/>
        <v>0</v>
      </c>
      <c r="AG120" s="54">
        <f t="shared" si="203"/>
        <v>6</v>
      </c>
      <c r="AH120" s="54">
        <f t="shared" ca="1" si="204"/>
        <v>0</v>
      </c>
      <c r="AI120" s="54">
        <f t="shared" ca="1" si="205"/>
        <v>164</v>
      </c>
      <c r="AJ120" s="45" t="s">
        <v>9</v>
      </c>
    </row>
    <row r="121" spans="1:36" ht="15.95" hidden="1" customHeight="1" outlineLevel="1" x14ac:dyDescent="0.2">
      <c r="A121" s="63" t="s">
        <v>162</v>
      </c>
      <c r="B121" s="54">
        <v>0</v>
      </c>
      <c r="C121" s="54">
        <v>0</v>
      </c>
      <c r="D121" s="54">
        <v>0</v>
      </c>
      <c r="E121" s="54">
        <v>0</v>
      </c>
      <c r="F121" s="54">
        <v>0</v>
      </c>
      <c r="G121" s="54">
        <v>0</v>
      </c>
      <c r="H121" s="54">
        <v>0</v>
      </c>
      <c r="I121" s="54">
        <v>0</v>
      </c>
      <c r="J121" s="54">
        <v>0</v>
      </c>
      <c r="K121" s="54">
        <v>0</v>
      </c>
      <c r="L121" s="54">
        <v>0</v>
      </c>
      <c r="M121" s="54">
        <v>0</v>
      </c>
      <c r="N121" s="54">
        <v>0</v>
      </c>
      <c r="O121" s="54">
        <v>0</v>
      </c>
      <c r="P121" s="54">
        <v>1752</v>
      </c>
      <c r="Q121" s="54">
        <v>5322</v>
      </c>
      <c r="R121" s="129">
        <v>8019</v>
      </c>
      <c r="S121" s="129">
        <v>0</v>
      </c>
      <c r="T121" s="54">
        <v>0</v>
      </c>
      <c r="U121" s="54">
        <v>0</v>
      </c>
      <c r="V121" s="54">
        <v>0</v>
      </c>
      <c r="W121" s="54">
        <v>0</v>
      </c>
      <c r="X121" s="54">
        <v>0</v>
      </c>
      <c r="Y121" s="54">
        <v>0</v>
      </c>
      <c r="Z121" s="54">
        <v>0</v>
      </c>
      <c r="AA121" s="54">
        <v>0</v>
      </c>
      <c r="AC121" s="54">
        <f t="shared" si="227"/>
        <v>0</v>
      </c>
      <c r="AD121" s="54">
        <f t="shared" si="228"/>
        <v>0</v>
      </c>
      <c r="AE121" s="54">
        <f t="shared" si="229"/>
        <v>0</v>
      </c>
      <c r="AF121" s="54">
        <f t="shared" si="230"/>
        <v>5322</v>
      </c>
      <c r="AG121" s="54">
        <f t="shared" si="203"/>
        <v>0</v>
      </c>
      <c r="AH121" s="54">
        <f t="shared" ca="1" si="204"/>
        <v>0</v>
      </c>
      <c r="AI121" s="54">
        <f t="shared" ca="1" si="205"/>
        <v>0</v>
      </c>
      <c r="AJ121" s="45" t="s">
        <v>9</v>
      </c>
    </row>
    <row r="122" spans="1:36" ht="15.95" hidden="1" customHeight="1" outlineLevel="1" x14ac:dyDescent="0.2">
      <c r="A122" s="63" t="s">
        <v>159</v>
      </c>
      <c r="B122" s="54">
        <v>0</v>
      </c>
      <c r="C122" s="54">
        <v>0</v>
      </c>
      <c r="D122" s="54">
        <v>0</v>
      </c>
      <c r="E122" s="54">
        <v>0</v>
      </c>
      <c r="F122" s="54">
        <v>0</v>
      </c>
      <c r="G122" s="54">
        <v>0</v>
      </c>
      <c r="H122" s="54">
        <v>0</v>
      </c>
      <c r="I122" s="54">
        <v>0</v>
      </c>
      <c r="J122" s="54">
        <v>0</v>
      </c>
      <c r="K122" s="54">
        <v>0</v>
      </c>
      <c r="L122" s="54">
        <v>0</v>
      </c>
      <c r="M122" s="54">
        <v>0</v>
      </c>
      <c r="N122" s="54">
        <v>0</v>
      </c>
      <c r="O122" s="54">
        <v>0</v>
      </c>
      <c r="P122" s="54">
        <v>0</v>
      </c>
      <c r="Q122" s="54">
        <v>0</v>
      </c>
      <c r="R122" s="128">
        <v>0</v>
      </c>
      <c r="S122" s="128">
        <v>0</v>
      </c>
      <c r="T122" s="54">
        <v>0</v>
      </c>
      <c r="U122" s="54">
        <v>0</v>
      </c>
      <c r="V122" s="54">
        <v>0</v>
      </c>
      <c r="W122" s="54">
        <v>0</v>
      </c>
      <c r="X122" s="54">
        <v>0</v>
      </c>
      <c r="Y122" s="54">
        <v>0</v>
      </c>
      <c r="Z122" s="54">
        <v>0</v>
      </c>
      <c r="AA122" s="54">
        <v>0</v>
      </c>
      <c r="AC122" s="54">
        <f t="shared" si="227"/>
        <v>0</v>
      </c>
      <c r="AD122" s="54">
        <f t="shared" si="228"/>
        <v>0</v>
      </c>
      <c r="AE122" s="54">
        <f t="shared" si="229"/>
        <v>0</v>
      </c>
      <c r="AF122" s="54">
        <f t="shared" si="230"/>
        <v>0</v>
      </c>
      <c r="AG122" s="54">
        <f t="shared" si="203"/>
        <v>0</v>
      </c>
      <c r="AH122" s="54">
        <f t="shared" ca="1" si="204"/>
        <v>0</v>
      </c>
      <c r="AI122" s="54">
        <f t="shared" ca="1" si="205"/>
        <v>0</v>
      </c>
      <c r="AJ122" s="45" t="s">
        <v>9</v>
      </c>
    </row>
    <row r="123" spans="1:36" ht="15.95" hidden="1" customHeight="1" outlineLevel="1" x14ac:dyDescent="0.2">
      <c r="A123" s="63" t="s">
        <v>160</v>
      </c>
      <c r="B123" s="54">
        <v>0</v>
      </c>
      <c r="C123" s="54">
        <v>0</v>
      </c>
      <c r="D123" s="54">
        <v>0</v>
      </c>
      <c r="E123" s="54">
        <v>0</v>
      </c>
      <c r="F123" s="54">
        <v>0</v>
      </c>
      <c r="G123" s="54">
        <v>0</v>
      </c>
      <c r="H123" s="54">
        <v>0</v>
      </c>
      <c r="I123" s="54">
        <v>0</v>
      </c>
      <c r="J123" s="54">
        <v>0</v>
      </c>
      <c r="K123" s="54">
        <v>0</v>
      </c>
      <c r="L123" s="54">
        <v>0</v>
      </c>
      <c r="M123" s="54">
        <v>0</v>
      </c>
      <c r="N123" s="54">
        <v>0</v>
      </c>
      <c r="O123" s="54">
        <v>0</v>
      </c>
      <c r="P123" s="54">
        <v>0</v>
      </c>
      <c r="Q123" s="54">
        <v>0</v>
      </c>
      <c r="R123" s="128">
        <v>0</v>
      </c>
      <c r="S123" s="128">
        <v>620</v>
      </c>
      <c r="T123" s="54">
        <v>720</v>
      </c>
      <c r="U123" s="54">
        <v>833</v>
      </c>
      <c r="V123" s="54">
        <v>948</v>
      </c>
      <c r="W123" s="54">
        <v>1072</v>
      </c>
      <c r="X123" s="54">
        <v>1192</v>
      </c>
      <c r="Y123" s="54">
        <v>1323</v>
      </c>
      <c r="Z123" s="54">
        <v>1458</v>
      </c>
      <c r="AA123" s="54">
        <v>1596</v>
      </c>
      <c r="AC123" s="54">
        <f t="shared" si="227"/>
        <v>0</v>
      </c>
      <c r="AD123" s="54">
        <f t="shared" si="228"/>
        <v>0</v>
      </c>
      <c r="AE123" s="54">
        <f t="shared" si="229"/>
        <v>0</v>
      </c>
      <c r="AF123" s="54">
        <f t="shared" si="230"/>
        <v>0</v>
      </c>
      <c r="AG123" s="54">
        <f t="shared" si="203"/>
        <v>833</v>
      </c>
      <c r="AH123" s="54">
        <f t="shared" ca="1" si="204"/>
        <v>1323</v>
      </c>
      <c r="AI123" s="54">
        <f t="shared" ca="1" si="205"/>
        <v>1596</v>
      </c>
      <c r="AJ123" s="45" t="s">
        <v>9</v>
      </c>
    </row>
    <row r="124" spans="1:36" ht="15.95" hidden="1" customHeight="1" outlineLevel="1" x14ac:dyDescent="0.2">
      <c r="A124" s="63" t="s">
        <v>157</v>
      </c>
      <c r="B124" s="54">
        <v>0</v>
      </c>
      <c r="C124" s="54">
        <v>0</v>
      </c>
      <c r="D124" s="54">
        <v>0</v>
      </c>
      <c r="E124" s="54">
        <v>0</v>
      </c>
      <c r="F124" s="54">
        <v>0</v>
      </c>
      <c r="G124" s="54">
        <v>0</v>
      </c>
      <c r="H124" s="54">
        <v>0</v>
      </c>
      <c r="I124" s="54">
        <v>0</v>
      </c>
      <c r="J124" s="54">
        <v>0</v>
      </c>
      <c r="K124" s="54">
        <v>0</v>
      </c>
      <c r="L124" s="54">
        <v>0</v>
      </c>
      <c r="M124" s="54">
        <v>0</v>
      </c>
      <c r="N124" s="54">
        <v>0</v>
      </c>
      <c r="O124" s="54">
        <v>11137</v>
      </c>
      <c r="P124" s="54">
        <v>13495</v>
      </c>
      <c r="Q124" s="54">
        <v>13495</v>
      </c>
      <c r="R124" s="128">
        <v>10209</v>
      </c>
      <c r="S124" s="128">
        <v>10205</v>
      </c>
      <c r="T124" s="54">
        <v>9961</v>
      </c>
      <c r="U124" s="54">
        <v>9957</v>
      </c>
      <c r="V124" s="54">
        <v>9883</v>
      </c>
      <c r="W124" s="54">
        <v>9829</v>
      </c>
      <c r="X124" s="54">
        <v>9819</v>
      </c>
      <c r="Y124" s="54">
        <v>9781</v>
      </c>
      <c r="Z124" s="54">
        <v>9621</v>
      </c>
      <c r="AA124" s="54">
        <v>9341</v>
      </c>
      <c r="AC124" s="54">
        <f t="shared" si="227"/>
        <v>0</v>
      </c>
      <c r="AD124" s="54">
        <f t="shared" si="228"/>
        <v>0</v>
      </c>
      <c r="AE124" s="54">
        <f t="shared" si="229"/>
        <v>0</v>
      </c>
      <c r="AF124" s="54">
        <f t="shared" si="230"/>
        <v>13495</v>
      </c>
      <c r="AG124" s="54">
        <f t="shared" si="203"/>
        <v>9957</v>
      </c>
      <c r="AH124" s="54">
        <f t="shared" ca="1" si="204"/>
        <v>9781</v>
      </c>
      <c r="AI124" s="54">
        <f t="shared" ca="1" si="205"/>
        <v>9341</v>
      </c>
      <c r="AJ124" s="45" t="s">
        <v>9</v>
      </c>
    </row>
    <row r="125" spans="1:36" ht="15.95" hidden="1" customHeight="1" outlineLevel="1" x14ac:dyDescent="0.2">
      <c r="A125" s="63" t="s">
        <v>163</v>
      </c>
      <c r="B125" s="54">
        <v>0</v>
      </c>
      <c r="C125" s="54">
        <v>0</v>
      </c>
      <c r="D125" s="54">
        <v>0</v>
      </c>
      <c r="E125" s="54">
        <v>0</v>
      </c>
      <c r="F125" s="54">
        <v>0</v>
      </c>
      <c r="G125" s="54">
        <v>0</v>
      </c>
      <c r="H125" s="54">
        <v>0</v>
      </c>
      <c r="I125" s="54">
        <v>0</v>
      </c>
      <c r="J125" s="54">
        <v>0</v>
      </c>
      <c r="K125" s="54">
        <v>0</v>
      </c>
      <c r="L125" s="54">
        <v>0</v>
      </c>
      <c r="M125" s="54">
        <v>0</v>
      </c>
      <c r="N125" s="54">
        <v>0</v>
      </c>
      <c r="O125" s="54">
        <v>0</v>
      </c>
      <c r="P125" s="54">
        <v>0</v>
      </c>
      <c r="Q125" s="54">
        <v>419</v>
      </c>
      <c r="R125" s="54">
        <v>512</v>
      </c>
      <c r="S125" s="54">
        <v>0</v>
      </c>
      <c r="T125" s="54">
        <v>0</v>
      </c>
      <c r="U125" s="54">
        <v>0</v>
      </c>
      <c r="V125" s="54">
        <v>0</v>
      </c>
      <c r="W125" s="54">
        <v>0</v>
      </c>
      <c r="X125" s="54">
        <v>0</v>
      </c>
      <c r="Y125" s="54">
        <v>0</v>
      </c>
      <c r="Z125" s="54">
        <v>0</v>
      </c>
      <c r="AA125" s="54">
        <v>0</v>
      </c>
      <c r="AC125" s="54">
        <f t="shared" si="227"/>
        <v>0</v>
      </c>
      <c r="AD125" s="54">
        <f t="shared" si="228"/>
        <v>0</v>
      </c>
      <c r="AE125" s="54">
        <f t="shared" si="229"/>
        <v>0</v>
      </c>
      <c r="AF125" s="54">
        <f t="shared" si="230"/>
        <v>419</v>
      </c>
      <c r="AG125" s="54">
        <f t="shared" si="203"/>
        <v>0</v>
      </c>
      <c r="AH125" s="54">
        <f t="shared" ca="1" si="204"/>
        <v>0</v>
      </c>
      <c r="AI125" s="54">
        <f t="shared" ca="1" si="205"/>
        <v>0</v>
      </c>
      <c r="AJ125" s="45" t="s">
        <v>9</v>
      </c>
    </row>
    <row r="126" spans="1:36" ht="15.95" hidden="1" customHeight="1" outlineLevel="1" x14ac:dyDescent="0.2">
      <c r="A126" s="61" t="s">
        <v>165</v>
      </c>
      <c r="B126" s="62">
        <v>23592</v>
      </c>
      <c r="C126" s="62">
        <v>37580</v>
      </c>
      <c r="D126" s="62">
        <v>37571</v>
      </c>
      <c r="E126" s="62">
        <v>32422</v>
      </c>
      <c r="F126" s="62">
        <v>37562</v>
      </c>
      <c r="G126" s="62">
        <v>37483</v>
      </c>
      <c r="H126" s="62">
        <v>37483</v>
      </c>
      <c r="I126" s="62">
        <f t="shared" ref="I126:N126" si="237">SUM(I127:I132)</f>
        <v>37408</v>
      </c>
      <c r="J126" s="62">
        <f t="shared" si="237"/>
        <v>37407</v>
      </c>
      <c r="K126" s="62">
        <f t="shared" si="237"/>
        <v>52232</v>
      </c>
      <c r="L126" s="62">
        <f t="shared" si="237"/>
        <v>52187</v>
      </c>
      <c r="M126" s="62">
        <f t="shared" si="237"/>
        <v>53774</v>
      </c>
      <c r="N126" s="62">
        <f t="shared" si="237"/>
        <v>234768</v>
      </c>
      <c r="O126" s="62">
        <f t="shared" ref="O126:P126" si="238">SUM(O127:O132)</f>
        <v>227530</v>
      </c>
      <c r="P126" s="62">
        <f t="shared" si="238"/>
        <v>234041</v>
      </c>
      <c r="Q126" s="62">
        <f t="shared" ref="Q126:T126" si="239">SUM(Q127:Q133)</f>
        <v>225732</v>
      </c>
      <c r="R126" s="62">
        <f t="shared" si="239"/>
        <v>211893</v>
      </c>
      <c r="S126" s="62">
        <f t="shared" si="239"/>
        <v>218726</v>
      </c>
      <c r="T126" s="62">
        <f t="shared" si="239"/>
        <v>212370</v>
      </c>
      <c r="U126" s="62">
        <f t="shared" ref="U126:V126" si="240">SUM(U127:U133)</f>
        <v>169302</v>
      </c>
      <c r="V126" s="62">
        <f t="shared" si="240"/>
        <v>172832</v>
      </c>
      <c r="W126" s="62">
        <f t="shared" ref="W126:X126" si="241">SUM(W127:W133)</f>
        <v>137837</v>
      </c>
      <c r="X126" s="62">
        <f t="shared" si="241"/>
        <v>147012</v>
      </c>
      <c r="Y126" s="62">
        <f t="shared" ref="Y126:Z126" si="242">SUM(Y127:Y133)</f>
        <v>107021</v>
      </c>
      <c r="Z126" s="62">
        <f t="shared" si="242"/>
        <v>109069</v>
      </c>
      <c r="AA126" s="62">
        <f t="shared" ref="AA126" si="243">SUM(AA127:AA133)</f>
        <v>115726</v>
      </c>
      <c r="AC126" s="62">
        <f t="shared" si="227"/>
        <v>32422</v>
      </c>
      <c r="AD126" s="62">
        <f t="shared" si="228"/>
        <v>37408</v>
      </c>
      <c r="AE126" s="62">
        <f t="shared" si="229"/>
        <v>53774</v>
      </c>
      <c r="AF126" s="62">
        <f t="shared" si="230"/>
        <v>225732</v>
      </c>
      <c r="AG126" s="62">
        <f t="shared" si="203"/>
        <v>169302</v>
      </c>
      <c r="AH126" s="62">
        <f t="shared" ca="1" si="204"/>
        <v>107021</v>
      </c>
      <c r="AI126" s="62">
        <f t="shared" ca="1" si="205"/>
        <v>115726</v>
      </c>
      <c r="AJ126" s="45" t="s">
        <v>9</v>
      </c>
    </row>
    <row r="127" spans="1:36" ht="15.95" hidden="1" customHeight="1" outlineLevel="1" x14ac:dyDescent="0.2">
      <c r="A127" s="63" t="s">
        <v>166</v>
      </c>
      <c r="B127" s="54">
        <v>23632</v>
      </c>
      <c r="C127" s="54">
        <v>37632</v>
      </c>
      <c r="D127" s="54">
        <v>37632</v>
      </c>
      <c r="E127" s="54">
        <v>37632</v>
      </c>
      <c r="F127" s="54">
        <v>37632</v>
      </c>
      <c r="G127" s="54">
        <v>37632</v>
      </c>
      <c r="H127" s="54">
        <v>37632</v>
      </c>
      <c r="I127" s="54">
        <v>37632</v>
      </c>
      <c r="J127" s="54">
        <v>37632</v>
      </c>
      <c r="K127" s="54">
        <v>37632</v>
      </c>
      <c r="L127" s="54">
        <v>37632</v>
      </c>
      <c r="M127" s="54">
        <v>37632</v>
      </c>
      <c r="N127" s="54">
        <v>222145</v>
      </c>
      <c r="O127" s="54">
        <v>222145</v>
      </c>
      <c r="P127" s="54">
        <v>222145</v>
      </c>
      <c r="Q127" s="54">
        <v>222145</v>
      </c>
      <c r="R127" s="54">
        <v>222145</v>
      </c>
      <c r="S127" s="54">
        <v>222145</v>
      </c>
      <c r="T127" s="54">
        <v>222145</v>
      </c>
      <c r="U127" s="54">
        <v>222145</v>
      </c>
      <c r="V127" s="54">
        <v>222145</v>
      </c>
      <c r="W127" s="54">
        <v>222145</v>
      </c>
      <c r="X127" s="54">
        <v>222145</v>
      </c>
      <c r="Y127" s="54">
        <v>222145</v>
      </c>
      <c r="Z127" s="54">
        <v>222145</v>
      </c>
      <c r="AA127" s="54">
        <v>222145</v>
      </c>
      <c r="AC127" s="54">
        <f t="shared" si="227"/>
        <v>37632</v>
      </c>
      <c r="AD127" s="54">
        <f t="shared" si="228"/>
        <v>37632</v>
      </c>
      <c r="AE127" s="54">
        <f t="shared" si="229"/>
        <v>37632</v>
      </c>
      <c r="AF127" s="54">
        <f t="shared" si="230"/>
        <v>222145</v>
      </c>
      <c r="AG127" s="54">
        <f t="shared" si="203"/>
        <v>222145</v>
      </c>
      <c r="AH127" s="54">
        <f t="shared" ca="1" si="204"/>
        <v>222145</v>
      </c>
      <c r="AI127" s="54">
        <f t="shared" ca="1" si="205"/>
        <v>222145</v>
      </c>
      <c r="AJ127" s="45" t="s">
        <v>9</v>
      </c>
    </row>
    <row r="128" spans="1:36" ht="15.95" hidden="1" customHeight="1" outlineLevel="1" x14ac:dyDescent="0.25">
      <c r="A128" s="63" t="s">
        <v>167</v>
      </c>
      <c r="B128" s="54">
        <v>0</v>
      </c>
      <c r="C128" s="54">
        <v>0</v>
      </c>
      <c r="D128" s="54">
        <v>0</v>
      </c>
      <c r="E128" s="54">
        <v>0</v>
      </c>
      <c r="F128" s="54">
        <v>0</v>
      </c>
      <c r="G128" s="54">
        <v>0</v>
      </c>
      <c r="H128" s="54">
        <v>0</v>
      </c>
      <c r="I128" s="54">
        <v>0</v>
      </c>
      <c r="J128" s="54">
        <v>0</v>
      </c>
      <c r="K128" s="54">
        <v>0</v>
      </c>
      <c r="L128" s="54">
        <v>0</v>
      </c>
      <c r="M128" s="54">
        <v>0</v>
      </c>
      <c r="N128" s="54">
        <v>0</v>
      </c>
      <c r="O128" s="54">
        <v>0</v>
      </c>
      <c r="P128" s="54">
        <v>0</v>
      </c>
      <c r="Q128" s="54">
        <v>0</v>
      </c>
      <c r="R128" s="127">
        <v>0</v>
      </c>
      <c r="S128" s="127">
        <v>0</v>
      </c>
      <c r="T128" s="54">
        <v>0</v>
      </c>
      <c r="U128" s="54">
        <v>0</v>
      </c>
      <c r="V128" s="54">
        <v>0</v>
      </c>
      <c r="W128" s="54">
        <v>0</v>
      </c>
      <c r="X128" s="54">
        <v>0</v>
      </c>
      <c r="Y128" s="54">
        <v>0</v>
      </c>
      <c r="Z128" s="54">
        <v>0</v>
      </c>
      <c r="AA128" s="54">
        <v>0</v>
      </c>
      <c r="AC128" s="54">
        <f t="shared" si="227"/>
        <v>0</v>
      </c>
      <c r="AD128" s="54">
        <f t="shared" si="228"/>
        <v>0</v>
      </c>
      <c r="AE128" s="54">
        <f t="shared" si="229"/>
        <v>0</v>
      </c>
      <c r="AF128" s="54">
        <f t="shared" si="230"/>
        <v>0</v>
      </c>
      <c r="AG128" s="54">
        <f t="shared" si="203"/>
        <v>0</v>
      </c>
      <c r="AH128" s="54">
        <f t="shared" ca="1" si="204"/>
        <v>0</v>
      </c>
      <c r="AI128" s="54">
        <f t="shared" ca="1" si="205"/>
        <v>0</v>
      </c>
      <c r="AJ128" s="45" t="s">
        <v>9</v>
      </c>
    </row>
    <row r="129" spans="1:36" ht="15.95" hidden="1" customHeight="1" outlineLevel="1" x14ac:dyDescent="0.25">
      <c r="A129" s="63" t="s">
        <v>145</v>
      </c>
      <c r="B129" s="54">
        <v>0</v>
      </c>
      <c r="C129" s="54">
        <v>0</v>
      </c>
      <c r="D129" s="54">
        <v>0</v>
      </c>
      <c r="E129" s="54">
        <v>0</v>
      </c>
      <c r="F129" s="54">
        <v>0</v>
      </c>
      <c r="G129" s="54">
        <v>0</v>
      </c>
      <c r="H129" s="54">
        <v>0</v>
      </c>
      <c r="I129" s="54">
        <v>0</v>
      </c>
      <c r="J129" s="54">
        <v>0</v>
      </c>
      <c r="K129" s="54">
        <v>0</v>
      </c>
      <c r="L129" s="54">
        <v>0</v>
      </c>
      <c r="M129" s="54">
        <v>0</v>
      </c>
      <c r="N129" s="54">
        <v>0</v>
      </c>
      <c r="O129" s="54">
        <v>0</v>
      </c>
      <c r="P129" s="54">
        <v>0</v>
      </c>
      <c r="Q129" s="54">
        <v>0</v>
      </c>
      <c r="R129" s="127">
        <v>0</v>
      </c>
      <c r="S129" s="127">
        <v>0</v>
      </c>
      <c r="T129" s="54">
        <v>0</v>
      </c>
      <c r="U129" s="54">
        <v>0</v>
      </c>
      <c r="V129" s="54">
        <v>0</v>
      </c>
      <c r="W129" s="54">
        <v>0</v>
      </c>
      <c r="X129" s="54">
        <v>0</v>
      </c>
      <c r="Y129" s="54">
        <v>0</v>
      </c>
      <c r="Z129" s="54">
        <v>0</v>
      </c>
      <c r="AA129" s="54">
        <v>0</v>
      </c>
      <c r="AC129" s="54">
        <f t="shared" si="227"/>
        <v>0</v>
      </c>
      <c r="AD129" s="54">
        <f t="shared" si="228"/>
        <v>0</v>
      </c>
      <c r="AE129" s="54">
        <f t="shared" si="229"/>
        <v>0</v>
      </c>
      <c r="AF129" s="54">
        <f t="shared" si="230"/>
        <v>0</v>
      </c>
      <c r="AG129" s="54">
        <f t="shared" si="203"/>
        <v>0</v>
      </c>
      <c r="AH129" s="54">
        <f t="shared" ca="1" si="204"/>
        <v>0</v>
      </c>
      <c r="AI129" s="54">
        <f t="shared" ca="1" si="205"/>
        <v>0</v>
      </c>
      <c r="AJ129" s="45" t="s">
        <v>9</v>
      </c>
    </row>
    <row r="130" spans="1:36" ht="15.95" hidden="1" customHeight="1" outlineLevel="1" x14ac:dyDescent="0.25">
      <c r="A130" s="63" t="s">
        <v>168</v>
      </c>
      <c r="B130" s="54">
        <v>0</v>
      </c>
      <c r="C130" s="54">
        <v>0</v>
      </c>
      <c r="D130" s="54">
        <v>0</v>
      </c>
      <c r="E130" s="54">
        <v>0</v>
      </c>
      <c r="F130" s="54">
        <v>0</v>
      </c>
      <c r="G130" s="54">
        <v>0</v>
      </c>
      <c r="H130" s="54">
        <v>0</v>
      </c>
      <c r="I130" s="54">
        <v>0</v>
      </c>
      <c r="J130" s="54">
        <v>0</v>
      </c>
      <c r="K130" s="54">
        <v>0</v>
      </c>
      <c r="L130" s="54">
        <v>0</v>
      </c>
      <c r="M130" s="54">
        <v>0</v>
      </c>
      <c r="N130" s="54">
        <v>0</v>
      </c>
      <c r="O130" s="54">
        <v>0</v>
      </c>
      <c r="P130" s="54">
        <v>0</v>
      </c>
      <c r="Q130" s="54">
        <v>0</v>
      </c>
      <c r="R130" s="127">
        <v>0</v>
      </c>
      <c r="S130" s="127">
        <v>0</v>
      </c>
      <c r="T130" s="54">
        <v>0</v>
      </c>
      <c r="U130" s="54">
        <v>0</v>
      </c>
      <c r="V130" s="54">
        <v>0</v>
      </c>
      <c r="W130" s="54">
        <v>0</v>
      </c>
      <c r="X130" s="54">
        <v>0</v>
      </c>
      <c r="Y130" s="54">
        <v>0</v>
      </c>
      <c r="Z130" s="54">
        <v>0</v>
      </c>
      <c r="AA130" s="54">
        <v>0</v>
      </c>
      <c r="AC130" s="54">
        <f t="shared" si="227"/>
        <v>0</v>
      </c>
      <c r="AD130" s="54">
        <f t="shared" si="228"/>
        <v>0</v>
      </c>
      <c r="AE130" s="54">
        <f t="shared" si="229"/>
        <v>0</v>
      </c>
      <c r="AF130" s="54">
        <f t="shared" si="230"/>
        <v>0</v>
      </c>
      <c r="AG130" s="54">
        <f t="shared" si="203"/>
        <v>0</v>
      </c>
      <c r="AH130" s="54">
        <f t="shared" ca="1" si="204"/>
        <v>0</v>
      </c>
      <c r="AI130" s="54">
        <f t="shared" ca="1" si="205"/>
        <v>0</v>
      </c>
      <c r="AJ130" s="45" t="s">
        <v>9</v>
      </c>
    </row>
    <row r="131" spans="1:36" ht="15.95" hidden="1" customHeight="1" outlineLevel="1" x14ac:dyDescent="0.2">
      <c r="A131" s="63" t="s">
        <v>169</v>
      </c>
      <c r="B131" s="54">
        <v>-40</v>
      </c>
      <c r="C131" s="54">
        <v>-40</v>
      </c>
      <c r="D131" s="54">
        <v>-40</v>
      </c>
      <c r="E131" s="54">
        <v>1111</v>
      </c>
      <c r="F131" s="54">
        <v>6251</v>
      </c>
      <c r="G131" s="54">
        <v>-70</v>
      </c>
      <c r="H131" s="54">
        <v>-70</v>
      </c>
      <c r="I131" s="54">
        <v>-224</v>
      </c>
      <c r="J131" s="54">
        <v>-224</v>
      </c>
      <c r="K131" s="54">
        <v>-224</v>
      </c>
      <c r="L131" s="54">
        <v>-224</v>
      </c>
      <c r="M131" s="54">
        <v>16141</v>
      </c>
      <c r="N131" s="54">
        <v>16141</v>
      </c>
      <c r="O131" s="54">
        <v>16141</v>
      </c>
      <c r="P131" s="54">
        <v>590</v>
      </c>
      <c r="Q131" s="54">
        <v>3587</v>
      </c>
      <c r="R131" s="54">
        <v>-10849</v>
      </c>
      <c r="S131" s="54">
        <v>-10849</v>
      </c>
      <c r="T131" s="54">
        <v>-26399</v>
      </c>
      <c r="U131" s="54">
        <v>-52843</v>
      </c>
      <c r="V131" s="54">
        <v>-52843</v>
      </c>
      <c r="W131" s="54">
        <v>-74434</v>
      </c>
      <c r="X131" s="54">
        <v>-74434</v>
      </c>
      <c r="Y131" s="54">
        <v>-115123</v>
      </c>
      <c r="Z131" s="54">
        <v>-115123</v>
      </c>
      <c r="AA131" s="54">
        <v>-115123</v>
      </c>
      <c r="AC131" s="54">
        <f t="shared" si="227"/>
        <v>1111</v>
      </c>
      <c r="AD131" s="54">
        <f t="shared" si="228"/>
        <v>-224</v>
      </c>
      <c r="AE131" s="54">
        <f t="shared" si="229"/>
        <v>16141</v>
      </c>
      <c r="AF131" s="54">
        <f t="shared" si="230"/>
        <v>3587</v>
      </c>
      <c r="AG131" s="54">
        <f t="shared" si="203"/>
        <v>-52843</v>
      </c>
      <c r="AH131" s="54">
        <f t="shared" ca="1" si="204"/>
        <v>-115123</v>
      </c>
      <c r="AI131" s="54">
        <f t="shared" ca="1" si="205"/>
        <v>-115123</v>
      </c>
      <c r="AJ131" s="45" t="s">
        <v>9</v>
      </c>
    </row>
    <row r="132" spans="1:36" ht="15.95" hidden="1" customHeight="1" outlineLevel="1" x14ac:dyDescent="0.2">
      <c r="A132" s="63" t="s">
        <v>170</v>
      </c>
      <c r="B132" s="54">
        <v>0</v>
      </c>
      <c r="C132" s="54">
        <v>-12</v>
      </c>
      <c r="D132" s="54">
        <v>-21</v>
      </c>
      <c r="E132" s="54">
        <v>-6321</v>
      </c>
      <c r="F132" s="54">
        <v>-6321</v>
      </c>
      <c r="G132" s="54">
        <v>-79</v>
      </c>
      <c r="H132" s="54">
        <v>-79</v>
      </c>
      <c r="I132" s="54">
        <v>0</v>
      </c>
      <c r="J132" s="54">
        <v>-1</v>
      </c>
      <c r="K132" s="54">
        <v>14824</v>
      </c>
      <c r="L132" s="54">
        <v>14779</v>
      </c>
      <c r="M132" s="54">
        <v>1</v>
      </c>
      <c r="N132" s="54">
        <v>-3518</v>
      </c>
      <c r="O132" s="54">
        <v>-10756</v>
      </c>
      <c r="P132" s="54">
        <v>11306</v>
      </c>
      <c r="Q132" s="54">
        <v>0</v>
      </c>
      <c r="R132" s="54">
        <v>597</v>
      </c>
      <c r="S132" s="54">
        <v>7430</v>
      </c>
      <c r="T132" s="54">
        <v>16624</v>
      </c>
      <c r="U132" s="54">
        <v>0</v>
      </c>
      <c r="V132" s="54">
        <v>3530</v>
      </c>
      <c r="W132" s="54">
        <v>-9874</v>
      </c>
      <c r="X132" s="54">
        <v>-699</v>
      </c>
      <c r="Y132" s="54">
        <v>-1</v>
      </c>
      <c r="Z132" s="54">
        <v>2047</v>
      </c>
      <c r="AA132" s="54">
        <v>8704</v>
      </c>
      <c r="AC132" s="54">
        <f t="shared" si="227"/>
        <v>-6321</v>
      </c>
      <c r="AD132" s="54">
        <f t="shared" si="228"/>
        <v>0</v>
      </c>
      <c r="AE132" s="54">
        <f t="shared" si="229"/>
        <v>1</v>
      </c>
      <c r="AF132" s="54">
        <f t="shared" si="230"/>
        <v>0</v>
      </c>
      <c r="AG132" s="54">
        <f t="shared" si="203"/>
        <v>0</v>
      </c>
      <c r="AH132" s="54">
        <f t="shared" ca="1" si="204"/>
        <v>-1</v>
      </c>
      <c r="AI132" s="54">
        <f t="shared" ca="1" si="205"/>
        <v>8704</v>
      </c>
      <c r="AJ132" s="45" t="s">
        <v>9</v>
      </c>
    </row>
    <row r="133" spans="1:36" ht="15.95" hidden="1" customHeight="1" outlineLevel="1" x14ac:dyDescent="0.2">
      <c r="A133" s="63" t="s">
        <v>171</v>
      </c>
      <c r="B133" s="54">
        <v>0</v>
      </c>
      <c r="C133" s="54">
        <v>0</v>
      </c>
      <c r="D133" s="54">
        <v>0</v>
      </c>
      <c r="E133" s="54">
        <v>0</v>
      </c>
      <c r="F133" s="54">
        <v>0</v>
      </c>
      <c r="G133" s="54">
        <v>0</v>
      </c>
      <c r="H133" s="54">
        <v>0</v>
      </c>
      <c r="I133" s="54">
        <v>0</v>
      </c>
      <c r="J133" s="54">
        <v>0</v>
      </c>
      <c r="K133" s="54">
        <v>0</v>
      </c>
      <c r="L133" s="54">
        <v>0</v>
      </c>
      <c r="M133" s="54">
        <v>0</v>
      </c>
      <c r="N133" s="54">
        <v>0</v>
      </c>
      <c r="O133" s="54">
        <v>0</v>
      </c>
      <c r="P133" s="54">
        <v>0</v>
      </c>
      <c r="Q133" s="54">
        <v>0</v>
      </c>
      <c r="R133" s="54">
        <v>0</v>
      </c>
      <c r="S133" s="54">
        <v>0</v>
      </c>
      <c r="T133" s="54">
        <v>0</v>
      </c>
      <c r="U133" s="54">
        <v>0</v>
      </c>
      <c r="V133" s="54">
        <v>0</v>
      </c>
      <c r="W133" s="54">
        <v>0</v>
      </c>
      <c r="X133" s="54">
        <v>0</v>
      </c>
      <c r="Y133" s="54">
        <v>0</v>
      </c>
      <c r="Z133" s="54">
        <v>0</v>
      </c>
      <c r="AA133" s="54">
        <v>0</v>
      </c>
      <c r="AC133" s="54">
        <f t="shared" si="227"/>
        <v>0</v>
      </c>
      <c r="AD133" s="54">
        <f t="shared" si="228"/>
        <v>0</v>
      </c>
      <c r="AE133" s="54">
        <f t="shared" si="229"/>
        <v>0</v>
      </c>
      <c r="AF133" s="54">
        <f t="shared" si="230"/>
        <v>0</v>
      </c>
      <c r="AG133" s="54">
        <f t="shared" si="203"/>
        <v>0</v>
      </c>
      <c r="AH133" s="54">
        <f t="shared" ca="1" si="204"/>
        <v>0</v>
      </c>
      <c r="AI133" s="54">
        <f t="shared" ca="1" si="205"/>
        <v>0</v>
      </c>
      <c r="AJ133" s="45" t="s">
        <v>9</v>
      </c>
    </row>
    <row r="134" spans="1:36" ht="15.95" customHeight="1" collapsed="1" x14ac:dyDescent="0.2">
      <c r="P134" s="219">
        <f t="shared" ref="P134:U134" si="244">P70-P99</f>
        <v>0</v>
      </c>
      <c r="Q134" s="219">
        <f t="shared" si="244"/>
        <v>0</v>
      </c>
      <c r="R134" s="219">
        <f t="shared" si="244"/>
        <v>0</v>
      </c>
      <c r="S134" s="219">
        <f t="shared" si="244"/>
        <v>0</v>
      </c>
      <c r="T134" s="219">
        <f t="shared" si="244"/>
        <v>0</v>
      </c>
      <c r="U134" s="219">
        <f t="shared" si="244"/>
        <v>0</v>
      </c>
      <c r="V134" s="219">
        <f t="shared" ref="V134:W134" si="245">V70-V99</f>
        <v>0</v>
      </c>
      <c r="W134" s="219">
        <f t="shared" si="245"/>
        <v>0</v>
      </c>
      <c r="X134" s="219">
        <f t="shared" ref="X134:Y134" si="246">X70-X99</f>
        <v>0</v>
      </c>
      <c r="Y134" s="219">
        <f t="shared" si="246"/>
        <v>0</v>
      </c>
      <c r="Z134" s="219">
        <f t="shared" ref="Z134:AA134" si="247">Z70-Z99</f>
        <v>0</v>
      </c>
      <c r="AA134" s="219">
        <f t="shared" si="247"/>
        <v>0</v>
      </c>
      <c r="AJ134" s="45" t="s">
        <v>9</v>
      </c>
    </row>
    <row r="135" spans="1:36" s="42" customFormat="1" ht="15.95" customHeight="1" collapsed="1" x14ac:dyDescent="0.2">
      <c r="A135" s="39" t="s">
        <v>172</v>
      </c>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C135" s="40"/>
      <c r="AD135" s="40"/>
      <c r="AE135" s="40"/>
      <c r="AF135" s="40"/>
      <c r="AG135" s="40"/>
      <c r="AH135" s="40"/>
      <c r="AI135" s="40"/>
      <c r="AJ135" s="41" t="s">
        <v>9</v>
      </c>
    </row>
    <row r="136" spans="1:36" ht="15.95" hidden="1" customHeight="1" outlineLevel="1" x14ac:dyDescent="0.2">
      <c r="A136" s="55" t="s">
        <v>85</v>
      </c>
      <c r="B136" s="56">
        <v>5901</v>
      </c>
      <c r="C136" s="56">
        <v>11390</v>
      </c>
      <c r="D136" s="56">
        <v>30486</v>
      </c>
      <c r="E136" s="56">
        <v>37741</v>
      </c>
      <c r="F136" s="56">
        <v>32278</v>
      </c>
      <c r="G136" s="56">
        <v>76133</v>
      </c>
      <c r="H136" s="56">
        <v>228504</v>
      </c>
      <c r="I136" s="56">
        <f t="shared" ref="I136:N136" si="248">SUM(I137:I144)</f>
        <v>277161</v>
      </c>
      <c r="J136" s="56">
        <f t="shared" si="248"/>
        <v>176055</v>
      </c>
      <c r="K136" s="56">
        <f t="shared" si="248"/>
        <v>37878</v>
      </c>
      <c r="L136" s="56">
        <f t="shared" si="248"/>
        <v>129449</v>
      </c>
      <c r="M136" s="56">
        <f t="shared" si="248"/>
        <v>303829</v>
      </c>
      <c r="N136" s="56">
        <f t="shared" si="248"/>
        <v>61015</v>
      </c>
      <c r="O136" s="56">
        <f t="shared" ref="O136:T136" si="249">SUM(O137:O144)</f>
        <v>50183</v>
      </c>
      <c r="P136" s="56">
        <f t="shared" si="249"/>
        <v>28608</v>
      </c>
      <c r="Q136" s="56">
        <f t="shared" si="249"/>
        <v>42350</v>
      </c>
      <c r="R136" s="56">
        <f t="shared" si="249"/>
        <v>59845</v>
      </c>
      <c r="S136" s="56">
        <f t="shared" si="249"/>
        <v>55255</v>
      </c>
      <c r="T136" s="56">
        <f t="shared" si="249"/>
        <v>37015</v>
      </c>
      <c r="U136" s="56">
        <f t="shared" ref="U136:V136" si="250">SUM(U137:U144)</f>
        <v>43631</v>
      </c>
      <c r="V136" s="56">
        <f t="shared" si="250"/>
        <v>57941</v>
      </c>
      <c r="W136" s="56">
        <f t="shared" ref="W136:X136" si="251">SUM(W137:W144)</f>
        <v>47981</v>
      </c>
      <c r="X136" s="56">
        <f t="shared" si="251"/>
        <v>41932</v>
      </c>
      <c r="Y136" s="56">
        <f t="shared" ref="Y136:Z136" si="252">SUM(Y137:Y144)</f>
        <v>53148</v>
      </c>
      <c r="Z136" s="56">
        <f t="shared" si="252"/>
        <v>62355</v>
      </c>
      <c r="AA136" s="56">
        <f t="shared" ref="AA136" si="253">SUM(AA137:AA144)</f>
        <v>53106</v>
      </c>
      <c r="AC136" s="56">
        <f t="shared" ref="AC136:AC187" si="254">SUM(B136:E136)</f>
        <v>85518</v>
      </c>
      <c r="AD136" s="56">
        <f t="shared" ref="AD136:AD167" si="255">SUM(F136:I136)</f>
        <v>614076</v>
      </c>
      <c r="AE136" s="56">
        <f t="shared" ref="AE136:AE167" si="256">SUM(J136:M136)</f>
        <v>647211</v>
      </c>
      <c r="AF136" s="56">
        <f>SUM(N136:Q136)</f>
        <v>182156</v>
      </c>
      <c r="AG136" s="56">
        <f t="shared" ref="AG136:AG167" si="257">SUM(R136:U136)</f>
        <v>195746</v>
      </c>
      <c r="AH136" s="56">
        <f>SUM(V136:Y136)</f>
        <v>201002</v>
      </c>
      <c r="AI136" s="56">
        <f>SUM(Z136:AB136)</f>
        <v>115461</v>
      </c>
      <c r="AJ136" s="45" t="s">
        <v>9</v>
      </c>
    </row>
    <row r="137" spans="1:36" ht="15.95" hidden="1" customHeight="1" outlineLevel="1" x14ac:dyDescent="0.2">
      <c r="A137" s="57" t="s">
        <v>86</v>
      </c>
      <c r="B137" s="58">
        <v>0</v>
      </c>
      <c r="C137" s="58">
        <v>0</v>
      </c>
      <c r="D137" s="58">
        <v>0</v>
      </c>
      <c r="E137" s="58">
        <v>0</v>
      </c>
      <c r="F137" s="58">
        <v>0</v>
      </c>
      <c r="G137" s="58">
        <v>0</v>
      </c>
      <c r="H137" s="58">
        <v>0</v>
      </c>
      <c r="I137" s="58">
        <v>0</v>
      </c>
      <c r="J137" s="58">
        <v>0</v>
      </c>
      <c r="K137" s="58">
        <v>0</v>
      </c>
      <c r="L137" s="58">
        <v>0</v>
      </c>
      <c r="M137" s="58">
        <v>487</v>
      </c>
      <c r="N137" s="58">
        <v>5031</v>
      </c>
      <c r="O137" s="58">
        <v>5030</v>
      </c>
      <c r="P137" s="58">
        <v>5627</v>
      </c>
      <c r="Q137" s="58">
        <v>5626</v>
      </c>
      <c r="R137" s="58">
        <v>5626</v>
      </c>
      <c r="S137" s="58">
        <v>5652</v>
      </c>
      <c r="T137" s="58">
        <v>5837</v>
      </c>
      <c r="U137" s="58">
        <v>5754</v>
      </c>
      <c r="V137" s="58">
        <v>5837</v>
      </c>
      <c r="W137" s="58">
        <v>5837</v>
      </c>
      <c r="X137" s="58">
        <v>6062</v>
      </c>
      <c r="Y137" s="58">
        <v>6062</v>
      </c>
      <c r="Z137" s="58">
        <v>6062</v>
      </c>
      <c r="AA137" s="58">
        <v>5885</v>
      </c>
      <c r="AC137" s="58">
        <f t="shared" si="254"/>
        <v>0</v>
      </c>
      <c r="AD137" s="58">
        <f t="shared" si="255"/>
        <v>0</v>
      </c>
      <c r="AE137" s="58">
        <f t="shared" si="256"/>
        <v>487</v>
      </c>
      <c r="AF137" s="58">
        <f t="shared" ref="AF137:AF187" si="258">SUM(N137:Q137)</f>
        <v>21314</v>
      </c>
      <c r="AG137" s="58">
        <f t="shared" si="257"/>
        <v>22869</v>
      </c>
      <c r="AH137" s="58">
        <f t="shared" ref="AH137:AH187" si="259">SUM(V137:Y137)</f>
        <v>23798</v>
      </c>
      <c r="AI137" s="58">
        <f t="shared" ref="AI137:AI187" si="260">SUM(Z137:AB137)</f>
        <v>11947</v>
      </c>
      <c r="AJ137" s="45" t="s">
        <v>9</v>
      </c>
    </row>
    <row r="138" spans="1:36" ht="15.95" hidden="1" customHeight="1" outlineLevel="1" x14ac:dyDescent="0.2">
      <c r="A138" s="57" t="s">
        <v>87</v>
      </c>
      <c r="B138" s="58">
        <v>0</v>
      </c>
      <c r="C138" s="58">
        <v>0</v>
      </c>
      <c r="D138" s="58">
        <v>0</v>
      </c>
      <c r="E138" s="58">
        <v>0</v>
      </c>
      <c r="F138" s="58">
        <v>0</v>
      </c>
      <c r="G138" s="58">
        <v>0</v>
      </c>
      <c r="H138" s="58">
        <v>0</v>
      </c>
      <c r="I138" s="58">
        <v>0</v>
      </c>
      <c r="J138" s="58">
        <v>0</v>
      </c>
      <c r="K138" s="58">
        <v>0</v>
      </c>
      <c r="L138" s="58">
        <v>0</v>
      </c>
      <c r="M138" s="58">
        <v>0</v>
      </c>
      <c r="N138" s="58">
        <v>0</v>
      </c>
      <c r="O138" s="58">
        <v>0</v>
      </c>
      <c r="P138" s="58">
        <v>0</v>
      </c>
      <c r="Q138" s="58">
        <v>0</v>
      </c>
      <c r="R138" s="58">
        <v>0</v>
      </c>
      <c r="S138" s="58">
        <v>0</v>
      </c>
      <c r="T138" s="58">
        <v>0</v>
      </c>
      <c r="U138" s="58">
        <v>0</v>
      </c>
      <c r="V138" s="58">
        <v>0</v>
      </c>
      <c r="W138" s="58">
        <v>0</v>
      </c>
      <c r="X138" s="58">
        <v>0</v>
      </c>
      <c r="Y138" s="58">
        <v>0</v>
      </c>
      <c r="Z138" s="58">
        <v>0</v>
      </c>
      <c r="AA138" s="58">
        <v>0</v>
      </c>
      <c r="AC138" s="58">
        <f t="shared" si="254"/>
        <v>0</v>
      </c>
      <c r="AD138" s="58">
        <f t="shared" si="255"/>
        <v>0</v>
      </c>
      <c r="AE138" s="58">
        <f t="shared" si="256"/>
        <v>0</v>
      </c>
      <c r="AF138" s="58">
        <f t="shared" si="258"/>
        <v>0</v>
      </c>
      <c r="AG138" s="58">
        <f t="shared" si="257"/>
        <v>0</v>
      </c>
      <c r="AH138" s="58">
        <f t="shared" si="259"/>
        <v>0</v>
      </c>
      <c r="AI138" s="58">
        <f t="shared" si="260"/>
        <v>0</v>
      </c>
      <c r="AJ138" s="45" t="s">
        <v>9</v>
      </c>
    </row>
    <row r="139" spans="1:36" ht="15.95" hidden="1" customHeight="1" outlineLevel="1" x14ac:dyDescent="0.2">
      <c r="A139" s="57" t="s">
        <v>88</v>
      </c>
      <c r="B139" s="58">
        <v>0</v>
      </c>
      <c r="C139" s="58">
        <v>0</v>
      </c>
      <c r="D139" s="58">
        <v>0</v>
      </c>
      <c r="E139" s="58">
        <v>0</v>
      </c>
      <c r="F139" s="58">
        <v>0</v>
      </c>
      <c r="G139" s="58">
        <v>0</v>
      </c>
      <c r="H139" s="58">
        <v>0</v>
      </c>
      <c r="I139" s="58">
        <v>23455</v>
      </c>
      <c r="J139" s="58">
        <v>15197</v>
      </c>
      <c r="K139" s="58">
        <v>18304</v>
      </c>
      <c r="L139" s="58">
        <v>19408</v>
      </c>
      <c r="M139" s="58">
        <v>219542</v>
      </c>
      <c r="N139" s="58">
        <v>55984</v>
      </c>
      <c r="O139" s="58">
        <v>3730</v>
      </c>
      <c r="P139" s="58">
        <v>27758</v>
      </c>
      <c r="Q139" s="58">
        <v>27631</v>
      </c>
      <c r="R139" s="133">
        <v>28003</v>
      </c>
      <c r="S139" s="58">
        <v>28456</v>
      </c>
      <c r="T139" s="58">
        <v>27777</v>
      </c>
      <c r="U139" s="58">
        <v>27879</v>
      </c>
      <c r="V139" s="58">
        <v>28163</v>
      </c>
      <c r="W139" s="58">
        <v>28432</v>
      </c>
      <c r="X139" s="58">
        <v>28593</v>
      </c>
      <c r="Y139" s="58">
        <v>28782</v>
      </c>
      <c r="Z139" s="58">
        <v>29105</v>
      </c>
      <c r="AA139" s="58">
        <v>29544</v>
      </c>
      <c r="AC139" s="58">
        <f t="shared" si="254"/>
        <v>0</v>
      </c>
      <c r="AD139" s="58">
        <f t="shared" si="255"/>
        <v>23455</v>
      </c>
      <c r="AE139" s="58">
        <f t="shared" si="256"/>
        <v>272451</v>
      </c>
      <c r="AF139" s="58">
        <f t="shared" si="258"/>
        <v>115103</v>
      </c>
      <c r="AG139" s="58">
        <f t="shared" si="257"/>
        <v>112115</v>
      </c>
      <c r="AH139" s="58">
        <f t="shared" si="259"/>
        <v>113970</v>
      </c>
      <c r="AI139" s="58">
        <f t="shared" si="260"/>
        <v>58649</v>
      </c>
      <c r="AJ139" s="89" t="s">
        <v>9</v>
      </c>
    </row>
    <row r="140" spans="1:36" ht="15.95" hidden="1" customHeight="1" outlineLevel="1" x14ac:dyDescent="0.2">
      <c r="A140" s="57" t="s">
        <v>89</v>
      </c>
      <c r="B140" s="58">
        <v>0</v>
      </c>
      <c r="C140" s="58">
        <v>0</v>
      </c>
      <c r="D140" s="58">
        <v>0</v>
      </c>
      <c r="E140" s="58">
        <v>0</v>
      </c>
      <c r="F140" s="58">
        <v>0</v>
      </c>
      <c r="G140" s="58">
        <v>0</v>
      </c>
      <c r="H140" s="58">
        <v>0</v>
      </c>
      <c r="I140" s="58">
        <v>0</v>
      </c>
      <c r="J140" s="58">
        <v>0</v>
      </c>
      <c r="K140" s="58">
        <v>0</v>
      </c>
      <c r="L140" s="58">
        <v>0</v>
      </c>
      <c r="M140" s="58">
        <v>0</v>
      </c>
      <c r="N140" s="58">
        <v>0</v>
      </c>
      <c r="O140" s="58">
        <v>0</v>
      </c>
      <c r="P140" s="58">
        <v>0</v>
      </c>
      <c r="Q140" s="58">
        <v>0</v>
      </c>
      <c r="R140" s="131">
        <v>0</v>
      </c>
      <c r="S140" s="58">
        <v>0</v>
      </c>
      <c r="T140" s="58">
        <v>0</v>
      </c>
      <c r="U140" s="58">
        <v>0</v>
      </c>
      <c r="V140" s="58">
        <v>0</v>
      </c>
      <c r="W140" s="58">
        <v>0</v>
      </c>
      <c r="X140" s="58">
        <v>0</v>
      </c>
      <c r="Y140" s="58">
        <v>0</v>
      </c>
      <c r="Z140" s="58">
        <v>0</v>
      </c>
      <c r="AA140" s="58">
        <v>0</v>
      </c>
      <c r="AC140" s="58">
        <f t="shared" si="254"/>
        <v>0</v>
      </c>
      <c r="AD140" s="58">
        <f t="shared" si="255"/>
        <v>0</v>
      </c>
      <c r="AE140" s="58">
        <f t="shared" si="256"/>
        <v>0</v>
      </c>
      <c r="AF140" s="58">
        <f t="shared" si="258"/>
        <v>0</v>
      </c>
      <c r="AG140" s="58">
        <f t="shared" si="257"/>
        <v>0</v>
      </c>
      <c r="AH140" s="58">
        <f t="shared" si="259"/>
        <v>0</v>
      </c>
      <c r="AI140" s="58">
        <f t="shared" si="260"/>
        <v>0</v>
      </c>
      <c r="AJ140" s="45" t="s">
        <v>9</v>
      </c>
    </row>
    <row r="141" spans="1:36" ht="15.95" hidden="1" customHeight="1" outlineLevel="1" x14ac:dyDescent="0.2">
      <c r="A141" s="57" t="s">
        <v>90</v>
      </c>
      <c r="B141" s="58">
        <v>0</v>
      </c>
      <c r="C141" s="58">
        <v>0</v>
      </c>
      <c r="D141" s="58">
        <v>0</v>
      </c>
      <c r="E141" s="58">
        <v>0</v>
      </c>
      <c r="F141" s="58">
        <v>0</v>
      </c>
      <c r="G141" s="58">
        <v>0</v>
      </c>
      <c r="H141" s="58">
        <v>0</v>
      </c>
      <c r="I141" s="58">
        <v>0</v>
      </c>
      <c r="J141" s="58">
        <v>0</v>
      </c>
      <c r="K141" s="58">
        <v>0</v>
      </c>
      <c r="L141" s="58">
        <v>0</v>
      </c>
      <c r="M141" s="58">
        <v>0</v>
      </c>
      <c r="N141" s="58">
        <v>0</v>
      </c>
      <c r="O141" s="58">
        <v>41423</v>
      </c>
      <c r="P141" s="58">
        <v>-4777</v>
      </c>
      <c r="Q141" s="58">
        <v>9093</v>
      </c>
      <c r="R141" s="131">
        <v>26216</v>
      </c>
      <c r="S141" s="58">
        <v>21147</v>
      </c>
      <c r="T141" s="58">
        <v>3401</v>
      </c>
      <c r="U141" s="58">
        <v>9998</v>
      </c>
      <c r="V141" s="58">
        <v>23941</v>
      </c>
      <c r="W141" s="58">
        <v>13712</v>
      </c>
      <c r="X141" s="58">
        <v>7277</v>
      </c>
      <c r="Y141" s="58">
        <v>18304</v>
      </c>
      <c r="Z141" s="58">
        <v>27188</v>
      </c>
      <c r="AA141" s="58">
        <v>17677</v>
      </c>
      <c r="AC141" s="58">
        <f t="shared" si="254"/>
        <v>0</v>
      </c>
      <c r="AD141" s="58">
        <f t="shared" si="255"/>
        <v>0</v>
      </c>
      <c r="AE141" s="58">
        <f t="shared" si="256"/>
        <v>0</v>
      </c>
      <c r="AF141" s="58">
        <f t="shared" si="258"/>
        <v>45739</v>
      </c>
      <c r="AG141" s="58">
        <f t="shared" si="257"/>
        <v>60762</v>
      </c>
      <c r="AH141" s="58">
        <f t="shared" si="259"/>
        <v>63234</v>
      </c>
      <c r="AI141" s="58">
        <f t="shared" si="260"/>
        <v>44865</v>
      </c>
      <c r="AJ141" s="45" t="s">
        <v>9</v>
      </c>
    </row>
    <row r="142" spans="1:36" ht="15.95" hidden="1" customHeight="1" outlineLevel="1" x14ac:dyDescent="0.2">
      <c r="A142" s="57" t="s">
        <v>91</v>
      </c>
      <c r="B142" s="134">
        <v>5901</v>
      </c>
      <c r="C142" s="134">
        <v>11390</v>
      </c>
      <c r="D142" s="134">
        <v>30486</v>
      </c>
      <c r="E142" s="134">
        <v>37741</v>
      </c>
      <c r="F142" s="134">
        <v>32278</v>
      </c>
      <c r="G142" s="134">
        <v>76133</v>
      </c>
      <c r="H142" s="134">
        <v>228504</v>
      </c>
      <c r="I142" s="134">
        <v>253706</v>
      </c>
      <c r="J142" s="134">
        <v>160858</v>
      </c>
      <c r="K142" s="134">
        <v>19574</v>
      </c>
      <c r="L142" s="134">
        <v>110041</v>
      </c>
      <c r="M142" s="134">
        <v>83800</v>
      </c>
      <c r="N142" s="134">
        <v>0</v>
      </c>
      <c r="O142" s="134">
        <v>0</v>
      </c>
      <c r="P142" s="134">
        <v>0</v>
      </c>
      <c r="Q142" s="134">
        <v>0</v>
      </c>
      <c r="R142" s="58">
        <v>0</v>
      </c>
      <c r="S142" s="58">
        <v>0</v>
      </c>
      <c r="T142" s="58">
        <v>0</v>
      </c>
      <c r="U142" s="58">
        <v>0</v>
      </c>
      <c r="V142" s="58">
        <v>0</v>
      </c>
      <c r="W142" s="58">
        <v>0</v>
      </c>
      <c r="X142" s="58">
        <v>0</v>
      </c>
      <c r="Y142" s="58">
        <v>0</v>
      </c>
      <c r="Z142" s="58">
        <v>0</v>
      </c>
      <c r="AA142" s="58">
        <v>0</v>
      </c>
      <c r="AC142" s="58">
        <f t="shared" si="254"/>
        <v>85518</v>
      </c>
      <c r="AD142" s="58">
        <f t="shared" si="255"/>
        <v>590621</v>
      </c>
      <c r="AE142" s="58">
        <f t="shared" si="256"/>
        <v>374273</v>
      </c>
      <c r="AF142" s="58">
        <f t="shared" si="258"/>
        <v>0</v>
      </c>
      <c r="AG142" s="58">
        <f t="shared" si="257"/>
        <v>0</v>
      </c>
      <c r="AH142" s="58">
        <f t="shared" si="259"/>
        <v>0</v>
      </c>
      <c r="AI142" s="58">
        <f t="shared" si="260"/>
        <v>0</v>
      </c>
      <c r="AJ142" s="45" t="s">
        <v>9</v>
      </c>
    </row>
    <row r="143" spans="1:36" ht="15.95" hidden="1" customHeight="1" outlineLevel="1" x14ac:dyDescent="0.2">
      <c r="A143" s="57" t="s">
        <v>173</v>
      </c>
      <c r="B143" s="58">
        <v>0</v>
      </c>
      <c r="C143" s="58">
        <v>0</v>
      </c>
      <c r="D143" s="58">
        <v>0</v>
      </c>
      <c r="E143" s="58">
        <v>0</v>
      </c>
      <c r="F143" s="58">
        <v>0</v>
      </c>
      <c r="G143" s="58">
        <v>0</v>
      </c>
      <c r="H143" s="58">
        <v>0</v>
      </c>
      <c r="I143" s="58">
        <v>0</v>
      </c>
      <c r="J143" s="58">
        <v>0</v>
      </c>
      <c r="K143" s="58">
        <v>0</v>
      </c>
      <c r="L143" s="58">
        <v>0</v>
      </c>
      <c r="M143" s="58">
        <v>0</v>
      </c>
      <c r="N143" s="58">
        <v>0</v>
      </c>
      <c r="O143" s="58">
        <v>0</v>
      </c>
      <c r="P143" s="58">
        <v>0</v>
      </c>
      <c r="Q143" s="58">
        <v>0</v>
      </c>
      <c r="R143" s="131">
        <v>0</v>
      </c>
      <c r="S143" s="58">
        <v>0</v>
      </c>
      <c r="T143" s="58">
        <v>0</v>
      </c>
      <c r="U143" s="58">
        <v>0</v>
      </c>
      <c r="V143" s="58">
        <v>0</v>
      </c>
      <c r="W143" s="58">
        <v>0</v>
      </c>
      <c r="X143" s="58">
        <v>0</v>
      </c>
      <c r="Y143" s="58">
        <v>0</v>
      </c>
      <c r="Z143" s="58">
        <v>0</v>
      </c>
      <c r="AA143" s="58">
        <v>0</v>
      </c>
      <c r="AC143" s="58">
        <f t="shared" si="254"/>
        <v>0</v>
      </c>
      <c r="AD143" s="58">
        <f t="shared" si="255"/>
        <v>0</v>
      </c>
      <c r="AE143" s="58">
        <f t="shared" si="256"/>
        <v>0</v>
      </c>
      <c r="AF143" s="58">
        <f t="shared" si="258"/>
        <v>0</v>
      </c>
      <c r="AG143" s="58">
        <f t="shared" si="257"/>
        <v>0</v>
      </c>
      <c r="AH143" s="58">
        <f t="shared" si="259"/>
        <v>0</v>
      </c>
      <c r="AI143" s="58">
        <f t="shared" si="260"/>
        <v>0</v>
      </c>
      <c r="AJ143" s="45" t="s">
        <v>9</v>
      </c>
    </row>
    <row r="144" spans="1:36" ht="15.95" hidden="1" customHeight="1" outlineLevel="1" x14ac:dyDescent="0.2">
      <c r="A144" s="57" t="s">
        <v>174</v>
      </c>
      <c r="B144" s="58">
        <v>0</v>
      </c>
      <c r="C144" s="58">
        <v>0</v>
      </c>
      <c r="D144" s="58">
        <v>0</v>
      </c>
      <c r="E144" s="58">
        <v>0</v>
      </c>
      <c r="F144" s="58">
        <v>0</v>
      </c>
      <c r="G144" s="58">
        <v>0</v>
      </c>
      <c r="H144" s="58">
        <v>0</v>
      </c>
      <c r="I144" s="58">
        <v>0</v>
      </c>
      <c r="J144" s="58">
        <v>0</v>
      </c>
      <c r="K144" s="58">
        <v>0</v>
      </c>
      <c r="L144" s="58">
        <v>0</v>
      </c>
      <c r="M144" s="58">
        <v>0</v>
      </c>
      <c r="N144" s="58">
        <v>0</v>
      </c>
      <c r="O144" s="58">
        <v>0</v>
      </c>
      <c r="P144" s="58">
        <v>0</v>
      </c>
      <c r="Q144" s="58">
        <v>0</v>
      </c>
      <c r="R144" s="131">
        <v>0</v>
      </c>
      <c r="S144" s="58">
        <v>0</v>
      </c>
      <c r="T144" s="58">
        <v>0</v>
      </c>
      <c r="U144" s="58">
        <v>0</v>
      </c>
      <c r="V144" s="58">
        <v>0</v>
      </c>
      <c r="W144" s="58">
        <v>0</v>
      </c>
      <c r="X144" s="58">
        <v>0</v>
      </c>
      <c r="Y144" s="58">
        <v>0</v>
      </c>
      <c r="Z144" s="58">
        <v>0</v>
      </c>
      <c r="AA144" s="58">
        <v>0</v>
      </c>
      <c r="AC144" s="58">
        <f t="shared" si="254"/>
        <v>0</v>
      </c>
      <c r="AD144" s="58">
        <f t="shared" si="255"/>
        <v>0</v>
      </c>
      <c r="AE144" s="58">
        <f t="shared" si="256"/>
        <v>0</v>
      </c>
      <c r="AF144" s="58">
        <f t="shared" si="258"/>
        <v>0</v>
      </c>
      <c r="AG144" s="58">
        <f t="shared" si="257"/>
        <v>0</v>
      </c>
      <c r="AH144" s="58">
        <f t="shared" si="259"/>
        <v>0</v>
      </c>
      <c r="AI144" s="58">
        <f t="shared" si="260"/>
        <v>0</v>
      </c>
      <c r="AJ144" s="45" t="s">
        <v>9</v>
      </c>
    </row>
    <row r="145" spans="1:36" ht="15.95" hidden="1" customHeight="1" outlineLevel="1" x14ac:dyDescent="0.2">
      <c r="A145" s="55" t="s">
        <v>92</v>
      </c>
      <c r="B145" s="56">
        <v>-569</v>
      </c>
      <c r="C145" s="56">
        <v>-1051</v>
      </c>
      <c r="D145" s="56">
        <v>-2942</v>
      </c>
      <c r="E145" s="56">
        <v>-3286</v>
      </c>
      <c r="F145" s="56">
        <v>-2986</v>
      </c>
      <c r="G145" s="56">
        <v>-7042</v>
      </c>
      <c r="H145" s="56">
        <v>-21137</v>
      </c>
      <c r="I145" s="56">
        <f t="shared" ref="I145:N145" si="261">SUM(I146:I159)</f>
        <v>-25637</v>
      </c>
      <c r="J145" s="56">
        <f t="shared" si="261"/>
        <v>-16285</v>
      </c>
      <c r="K145" s="56">
        <f t="shared" si="261"/>
        <v>-5798</v>
      </c>
      <c r="L145" s="56">
        <f t="shared" si="261"/>
        <v>-11974</v>
      </c>
      <c r="M145" s="56">
        <f t="shared" si="261"/>
        <v>-28145</v>
      </c>
      <c r="N145" s="56">
        <f t="shared" si="261"/>
        <v>-6079</v>
      </c>
      <c r="O145" s="56">
        <f t="shared" ref="O145:T145" si="262">SUM(O146:O159)</f>
        <v>-5081</v>
      </c>
      <c r="P145" s="56">
        <f t="shared" si="262"/>
        <v>-3187</v>
      </c>
      <c r="Q145" s="56">
        <f t="shared" si="262"/>
        <v>-4397</v>
      </c>
      <c r="R145" s="56">
        <f t="shared" si="262"/>
        <v>-6014</v>
      </c>
      <c r="S145" s="56">
        <f t="shared" si="262"/>
        <v>-5589</v>
      </c>
      <c r="T145" s="56">
        <f t="shared" si="262"/>
        <v>-3911</v>
      </c>
      <c r="U145" s="56">
        <f t="shared" ref="U145:V145" si="263">SUM(U146:U159)</f>
        <v>-4519</v>
      </c>
      <c r="V145" s="56">
        <f t="shared" si="263"/>
        <v>-5845</v>
      </c>
      <c r="W145" s="56">
        <f t="shared" ref="W145:X145" si="264">SUM(W146:W159)</f>
        <v>-4924</v>
      </c>
      <c r="X145" s="56">
        <f t="shared" si="264"/>
        <v>-4384</v>
      </c>
      <c r="Y145" s="56">
        <f t="shared" ref="Y145:Z145" si="265">SUM(Y146:Y159)</f>
        <v>-5422</v>
      </c>
      <c r="Z145" s="56">
        <f t="shared" si="265"/>
        <v>-6273</v>
      </c>
      <c r="AA145" s="56">
        <f t="shared" ref="AA145" si="266">SUM(AA146:AA159)</f>
        <v>-5413</v>
      </c>
      <c r="AC145" s="56">
        <f t="shared" si="254"/>
        <v>-7848</v>
      </c>
      <c r="AD145" s="56">
        <f t="shared" si="255"/>
        <v>-56802</v>
      </c>
      <c r="AE145" s="56">
        <f t="shared" si="256"/>
        <v>-62202</v>
      </c>
      <c r="AF145" s="56">
        <f t="shared" si="258"/>
        <v>-18744</v>
      </c>
      <c r="AG145" s="56">
        <f t="shared" si="257"/>
        <v>-20033</v>
      </c>
      <c r="AH145" s="56">
        <f t="shared" si="259"/>
        <v>-20575</v>
      </c>
      <c r="AI145" s="56">
        <f t="shared" si="260"/>
        <v>-11686</v>
      </c>
      <c r="AJ145" s="45" t="s">
        <v>9</v>
      </c>
    </row>
    <row r="146" spans="1:36" ht="15.95" hidden="1" customHeight="1" outlineLevel="1" x14ac:dyDescent="0.2">
      <c r="A146" s="57" t="s">
        <v>93</v>
      </c>
      <c r="B146" s="58">
        <v>0</v>
      </c>
      <c r="C146" s="58">
        <v>0</v>
      </c>
      <c r="D146" s="58">
        <v>0</v>
      </c>
      <c r="E146" s="58">
        <v>0</v>
      </c>
      <c r="F146" s="58">
        <v>0</v>
      </c>
      <c r="G146" s="58">
        <v>0</v>
      </c>
      <c r="H146" s="58">
        <v>0</v>
      </c>
      <c r="I146" s="58">
        <v>0</v>
      </c>
      <c r="J146" s="58">
        <v>0</v>
      </c>
      <c r="K146" s="58">
        <v>-409</v>
      </c>
      <c r="L146" s="58">
        <v>0</v>
      </c>
      <c r="M146" s="58">
        <v>-53</v>
      </c>
      <c r="N146" s="58">
        <v>-547</v>
      </c>
      <c r="O146" s="58">
        <v>-547</v>
      </c>
      <c r="P146" s="58">
        <v>-621</v>
      </c>
      <c r="Q146" s="58">
        <v>-610</v>
      </c>
      <c r="R146" s="58">
        <v>-610</v>
      </c>
      <c r="S146" s="58">
        <v>-609</v>
      </c>
      <c r="T146" s="58">
        <v>-620</v>
      </c>
      <c r="U146" s="58">
        <v>-617</v>
      </c>
      <c r="V146" s="58">
        <v>-619</v>
      </c>
      <c r="W146" s="58">
        <v>-619</v>
      </c>
      <c r="X146" s="58">
        <v>-644</v>
      </c>
      <c r="Y146" s="58">
        <v>-643</v>
      </c>
      <c r="Z146" s="58">
        <v>-643</v>
      </c>
      <c r="AA146" s="58">
        <v>-641</v>
      </c>
      <c r="AC146" s="58">
        <f t="shared" si="254"/>
        <v>0</v>
      </c>
      <c r="AD146" s="58">
        <f t="shared" si="255"/>
        <v>0</v>
      </c>
      <c r="AE146" s="58">
        <f t="shared" si="256"/>
        <v>-462</v>
      </c>
      <c r="AF146" s="58">
        <f t="shared" si="258"/>
        <v>-2325</v>
      </c>
      <c r="AG146" s="58">
        <f t="shared" si="257"/>
        <v>-2456</v>
      </c>
      <c r="AH146" s="58">
        <f t="shared" si="259"/>
        <v>-2525</v>
      </c>
      <c r="AI146" s="58">
        <f t="shared" si="260"/>
        <v>-1284</v>
      </c>
      <c r="AJ146" s="45" t="s">
        <v>9</v>
      </c>
    </row>
    <row r="147" spans="1:36" ht="15.95" hidden="1" customHeight="1" outlineLevel="1" x14ac:dyDescent="0.2">
      <c r="A147" s="57" t="s">
        <v>94</v>
      </c>
      <c r="B147" s="58">
        <v>0</v>
      </c>
      <c r="C147" s="58">
        <v>0</v>
      </c>
      <c r="D147" s="58">
        <v>0</v>
      </c>
      <c r="E147" s="58">
        <v>0</v>
      </c>
      <c r="F147" s="58">
        <v>0</v>
      </c>
      <c r="G147" s="58">
        <v>0</v>
      </c>
      <c r="H147" s="58">
        <v>0</v>
      </c>
      <c r="I147" s="58">
        <v>0</v>
      </c>
      <c r="J147" s="58">
        <v>0</v>
      </c>
      <c r="K147" s="58">
        <v>-1885</v>
      </c>
      <c r="L147" s="58">
        <v>0</v>
      </c>
      <c r="M147" s="58">
        <v>-243</v>
      </c>
      <c r="N147" s="58">
        <v>-2519</v>
      </c>
      <c r="O147" s="58">
        <v>-2521</v>
      </c>
      <c r="P147" s="58">
        <v>-2859</v>
      </c>
      <c r="Q147" s="58">
        <v>-2808</v>
      </c>
      <c r="R147" s="58">
        <v>-2807</v>
      </c>
      <c r="S147" s="58">
        <v>-2810</v>
      </c>
      <c r="T147" s="58">
        <v>-2852</v>
      </c>
      <c r="U147" s="58">
        <v>-2845</v>
      </c>
      <c r="V147" s="58">
        <v>-2852</v>
      </c>
      <c r="W147" s="58">
        <v>-2852</v>
      </c>
      <c r="X147" s="58">
        <v>-2963</v>
      </c>
      <c r="Y147" s="58">
        <v>-2963</v>
      </c>
      <c r="Z147" s="58">
        <v>-2963</v>
      </c>
      <c r="AA147" s="58">
        <v>-2950</v>
      </c>
      <c r="AC147" s="58">
        <f t="shared" si="254"/>
        <v>0</v>
      </c>
      <c r="AD147" s="58">
        <f t="shared" si="255"/>
        <v>0</v>
      </c>
      <c r="AE147" s="58">
        <f t="shared" si="256"/>
        <v>-2128</v>
      </c>
      <c r="AF147" s="58">
        <f t="shared" si="258"/>
        <v>-10707</v>
      </c>
      <c r="AG147" s="58">
        <f t="shared" si="257"/>
        <v>-11314</v>
      </c>
      <c r="AH147" s="58">
        <f t="shared" si="259"/>
        <v>-11630</v>
      </c>
      <c r="AI147" s="58">
        <f t="shared" si="260"/>
        <v>-5913</v>
      </c>
      <c r="AJ147" s="45" t="s">
        <v>9</v>
      </c>
    </row>
    <row r="148" spans="1:36" ht="15.95" hidden="1" customHeight="1" outlineLevel="1" x14ac:dyDescent="0.2">
      <c r="A148" s="57" t="s">
        <v>175</v>
      </c>
      <c r="B148" s="58">
        <v>0</v>
      </c>
      <c r="C148" s="58">
        <v>0</v>
      </c>
      <c r="D148" s="58">
        <v>-503</v>
      </c>
      <c r="E148" s="58">
        <v>-631</v>
      </c>
      <c r="F148" s="58">
        <v>-533</v>
      </c>
      <c r="G148" s="58">
        <v>-1256</v>
      </c>
      <c r="H148" s="58">
        <v>-3770</v>
      </c>
      <c r="I148" s="58">
        <v>-4573</v>
      </c>
      <c r="J148" s="58">
        <v>-2905</v>
      </c>
      <c r="K148" s="58">
        <v>-625</v>
      </c>
      <c r="L148" s="58">
        <v>-2136</v>
      </c>
      <c r="M148" s="58">
        <v>-4960</v>
      </c>
      <c r="N148" s="58">
        <v>-461</v>
      </c>
      <c r="O148" s="58">
        <v>-283</v>
      </c>
      <c r="P148" s="58">
        <v>138</v>
      </c>
      <c r="Q148" s="58">
        <v>-90</v>
      </c>
      <c r="R148" s="58">
        <v>-378</v>
      </c>
      <c r="S148" s="58">
        <v>-302</v>
      </c>
      <c r="T148" s="58">
        <v>9</v>
      </c>
      <c r="U148" s="58">
        <v>-102</v>
      </c>
      <c r="V148" s="58">
        <v>-337</v>
      </c>
      <c r="W148" s="58">
        <v>-172</v>
      </c>
      <c r="X148" s="58">
        <v>-49</v>
      </c>
      <c r="Y148" s="58">
        <v>-234</v>
      </c>
      <c r="Z148" s="58">
        <v>-385</v>
      </c>
      <c r="AA148" s="58">
        <v>-236</v>
      </c>
      <c r="AC148" s="58">
        <f t="shared" si="254"/>
        <v>-1134</v>
      </c>
      <c r="AD148" s="58">
        <f t="shared" si="255"/>
        <v>-10132</v>
      </c>
      <c r="AE148" s="58">
        <f t="shared" si="256"/>
        <v>-10626</v>
      </c>
      <c r="AF148" s="58">
        <f t="shared" si="258"/>
        <v>-696</v>
      </c>
      <c r="AG148" s="58">
        <f t="shared" si="257"/>
        <v>-773</v>
      </c>
      <c r="AH148" s="58">
        <f t="shared" si="259"/>
        <v>-792</v>
      </c>
      <c r="AI148" s="58">
        <f t="shared" si="260"/>
        <v>-621</v>
      </c>
      <c r="AJ148" s="45" t="s">
        <v>9</v>
      </c>
    </row>
    <row r="149" spans="1:36" ht="15.95" hidden="1" customHeight="1" outlineLevel="1" x14ac:dyDescent="0.2">
      <c r="A149" s="57" t="s">
        <v>176</v>
      </c>
      <c r="B149" s="58">
        <v>0</v>
      </c>
      <c r="C149" s="58">
        <v>0</v>
      </c>
      <c r="D149" s="58">
        <v>-2317</v>
      </c>
      <c r="E149" s="58">
        <v>-2906</v>
      </c>
      <c r="F149" s="58">
        <v>-2453</v>
      </c>
      <c r="G149" s="58">
        <v>-5786</v>
      </c>
      <c r="H149" s="58">
        <v>-17367</v>
      </c>
      <c r="I149" s="58">
        <v>-21064</v>
      </c>
      <c r="J149" s="58">
        <v>-13380</v>
      </c>
      <c r="K149" s="58">
        <v>-2879</v>
      </c>
      <c r="L149" s="58">
        <v>-9838</v>
      </c>
      <c r="M149" s="58">
        <v>-22848</v>
      </c>
      <c r="N149" s="58">
        <v>-2125</v>
      </c>
      <c r="O149" s="58">
        <v>-1301</v>
      </c>
      <c r="P149" s="58">
        <v>633</v>
      </c>
      <c r="Q149" s="58">
        <v>-411</v>
      </c>
      <c r="R149" s="58">
        <v>-1741</v>
      </c>
      <c r="S149" s="58">
        <v>-1390</v>
      </c>
      <c r="T149" s="58">
        <v>39</v>
      </c>
      <c r="U149" s="58">
        <v>-471</v>
      </c>
      <c r="V149" s="58">
        <v>-1552</v>
      </c>
      <c r="W149" s="58">
        <v>-794</v>
      </c>
      <c r="X149" s="58">
        <v>-224</v>
      </c>
      <c r="Y149" s="58">
        <v>-1076</v>
      </c>
      <c r="Z149" s="58">
        <v>-1776</v>
      </c>
      <c r="AA149" s="58">
        <v>-1086</v>
      </c>
      <c r="AC149" s="58">
        <f t="shared" si="254"/>
        <v>-5223</v>
      </c>
      <c r="AD149" s="58">
        <f t="shared" si="255"/>
        <v>-46670</v>
      </c>
      <c r="AE149" s="58">
        <f t="shared" si="256"/>
        <v>-48945</v>
      </c>
      <c r="AF149" s="58">
        <f t="shared" si="258"/>
        <v>-3204</v>
      </c>
      <c r="AG149" s="58">
        <f t="shared" si="257"/>
        <v>-3563</v>
      </c>
      <c r="AH149" s="58">
        <f t="shared" si="259"/>
        <v>-3646</v>
      </c>
      <c r="AI149" s="58">
        <f t="shared" si="260"/>
        <v>-2862</v>
      </c>
      <c r="AJ149" s="45" t="s">
        <v>9</v>
      </c>
    </row>
    <row r="150" spans="1:36" ht="15.95" hidden="1" customHeight="1" outlineLevel="1" x14ac:dyDescent="0.2">
      <c r="A150" s="57" t="s">
        <v>95</v>
      </c>
      <c r="B150" s="58">
        <v>0</v>
      </c>
      <c r="C150" s="58">
        <v>0</v>
      </c>
      <c r="D150" s="58">
        <v>0</v>
      </c>
      <c r="E150" s="58">
        <v>0</v>
      </c>
      <c r="F150" s="58">
        <v>0</v>
      </c>
      <c r="G150" s="58">
        <v>0</v>
      </c>
      <c r="H150" s="58">
        <v>0</v>
      </c>
      <c r="I150" s="58">
        <v>0</v>
      </c>
      <c r="J150" s="58">
        <v>0</v>
      </c>
      <c r="K150" s="58">
        <v>0</v>
      </c>
      <c r="L150" s="58">
        <v>0</v>
      </c>
      <c r="M150" s="58">
        <v>0</v>
      </c>
      <c r="N150" s="58">
        <v>0</v>
      </c>
      <c r="O150" s="58">
        <v>0</v>
      </c>
      <c r="P150" s="58">
        <v>0</v>
      </c>
      <c r="Q150" s="58">
        <v>0</v>
      </c>
      <c r="R150" s="126">
        <v>0</v>
      </c>
      <c r="S150" s="58">
        <v>0</v>
      </c>
      <c r="T150" s="58">
        <v>0</v>
      </c>
      <c r="U150" s="58">
        <v>0</v>
      </c>
      <c r="V150" s="58">
        <v>0</v>
      </c>
      <c r="W150" s="58">
        <v>0</v>
      </c>
      <c r="X150" s="58">
        <v>0</v>
      </c>
      <c r="Y150" s="58">
        <v>0</v>
      </c>
      <c r="Z150" s="58">
        <v>0</v>
      </c>
      <c r="AA150" s="58">
        <v>0</v>
      </c>
      <c r="AC150" s="58">
        <f t="shared" si="254"/>
        <v>0</v>
      </c>
      <c r="AD150" s="58">
        <f t="shared" si="255"/>
        <v>0</v>
      </c>
      <c r="AE150" s="58">
        <f t="shared" si="256"/>
        <v>0</v>
      </c>
      <c r="AF150" s="58">
        <f t="shared" si="258"/>
        <v>0</v>
      </c>
      <c r="AG150" s="58">
        <f t="shared" si="257"/>
        <v>0</v>
      </c>
      <c r="AH150" s="58">
        <f t="shared" si="259"/>
        <v>0</v>
      </c>
      <c r="AI150" s="58">
        <f t="shared" si="260"/>
        <v>0</v>
      </c>
      <c r="AJ150" s="45" t="s">
        <v>9</v>
      </c>
    </row>
    <row r="151" spans="1:36" ht="15.95" hidden="1" customHeight="1" outlineLevel="1" x14ac:dyDescent="0.2">
      <c r="A151" s="57" t="s">
        <v>96</v>
      </c>
      <c r="B151" s="58">
        <v>0</v>
      </c>
      <c r="C151" s="58">
        <v>0</v>
      </c>
      <c r="D151" s="58">
        <v>0</v>
      </c>
      <c r="E151" s="58">
        <v>0</v>
      </c>
      <c r="F151" s="58">
        <v>0</v>
      </c>
      <c r="G151" s="58">
        <v>0</v>
      </c>
      <c r="H151" s="58">
        <v>0</v>
      </c>
      <c r="I151" s="58">
        <v>0</v>
      </c>
      <c r="J151" s="58">
        <v>0</v>
      </c>
      <c r="K151" s="58">
        <v>0</v>
      </c>
      <c r="L151" s="58">
        <v>0</v>
      </c>
      <c r="M151" s="58">
        <v>0</v>
      </c>
      <c r="N151" s="58">
        <v>0</v>
      </c>
      <c r="O151" s="58">
        <v>0</v>
      </c>
      <c r="P151" s="58">
        <v>0</v>
      </c>
      <c r="Q151" s="58">
        <v>0</v>
      </c>
      <c r="R151" s="126">
        <v>0</v>
      </c>
      <c r="S151" s="58">
        <v>0</v>
      </c>
      <c r="T151" s="58">
        <v>0</v>
      </c>
      <c r="U151" s="58">
        <v>0</v>
      </c>
      <c r="V151" s="58">
        <v>0</v>
      </c>
      <c r="W151" s="58">
        <v>0</v>
      </c>
      <c r="X151" s="58">
        <v>0</v>
      </c>
      <c r="Y151" s="58">
        <v>0</v>
      </c>
      <c r="Z151" s="58">
        <v>0</v>
      </c>
      <c r="AA151" s="58">
        <v>0</v>
      </c>
      <c r="AC151" s="58">
        <f t="shared" si="254"/>
        <v>0</v>
      </c>
      <c r="AD151" s="58">
        <f t="shared" si="255"/>
        <v>0</v>
      </c>
      <c r="AE151" s="58">
        <f t="shared" si="256"/>
        <v>0</v>
      </c>
      <c r="AF151" s="58">
        <f t="shared" si="258"/>
        <v>0</v>
      </c>
      <c r="AG151" s="58">
        <f t="shared" si="257"/>
        <v>0</v>
      </c>
      <c r="AH151" s="58">
        <f t="shared" si="259"/>
        <v>0</v>
      </c>
      <c r="AI151" s="58">
        <f t="shared" si="260"/>
        <v>0</v>
      </c>
      <c r="AJ151" s="45" t="s">
        <v>9</v>
      </c>
    </row>
    <row r="152" spans="1:36" ht="15.95" hidden="1" customHeight="1" outlineLevel="1" x14ac:dyDescent="0.2">
      <c r="A152" s="57" t="s">
        <v>97</v>
      </c>
      <c r="B152" s="58">
        <v>0</v>
      </c>
      <c r="C152" s="58">
        <v>0</v>
      </c>
      <c r="D152" s="58">
        <v>0</v>
      </c>
      <c r="E152" s="58">
        <v>0</v>
      </c>
      <c r="F152" s="58">
        <v>0</v>
      </c>
      <c r="G152" s="58">
        <v>0</v>
      </c>
      <c r="H152" s="58">
        <v>0</v>
      </c>
      <c r="I152" s="58">
        <v>0</v>
      </c>
      <c r="J152" s="58">
        <v>0</v>
      </c>
      <c r="K152" s="58">
        <v>0</v>
      </c>
      <c r="L152" s="58">
        <v>0</v>
      </c>
      <c r="M152" s="58">
        <v>0</v>
      </c>
      <c r="N152" s="58">
        <v>0</v>
      </c>
      <c r="O152" s="58">
        <v>0</v>
      </c>
      <c r="P152" s="58">
        <v>0</v>
      </c>
      <c r="Q152" s="58">
        <v>0</v>
      </c>
      <c r="R152" s="126">
        <v>0</v>
      </c>
      <c r="S152" s="58">
        <v>0</v>
      </c>
      <c r="T152" s="58">
        <v>0</v>
      </c>
      <c r="U152" s="58">
        <v>0</v>
      </c>
      <c r="V152" s="58">
        <v>0</v>
      </c>
      <c r="W152" s="58">
        <v>0</v>
      </c>
      <c r="X152" s="58">
        <v>0</v>
      </c>
      <c r="Y152" s="58">
        <v>0</v>
      </c>
      <c r="Z152" s="58">
        <v>0</v>
      </c>
      <c r="AA152" s="58">
        <v>0</v>
      </c>
      <c r="AC152" s="58">
        <f t="shared" si="254"/>
        <v>0</v>
      </c>
      <c r="AD152" s="58">
        <f t="shared" si="255"/>
        <v>0</v>
      </c>
      <c r="AE152" s="58">
        <f t="shared" si="256"/>
        <v>0</v>
      </c>
      <c r="AF152" s="58">
        <f t="shared" si="258"/>
        <v>0</v>
      </c>
      <c r="AG152" s="58">
        <f t="shared" si="257"/>
        <v>0</v>
      </c>
      <c r="AH152" s="58">
        <f t="shared" si="259"/>
        <v>0</v>
      </c>
      <c r="AI152" s="58">
        <f t="shared" si="260"/>
        <v>0</v>
      </c>
      <c r="AJ152" s="45" t="s">
        <v>9</v>
      </c>
    </row>
    <row r="153" spans="1:36" ht="15.95" hidden="1" customHeight="1" outlineLevel="1" x14ac:dyDescent="0.2">
      <c r="A153" s="57" t="s">
        <v>98</v>
      </c>
      <c r="B153" s="58">
        <v>0</v>
      </c>
      <c r="C153" s="58">
        <v>0</v>
      </c>
      <c r="D153" s="58">
        <v>0</v>
      </c>
      <c r="E153" s="58">
        <v>0</v>
      </c>
      <c r="F153" s="58">
        <v>0</v>
      </c>
      <c r="G153" s="58">
        <v>0</v>
      </c>
      <c r="H153" s="58">
        <v>0</v>
      </c>
      <c r="I153" s="58">
        <v>0</v>
      </c>
      <c r="J153" s="58">
        <v>0</v>
      </c>
      <c r="K153" s="58">
        <v>0</v>
      </c>
      <c r="L153" s="58">
        <v>0</v>
      </c>
      <c r="M153" s="58">
        <v>0</v>
      </c>
      <c r="N153" s="58">
        <v>0</v>
      </c>
      <c r="O153" s="58">
        <v>0</v>
      </c>
      <c r="P153" s="58">
        <v>0</v>
      </c>
      <c r="Q153" s="58">
        <v>0</v>
      </c>
      <c r="R153" s="58">
        <v>0</v>
      </c>
      <c r="S153" s="58">
        <v>0</v>
      </c>
      <c r="T153" s="58">
        <v>0</v>
      </c>
      <c r="U153" s="58">
        <v>0</v>
      </c>
      <c r="V153" s="58">
        <v>0</v>
      </c>
      <c r="W153" s="58">
        <v>0</v>
      </c>
      <c r="X153" s="58">
        <v>0</v>
      </c>
      <c r="Y153" s="58">
        <v>0</v>
      </c>
      <c r="Z153" s="58">
        <v>0</v>
      </c>
      <c r="AA153" s="58">
        <v>0</v>
      </c>
      <c r="AC153" s="58">
        <f t="shared" si="254"/>
        <v>0</v>
      </c>
      <c r="AD153" s="58">
        <f t="shared" si="255"/>
        <v>0</v>
      </c>
      <c r="AE153" s="58">
        <f t="shared" si="256"/>
        <v>0</v>
      </c>
      <c r="AF153" s="58">
        <f t="shared" si="258"/>
        <v>0</v>
      </c>
      <c r="AG153" s="58">
        <f t="shared" si="257"/>
        <v>0</v>
      </c>
      <c r="AH153" s="58">
        <f t="shared" si="259"/>
        <v>0</v>
      </c>
      <c r="AI153" s="58">
        <f t="shared" si="260"/>
        <v>0</v>
      </c>
      <c r="AJ153" s="45" t="s">
        <v>9</v>
      </c>
    </row>
    <row r="154" spans="1:36" ht="15.95" hidden="1" customHeight="1" outlineLevel="1" x14ac:dyDescent="0.2">
      <c r="A154" s="57" t="s">
        <v>177</v>
      </c>
      <c r="B154" s="58"/>
      <c r="C154" s="58"/>
      <c r="D154" s="58">
        <v>0</v>
      </c>
      <c r="E154" s="58">
        <v>0</v>
      </c>
      <c r="F154" s="58">
        <v>0</v>
      </c>
      <c r="G154" s="58">
        <v>0</v>
      </c>
      <c r="H154" s="58">
        <v>0</v>
      </c>
      <c r="I154" s="58">
        <v>0</v>
      </c>
      <c r="J154" s="58">
        <v>0</v>
      </c>
      <c r="K154" s="58">
        <v>0</v>
      </c>
      <c r="L154" s="58">
        <v>0</v>
      </c>
      <c r="M154" s="58">
        <v>0</v>
      </c>
      <c r="N154" s="58">
        <v>0</v>
      </c>
      <c r="O154" s="58">
        <v>0</v>
      </c>
      <c r="P154" s="58">
        <v>0</v>
      </c>
      <c r="Q154" s="58">
        <v>0</v>
      </c>
      <c r="R154" s="58">
        <v>0</v>
      </c>
      <c r="S154" s="58">
        <v>0</v>
      </c>
      <c r="T154" s="58">
        <v>0</v>
      </c>
      <c r="U154" s="58">
        <v>0</v>
      </c>
      <c r="V154" s="58">
        <v>0</v>
      </c>
      <c r="W154" s="58">
        <v>0</v>
      </c>
      <c r="X154" s="58">
        <v>0</v>
      </c>
      <c r="Y154" s="58">
        <v>0</v>
      </c>
      <c r="Z154" s="58">
        <v>0</v>
      </c>
      <c r="AA154" s="58">
        <v>0</v>
      </c>
      <c r="AC154" s="58">
        <f t="shared" si="254"/>
        <v>0</v>
      </c>
      <c r="AD154" s="58">
        <f t="shared" si="255"/>
        <v>0</v>
      </c>
      <c r="AE154" s="58">
        <f t="shared" si="256"/>
        <v>0</v>
      </c>
      <c r="AF154" s="58">
        <f t="shared" si="258"/>
        <v>0</v>
      </c>
      <c r="AG154" s="58">
        <f t="shared" si="257"/>
        <v>0</v>
      </c>
      <c r="AH154" s="58">
        <f t="shared" si="259"/>
        <v>0</v>
      </c>
      <c r="AI154" s="58">
        <f t="shared" si="260"/>
        <v>0</v>
      </c>
      <c r="AJ154" s="45" t="s">
        <v>9</v>
      </c>
    </row>
    <row r="155" spans="1:36" ht="15.95" hidden="1" customHeight="1" outlineLevel="1" x14ac:dyDescent="0.2">
      <c r="A155" s="57" t="s">
        <v>99</v>
      </c>
      <c r="B155" s="58">
        <v>0</v>
      </c>
      <c r="C155" s="58">
        <v>0</v>
      </c>
      <c r="D155" s="58">
        <v>0</v>
      </c>
      <c r="E155" s="58">
        <v>0</v>
      </c>
      <c r="F155" s="58">
        <v>0</v>
      </c>
      <c r="G155" s="58">
        <v>0</v>
      </c>
      <c r="H155" s="58">
        <v>0</v>
      </c>
      <c r="I155" s="58">
        <v>0</v>
      </c>
      <c r="J155" s="58">
        <v>0</v>
      </c>
      <c r="K155" s="58">
        <v>0</v>
      </c>
      <c r="L155" s="58">
        <v>0</v>
      </c>
      <c r="M155" s="58">
        <v>-11</v>
      </c>
      <c r="N155" s="58">
        <v>-118</v>
      </c>
      <c r="O155" s="58">
        <v>-119</v>
      </c>
      <c r="P155" s="58">
        <v>-132</v>
      </c>
      <c r="Q155" s="58">
        <v>-132</v>
      </c>
      <c r="R155" s="58">
        <v>-132</v>
      </c>
      <c r="S155" s="58">
        <v>-132</v>
      </c>
      <c r="T155" s="58">
        <v>-135</v>
      </c>
      <c r="U155" s="58">
        <v>-134</v>
      </c>
      <c r="V155" s="58">
        <v>-134</v>
      </c>
      <c r="W155" s="58">
        <v>-135</v>
      </c>
      <c r="X155" s="58">
        <v>-139</v>
      </c>
      <c r="Y155" s="58">
        <v>-140</v>
      </c>
      <c r="Z155" s="58">
        <v>-140</v>
      </c>
      <c r="AA155" s="58">
        <v>-138</v>
      </c>
      <c r="AC155" s="58">
        <f t="shared" si="254"/>
        <v>0</v>
      </c>
      <c r="AD155" s="58">
        <f t="shared" si="255"/>
        <v>0</v>
      </c>
      <c r="AE155" s="58">
        <f t="shared" si="256"/>
        <v>-11</v>
      </c>
      <c r="AF155" s="58">
        <f t="shared" si="258"/>
        <v>-501</v>
      </c>
      <c r="AG155" s="58">
        <f t="shared" si="257"/>
        <v>-533</v>
      </c>
      <c r="AH155" s="58">
        <f t="shared" si="259"/>
        <v>-548</v>
      </c>
      <c r="AI155" s="58">
        <f t="shared" si="260"/>
        <v>-278</v>
      </c>
      <c r="AJ155" s="45" t="s">
        <v>9</v>
      </c>
    </row>
    <row r="156" spans="1:36" ht="15.95" hidden="1" customHeight="1" outlineLevel="1" x14ac:dyDescent="0.2">
      <c r="A156" s="57" t="s">
        <v>100</v>
      </c>
      <c r="B156" s="58">
        <v>0</v>
      </c>
      <c r="C156" s="58">
        <v>0</v>
      </c>
      <c r="D156" s="58">
        <v>0</v>
      </c>
      <c r="E156" s="58">
        <v>0</v>
      </c>
      <c r="F156" s="58">
        <v>0</v>
      </c>
      <c r="G156" s="58">
        <v>0</v>
      </c>
      <c r="H156" s="58">
        <v>0</v>
      </c>
      <c r="I156" s="58">
        <v>0</v>
      </c>
      <c r="J156" s="58">
        <v>0</v>
      </c>
      <c r="K156" s="58">
        <v>0</v>
      </c>
      <c r="L156" s="58">
        <v>0</v>
      </c>
      <c r="M156" s="58">
        <v>-11</v>
      </c>
      <c r="N156" s="58">
        <v>-118</v>
      </c>
      <c r="O156" s="58">
        <v>-119</v>
      </c>
      <c r="P156" s="58">
        <v>-132</v>
      </c>
      <c r="Q156" s="58">
        <v>-132</v>
      </c>
      <c r="R156" s="58">
        <v>-132</v>
      </c>
      <c r="S156" s="58">
        <v>-132</v>
      </c>
      <c r="T156" s="58">
        <v>-135</v>
      </c>
      <c r="U156" s="58">
        <v>-134</v>
      </c>
      <c r="V156" s="58">
        <v>-134</v>
      </c>
      <c r="W156" s="58">
        <v>-135</v>
      </c>
      <c r="X156" s="58">
        <v>-139</v>
      </c>
      <c r="Y156" s="58">
        <v>-140</v>
      </c>
      <c r="Z156" s="58">
        <v>-140</v>
      </c>
      <c r="AA156" s="58">
        <v>-138</v>
      </c>
      <c r="AC156" s="58">
        <f t="shared" si="254"/>
        <v>0</v>
      </c>
      <c r="AD156" s="58">
        <f t="shared" si="255"/>
        <v>0</v>
      </c>
      <c r="AE156" s="58">
        <f t="shared" si="256"/>
        <v>-11</v>
      </c>
      <c r="AF156" s="58">
        <f t="shared" si="258"/>
        <v>-501</v>
      </c>
      <c r="AG156" s="58">
        <f t="shared" si="257"/>
        <v>-533</v>
      </c>
      <c r="AH156" s="58">
        <f t="shared" si="259"/>
        <v>-548</v>
      </c>
      <c r="AI156" s="58">
        <f t="shared" si="260"/>
        <v>-278</v>
      </c>
      <c r="AJ156" s="45" t="s">
        <v>9</v>
      </c>
    </row>
    <row r="157" spans="1:36" ht="15.95" hidden="1" customHeight="1" outlineLevel="1" x14ac:dyDescent="0.2">
      <c r="A157" s="57" t="s">
        <v>101</v>
      </c>
      <c r="B157" s="58">
        <v>0</v>
      </c>
      <c r="C157" s="58">
        <v>0</v>
      </c>
      <c r="D157" s="58">
        <v>0</v>
      </c>
      <c r="E157" s="58">
        <v>0</v>
      </c>
      <c r="F157" s="58">
        <v>0</v>
      </c>
      <c r="G157" s="58">
        <v>0</v>
      </c>
      <c r="H157" s="58">
        <v>0</v>
      </c>
      <c r="I157" s="58">
        <v>0</v>
      </c>
      <c r="J157" s="58">
        <v>0</v>
      </c>
      <c r="K157" s="58">
        <v>0</v>
      </c>
      <c r="L157" s="58">
        <v>0</v>
      </c>
      <c r="M157" s="58">
        <v>-6</v>
      </c>
      <c r="N157" s="58">
        <v>-59</v>
      </c>
      <c r="O157" s="58">
        <v>-59</v>
      </c>
      <c r="P157" s="58">
        <v>-66</v>
      </c>
      <c r="Q157" s="58">
        <v>-66</v>
      </c>
      <c r="R157" s="58">
        <v>-66</v>
      </c>
      <c r="S157" s="58">
        <v>-66</v>
      </c>
      <c r="T157" s="58">
        <v>-67</v>
      </c>
      <c r="U157" s="58">
        <v>-67</v>
      </c>
      <c r="V157" s="58">
        <v>-67</v>
      </c>
      <c r="W157" s="58">
        <v>-67</v>
      </c>
      <c r="X157" s="58">
        <v>-70</v>
      </c>
      <c r="Y157" s="58">
        <v>-70</v>
      </c>
      <c r="Z157" s="58">
        <v>-70</v>
      </c>
      <c r="AA157" s="58">
        <v>-69</v>
      </c>
      <c r="AC157" s="58">
        <f t="shared" si="254"/>
        <v>0</v>
      </c>
      <c r="AD157" s="58">
        <f t="shared" si="255"/>
        <v>0</v>
      </c>
      <c r="AE157" s="58">
        <f t="shared" si="256"/>
        <v>-6</v>
      </c>
      <c r="AF157" s="58">
        <f t="shared" si="258"/>
        <v>-250</v>
      </c>
      <c r="AG157" s="58">
        <f t="shared" si="257"/>
        <v>-266</v>
      </c>
      <c r="AH157" s="58">
        <f t="shared" si="259"/>
        <v>-274</v>
      </c>
      <c r="AI157" s="58">
        <f t="shared" si="260"/>
        <v>-139</v>
      </c>
      <c r="AJ157" s="45" t="s">
        <v>9</v>
      </c>
    </row>
    <row r="158" spans="1:36" ht="15.95" hidden="1" customHeight="1" outlineLevel="1" x14ac:dyDescent="0.2">
      <c r="A158" s="57" t="s">
        <v>102</v>
      </c>
      <c r="B158" s="58">
        <v>0</v>
      </c>
      <c r="C158" s="58">
        <v>0</v>
      </c>
      <c r="D158" s="58">
        <v>0</v>
      </c>
      <c r="E158" s="58">
        <v>0</v>
      </c>
      <c r="F158" s="58">
        <v>0</v>
      </c>
      <c r="G158" s="58">
        <v>0</v>
      </c>
      <c r="H158" s="58">
        <v>0</v>
      </c>
      <c r="I158" s="58">
        <v>0</v>
      </c>
      <c r="J158" s="58">
        <v>0</v>
      </c>
      <c r="K158" s="58">
        <v>0</v>
      </c>
      <c r="L158" s="58">
        <v>0</v>
      </c>
      <c r="M158" s="58">
        <v>-13</v>
      </c>
      <c r="N158" s="58">
        <v>-132</v>
      </c>
      <c r="O158" s="58">
        <v>-132</v>
      </c>
      <c r="P158" s="58">
        <v>-148</v>
      </c>
      <c r="Q158" s="58">
        <v>-148</v>
      </c>
      <c r="R158" s="58">
        <v>-148</v>
      </c>
      <c r="S158" s="58">
        <v>-148</v>
      </c>
      <c r="T158" s="58">
        <v>-150</v>
      </c>
      <c r="U158" s="58">
        <v>-149</v>
      </c>
      <c r="V158" s="58">
        <v>-150</v>
      </c>
      <c r="W158" s="58">
        <v>-150</v>
      </c>
      <c r="X158" s="58">
        <v>-156</v>
      </c>
      <c r="Y158" s="58">
        <v>-156</v>
      </c>
      <c r="Z158" s="58">
        <v>-156</v>
      </c>
      <c r="AA158" s="58">
        <v>-155</v>
      </c>
      <c r="AC158" s="58">
        <f t="shared" si="254"/>
        <v>0</v>
      </c>
      <c r="AD158" s="58">
        <f t="shared" si="255"/>
        <v>0</v>
      </c>
      <c r="AE158" s="58">
        <f t="shared" si="256"/>
        <v>-13</v>
      </c>
      <c r="AF158" s="58">
        <f t="shared" si="258"/>
        <v>-560</v>
      </c>
      <c r="AG158" s="58">
        <f t="shared" si="257"/>
        <v>-595</v>
      </c>
      <c r="AH158" s="58">
        <f t="shared" si="259"/>
        <v>-612</v>
      </c>
      <c r="AI158" s="58">
        <f t="shared" si="260"/>
        <v>-311</v>
      </c>
      <c r="AJ158" s="45" t="s">
        <v>9</v>
      </c>
    </row>
    <row r="159" spans="1:36" ht="15.95" hidden="1" customHeight="1" outlineLevel="1" x14ac:dyDescent="0.2">
      <c r="A159" s="57" t="s">
        <v>178</v>
      </c>
      <c r="B159" s="58"/>
      <c r="C159" s="58"/>
      <c r="D159" s="58">
        <v>-122</v>
      </c>
      <c r="E159" s="58">
        <v>251</v>
      </c>
      <c r="F159" s="58">
        <v>0</v>
      </c>
      <c r="G159" s="58">
        <v>0</v>
      </c>
      <c r="H159" s="58">
        <v>0</v>
      </c>
      <c r="I159" s="58">
        <v>0</v>
      </c>
      <c r="J159" s="58">
        <v>0</v>
      </c>
      <c r="K159" s="58">
        <v>0</v>
      </c>
      <c r="L159" s="58">
        <v>0</v>
      </c>
      <c r="M159" s="58">
        <v>0</v>
      </c>
      <c r="N159" s="58">
        <v>0</v>
      </c>
      <c r="O159" s="58">
        <v>0</v>
      </c>
      <c r="P159" s="58">
        <v>0</v>
      </c>
      <c r="Q159" s="58">
        <v>0</v>
      </c>
      <c r="R159" s="58">
        <v>0</v>
      </c>
      <c r="S159" s="58">
        <v>0</v>
      </c>
      <c r="T159" s="58">
        <v>0</v>
      </c>
      <c r="U159" s="58">
        <v>0</v>
      </c>
      <c r="V159" s="58">
        <v>0</v>
      </c>
      <c r="W159" s="58">
        <v>0</v>
      </c>
      <c r="X159" s="58">
        <v>0</v>
      </c>
      <c r="Y159" s="58">
        <v>0</v>
      </c>
      <c r="Z159" s="58">
        <v>0</v>
      </c>
      <c r="AA159" s="58">
        <v>0</v>
      </c>
      <c r="AC159" s="58">
        <f t="shared" si="254"/>
        <v>129</v>
      </c>
      <c r="AD159" s="58">
        <f t="shared" si="255"/>
        <v>0</v>
      </c>
      <c r="AE159" s="58">
        <f t="shared" si="256"/>
        <v>0</v>
      </c>
      <c r="AF159" s="58">
        <f t="shared" si="258"/>
        <v>0</v>
      </c>
      <c r="AG159" s="58">
        <f t="shared" si="257"/>
        <v>0</v>
      </c>
      <c r="AH159" s="58">
        <f t="shared" si="259"/>
        <v>0</v>
      </c>
      <c r="AI159" s="58">
        <f t="shared" si="260"/>
        <v>0</v>
      </c>
      <c r="AJ159" s="45" t="s">
        <v>9</v>
      </c>
    </row>
    <row r="160" spans="1:36" ht="15.95" hidden="1" customHeight="1" outlineLevel="1" x14ac:dyDescent="0.2">
      <c r="A160" s="55" t="s">
        <v>103</v>
      </c>
      <c r="B160" s="56">
        <f t="shared" ref="B160:G160" si="267">SUM(B136,B145)</f>
        <v>5332</v>
      </c>
      <c r="C160" s="56">
        <f t="shared" si="267"/>
        <v>10339</v>
      </c>
      <c r="D160" s="56">
        <f t="shared" si="267"/>
        <v>27544</v>
      </c>
      <c r="E160" s="56">
        <f t="shared" si="267"/>
        <v>34455</v>
      </c>
      <c r="F160" s="56">
        <f t="shared" si="267"/>
        <v>29292</v>
      </c>
      <c r="G160" s="56">
        <f t="shared" si="267"/>
        <v>69091</v>
      </c>
      <c r="H160" s="56">
        <f t="shared" ref="H160:M160" si="268">SUM(H136,H145)</f>
        <v>207367</v>
      </c>
      <c r="I160" s="56">
        <f t="shared" si="268"/>
        <v>251524</v>
      </c>
      <c r="J160" s="56">
        <f t="shared" si="268"/>
        <v>159770</v>
      </c>
      <c r="K160" s="56">
        <f t="shared" si="268"/>
        <v>32080</v>
      </c>
      <c r="L160" s="56">
        <f t="shared" si="268"/>
        <v>117475</v>
      </c>
      <c r="M160" s="56">
        <f t="shared" si="268"/>
        <v>275684</v>
      </c>
      <c r="N160" s="56">
        <f t="shared" ref="N160:O160" si="269">SUM(N136,N145)</f>
        <v>54936</v>
      </c>
      <c r="O160" s="56">
        <f t="shared" si="269"/>
        <v>45102</v>
      </c>
      <c r="P160" s="56">
        <f t="shared" ref="P160" si="270">SUM(P136,P145)</f>
        <v>25421</v>
      </c>
      <c r="Q160" s="56">
        <f t="shared" ref="Q160:T160" si="271">Q136+Q145</f>
        <v>37953</v>
      </c>
      <c r="R160" s="56">
        <f t="shared" si="271"/>
        <v>53831</v>
      </c>
      <c r="S160" s="56">
        <f t="shared" si="271"/>
        <v>49666</v>
      </c>
      <c r="T160" s="56">
        <f t="shared" si="271"/>
        <v>33104</v>
      </c>
      <c r="U160" s="56">
        <f t="shared" ref="U160:V160" si="272">U136+U145</f>
        <v>39112</v>
      </c>
      <c r="V160" s="56">
        <f t="shared" si="272"/>
        <v>52096</v>
      </c>
      <c r="W160" s="56">
        <f t="shared" ref="W160:X160" si="273">W136+W145</f>
        <v>43057</v>
      </c>
      <c r="X160" s="56">
        <f t="shared" si="273"/>
        <v>37548</v>
      </c>
      <c r="Y160" s="56">
        <f t="shared" ref="Y160:Z160" si="274">Y136+Y145</f>
        <v>47726</v>
      </c>
      <c r="Z160" s="56">
        <f t="shared" si="274"/>
        <v>56082</v>
      </c>
      <c r="AA160" s="56">
        <f t="shared" ref="AA160" si="275">AA136+AA145</f>
        <v>47693</v>
      </c>
      <c r="AC160" s="56">
        <f t="shared" si="254"/>
        <v>77670</v>
      </c>
      <c r="AD160" s="56">
        <f t="shared" si="255"/>
        <v>557274</v>
      </c>
      <c r="AE160" s="56">
        <f t="shared" si="256"/>
        <v>585009</v>
      </c>
      <c r="AF160" s="56">
        <f t="shared" si="258"/>
        <v>163412</v>
      </c>
      <c r="AG160" s="56">
        <f t="shared" si="257"/>
        <v>175713</v>
      </c>
      <c r="AH160" s="56">
        <f t="shared" si="259"/>
        <v>180427</v>
      </c>
      <c r="AI160" s="56">
        <f t="shared" si="260"/>
        <v>103775</v>
      </c>
      <c r="AJ160" s="45" t="s">
        <v>9</v>
      </c>
    </row>
    <row r="161" spans="1:36" ht="15.95" hidden="1" customHeight="1" outlineLevel="1" x14ac:dyDescent="0.2">
      <c r="A161" s="55" t="s">
        <v>104</v>
      </c>
      <c r="B161" s="56">
        <v>-5463</v>
      </c>
      <c r="C161" s="56">
        <v>-6171</v>
      </c>
      <c r="D161" s="56">
        <v>-11359</v>
      </c>
      <c r="E161" s="56">
        <v>-21774</v>
      </c>
      <c r="F161" s="56">
        <v>-19984</v>
      </c>
      <c r="G161" s="56">
        <v>-45791</v>
      </c>
      <c r="H161" s="56">
        <v>-143610</v>
      </c>
      <c r="I161" s="56">
        <f t="shared" ref="I161:N161" si="276">SUM(I162:I165)</f>
        <v>-181842</v>
      </c>
      <c r="J161" s="56">
        <f t="shared" si="276"/>
        <v>-103332</v>
      </c>
      <c r="K161" s="56">
        <f t="shared" si="276"/>
        <v>-87621</v>
      </c>
      <c r="L161" s="56">
        <f t="shared" si="276"/>
        <v>-91345</v>
      </c>
      <c r="M161" s="56">
        <f t="shared" si="276"/>
        <v>-195527</v>
      </c>
      <c r="N161" s="56">
        <f t="shared" si="276"/>
        <v>-2568</v>
      </c>
      <c r="O161" s="56">
        <f t="shared" ref="O161:P161" si="277">SUM(O162:O165)</f>
        <v>-1761</v>
      </c>
      <c r="P161" s="56">
        <f t="shared" si="277"/>
        <v>-1256</v>
      </c>
      <c r="Q161" s="56">
        <f t="shared" ref="Q161" si="278">SUM(Q162:Q165)</f>
        <v>-1533</v>
      </c>
      <c r="R161" s="56">
        <f t="shared" ref="R161" si="279">SUM(R162:R165)</f>
        <v>-913</v>
      </c>
      <c r="S161" s="56">
        <f t="shared" ref="S161" si="280">SUM(S162:S165)</f>
        <v>-1249</v>
      </c>
      <c r="T161" s="56">
        <f t="shared" ref="T161:U161" si="281">SUM(T162:T165)</f>
        <v>-2412</v>
      </c>
      <c r="U161" s="56">
        <f t="shared" si="281"/>
        <v>-1305</v>
      </c>
      <c r="V161" s="56">
        <f t="shared" ref="V161:W161" si="282">SUM(V162:V165)</f>
        <v>-1566</v>
      </c>
      <c r="W161" s="56">
        <f t="shared" si="282"/>
        <v>-1359</v>
      </c>
      <c r="X161" s="56">
        <f t="shared" ref="X161:Y161" si="283">SUM(X162:X165)</f>
        <v>-1562</v>
      </c>
      <c r="Y161" s="56">
        <f t="shared" si="283"/>
        <v>-1538</v>
      </c>
      <c r="Z161" s="56">
        <f t="shared" ref="Z161" si="284">SUM(Z162:Z165)</f>
        <v>-1259</v>
      </c>
      <c r="AA161" s="56">
        <f t="shared" ref="AA161" si="285">SUM(AA162:AA165)</f>
        <v>-1636</v>
      </c>
      <c r="AC161" s="56">
        <f t="shared" si="254"/>
        <v>-44767</v>
      </c>
      <c r="AD161" s="56">
        <f t="shared" si="255"/>
        <v>-391227</v>
      </c>
      <c r="AE161" s="56">
        <f t="shared" si="256"/>
        <v>-477825</v>
      </c>
      <c r="AF161" s="56">
        <f t="shared" si="258"/>
        <v>-7118</v>
      </c>
      <c r="AG161" s="56">
        <f t="shared" si="257"/>
        <v>-5879</v>
      </c>
      <c r="AH161" s="56">
        <f t="shared" si="259"/>
        <v>-6025</v>
      </c>
      <c r="AI161" s="56">
        <f t="shared" si="260"/>
        <v>-2895</v>
      </c>
      <c r="AJ161" s="45" t="s">
        <v>9</v>
      </c>
    </row>
    <row r="162" spans="1:36" ht="15.95" hidden="1" customHeight="1" outlineLevel="1" x14ac:dyDescent="0.2">
      <c r="A162" s="57" t="s">
        <v>105</v>
      </c>
      <c r="B162" s="58">
        <v>0</v>
      </c>
      <c r="C162" s="58">
        <v>0</v>
      </c>
      <c r="D162" s="58">
        <v>0</v>
      </c>
      <c r="E162" s="58">
        <v>0</v>
      </c>
      <c r="F162" s="58">
        <v>0</v>
      </c>
      <c r="G162" s="58">
        <v>0</v>
      </c>
      <c r="H162" s="58">
        <v>0</v>
      </c>
      <c r="I162" s="58">
        <v>0</v>
      </c>
      <c r="J162" s="58">
        <v>0</v>
      </c>
      <c r="K162" s="58">
        <v>0</v>
      </c>
      <c r="L162" s="58">
        <v>0</v>
      </c>
      <c r="M162" s="58">
        <v>0</v>
      </c>
      <c r="N162" s="58">
        <v>0</v>
      </c>
      <c r="O162" s="58">
        <v>0</v>
      </c>
      <c r="P162" s="58">
        <v>0</v>
      </c>
      <c r="Q162" s="58">
        <v>0</v>
      </c>
      <c r="R162" s="125">
        <v>0</v>
      </c>
      <c r="S162" s="58">
        <v>0</v>
      </c>
      <c r="T162" s="58">
        <v>0</v>
      </c>
      <c r="U162" s="58">
        <v>0</v>
      </c>
      <c r="V162" s="58">
        <v>0</v>
      </c>
      <c r="W162" s="58">
        <v>0</v>
      </c>
      <c r="X162" s="58">
        <v>0</v>
      </c>
      <c r="Y162" s="58">
        <v>0</v>
      </c>
      <c r="Z162" s="58">
        <v>0</v>
      </c>
      <c r="AA162" s="58">
        <v>0</v>
      </c>
      <c r="AC162" s="58">
        <f t="shared" si="254"/>
        <v>0</v>
      </c>
      <c r="AD162" s="58">
        <f t="shared" si="255"/>
        <v>0</v>
      </c>
      <c r="AE162" s="58">
        <f t="shared" si="256"/>
        <v>0</v>
      </c>
      <c r="AF162" s="58">
        <f t="shared" si="258"/>
        <v>0</v>
      </c>
      <c r="AG162" s="58">
        <f t="shared" si="257"/>
        <v>0</v>
      </c>
      <c r="AH162" s="58">
        <f t="shared" si="259"/>
        <v>0</v>
      </c>
      <c r="AI162" s="58">
        <f t="shared" si="260"/>
        <v>0</v>
      </c>
      <c r="AJ162" s="45" t="s">
        <v>9</v>
      </c>
    </row>
    <row r="163" spans="1:36" ht="15.95" hidden="1" customHeight="1" outlineLevel="1" x14ac:dyDescent="0.2">
      <c r="A163" s="57" t="s">
        <v>106</v>
      </c>
      <c r="B163" s="58">
        <v>0</v>
      </c>
      <c r="C163" s="58">
        <v>0</v>
      </c>
      <c r="D163" s="58">
        <v>0</v>
      </c>
      <c r="E163" s="58">
        <v>177</v>
      </c>
      <c r="F163" s="58">
        <v>45</v>
      </c>
      <c r="G163" s="58">
        <v>-45</v>
      </c>
      <c r="H163" s="58">
        <v>132</v>
      </c>
      <c r="I163" s="58">
        <v>46</v>
      </c>
      <c r="J163" s="58">
        <v>99</v>
      </c>
      <c r="K163" s="58">
        <v>277</v>
      </c>
      <c r="L163" s="58">
        <v>-79</v>
      </c>
      <c r="M163" s="58">
        <v>99</v>
      </c>
      <c r="N163" s="58">
        <v>-2480</v>
      </c>
      <c r="O163" s="58">
        <v>-1686</v>
      </c>
      <c r="P163" s="58">
        <v>-1222</v>
      </c>
      <c r="Q163" s="58">
        <v>-1482</v>
      </c>
      <c r="R163" s="58">
        <v>-1312</v>
      </c>
      <c r="S163" s="58">
        <v>-1195</v>
      </c>
      <c r="T163" s="58">
        <v>-1911</v>
      </c>
      <c r="U163" s="58">
        <v>-1254</v>
      </c>
      <c r="V163" s="58">
        <v>-1515</v>
      </c>
      <c r="W163" s="58">
        <v>-1307</v>
      </c>
      <c r="X163" s="58">
        <v>-1511</v>
      </c>
      <c r="Y163" s="58">
        <v>-1487</v>
      </c>
      <c r="Z163" s="58">
        <v>-1208</v>
      </c>
      <c r="AA163" s="58">
        <v>-1584</v>
      </c>
      <c r="AC163" s="58">
        <f t="shared" si="254"/>
        <v>177</v>
      </c>
      <c r="AD163" s="58">
        <f t="shared" si="255"/>
        <v>178</v>
      </c>
      <c r="AE163" s="58">
        <f t="shared" si="256"/>
        <v>396</v>
      </c>
      <c r="AF163" s="58">
        <f t="shared" si="258"/>
        <v>-6870</v>
      </c>
      <c r="AG163" s="58">
        <f t="shared" si="257"/>
        <v>-5672</v>
      </c>
      <c r="AH163" s="58">
        <f t="shared" si="259"/>
        <v>-5820</v>
      </c>
      <c r="AI163" s="58">
        <f t="shared" si="260"/>
        <v>-2792</v>
      </c>
      <c r="AJ163" s="45" t="s">
        <v>9</v>
      </c>
    </row>
    <row r="164" spans="1:36" ht="15.95" hidden="1" customHeight="1" outlineLevel="1" x14ac:dyDescent="0.2">
      <c r="A164" s="57" t="s">
        <v>107</v>
      </c>
      <c r="B164" s="58">
        <v>-5463</v>
      </c>
      <c r="C164" s="58">
        <v>-6171</v>
      </c>
      <c r="D164" s="58">
        <v>-11359</v>
      </c>
      <c r="E164" s="58">
        <v>-21805</v>
      </c>
      <c r="F164" s="58">
        <v>-19992</v>
      </c>
      <c r="G164" s="58">
        <v>-45712</v>
      </c>
      <c r="H164" s="58">
        <v>-143704</v>
      </c>
      <c r="I164" s="58">
        <v>-181850</v>
      </c>
      <c r="J164" s="58">
        <v>-103360</v>
      </c>
      <c r="K164" s="58">
        <v>-87674</v>
      </c>
      <c r="L164" s="58">
        <v>-91324</v>
      </c>
      <c r="M164" s="58">
        <v>-195538</v>
      </c>
      <c r="N164" s="58">
        <v>0</v>
      </c>
      <c r="O164" s="58">
        <v>0</v>
      </c>
      <c r="P164" s="58">
        <v>0</v>
      </c>
      <c r="Q164" s="58">
        <v>0</v>
      </c>
      <c r="R164" s="123">
        <v>450</v>
      </c>
      <c r="S164" s="58">
        <v>0</v>
      </c>
      <c r="T164" s="58">
        <v>-450</v>
      </c>
      <c r="U164" s="58">
        <v>0</v>
      </c>
      <c r="V164" s="58">
        <v>0</v>
      </c>
      <c r="W164" s="58">
        <v>0</v>
      </c>
      <c r="X164" s="58">
        <v>0</v>
      </c>
      <c r="Y164" s="58">
        <v>0</v>
      </c>
      <c r="Z164" s="58">
        <v>0</v>
      </c>
      <c r="AA164" s="58">
        <v>0</v>
      </c>
      <c r="AC164" s="58">
        <f t="shared" si="254"/>
        <v>-44798</v>
      </c>
      <c r="AD164" s="58">
        <f t="shared" si="255"/>
        <v>-391258</v>
      </c>
      <c r="AE164" s="58">
        <f t="shared" si="256"/>
        <v>-477896</v>
      </c>
      <c r="AF164" s="58">
        <f t="shared" si="258"/>
        <v>0</v>
      </c>
      <c r="AG164" s="58">
        <f t="shared" si="257"/>
        <v>0</v>
      </c>
      <c r="AH164" s="58">
        <f t="shared" si="259"/>
        <v>0</v>
      </c>
      <c r="AI164" s="58">
        <f t="shared" si="260"/>
        <v>0</v>
      </c>
      <c r="AJ164" s="45" t="s">
        <v>9</v>
      </c>
    </row>
    <row r="165" spans="1:36" ht="15.95" hidden="1" customHeight="1" outlineLevel="1" x14ac:dyDescent="0.2">
      <c r="A165" s="57" t="s">
        <v>108</v>
      </c>
      <c r="B165" s="58">
        <v>0</v>
      </c>
      <c r="C165" s="58">
        <v>0</v>
      </c>
      <c r="D165" s="58">
        <v>0</v>
      </c>
      <c r="E165" s="58">
        <v>-146</v>
      </c>
      <c r="F165" s="58">
        <v>-37</v>
      </c>
      <c r="G165" s="58">
        <v>-34</v>
      </c>
      <c r="H165" s="58">
        <v>-38</v>
      </c>
      <c r="I165" s="58">
        <v>-38</v>
      </c>
      <c r="J165" s="58">
        <v>-71</v>
      </c>
      <c r="K165" s="58">
        <v>-224</v>
      </c>
      <c r="L165" s="58">
        <v>58</v>
      </c>
      <c r="M165" s="58">
        <v>-88</v>
      </c>
      <c r="N165" s="58">
        <v>-88</v>
      </c>
      <c r="O165" s="58">
        <v>-75</v>
      </c>
      <c r="P165" s="58">
        <v>-34</v>
      </c>
      <c r="Q165" s="58">
        <v>-51</v>
      </c>
      <c r="R165" s="58">
        <v>-51</v>
      </c>
      <c r="S165" s="58">
        <v>-54</v>
      </c>
      <c r="T165" s="58">
        <v>-51</v>
      </c>
      <c r="U165" s="58">
        <v>-51</v>
      </c>
      <c r="V165" s="58">
        <v>-51</v>
      </c>
      <c r="W165" s="58">
        <v>-52</v>
      </c>
      <c r="X165" s="58">
        <v>-51</v>
      </c>
      <c r="Y165" s="58">
        <v>-51</v>
      </c>
      <c r="Z165" s="58">
        <v>-51</v>
      </c>
      <c r="AA165" s="58">
        <v>-52</v>
      </c>
      <c r="AC165" s="58">
        <f t="shared" si="254"/>
        <v>-146</v>
      </c>
      <c r="AD165" s="58">
        <f t="shared" si="255"/>
        <v>-147</v>
      </c>
      <c r="AE165" s="58">
        <f t="shared" si="256"/>
        <v>-325</v>
      </c>
      <c r="AF165" s="58">
        <f t="shared" si="258"/>
        <v>-248</v>
      </c>
      <c r="AG165" s="58">
        <f t="shared" si="257"/>
        <v>-207</v>
      </c>
      <c r="AH165" s="58">
        <f t="shared" si="259"/>
        <v>-205</v>
      </c>
      <c r="AI165" s="58">
        <f t="shared" si="260"/>
        <v>-103</v>
      </c>
      <c r="AJ165" s="45" t="s">
        <v>9</v>
      </c>
    </row>
    <row r="166" spans="1:36" ht="15.95" hidden="1" customHeight="1" outlineLevel="1" x14ac:dyDescent="0.2">
      <c r="A166" s="55" t="s">
        <v>109</v>
      </c>
      <c r="B166" s="135">
        <v>0</v>
      </c>
      <c r="C166" s="135">
        <v>-12</v>
      </c>
      <c r="D166" s="135">
        <v>-9</v>
      </c>
      <c r="E166" s="135">
        <v>-8</v>
      </c>
      <c r="F166" s="135">
        <v>0</v>
      </c>
      <c r="G166" s="135">
        <v>7</v>
      </c>
      <c r="H166" s="135">
        <v>-157</v>
      </c>
      <c r="I166" s="135">
        <f t="shared" ref="I166:N166" si="286">SUM(I167:I172)</f>
        <v>-5</v>
      </c>
      <c r="J166" s="135">
        <f t="shared" si="286"/>
        <v>-1</v>
      </c>
      <c r="K166" s="135">
        <f t="shared" si="286"/>
        <v>24760</v>
      </c>
      <c r="L166" s="135">
        <f t="shared" si="286"/>
        <v>-58</v>
      </c>
      <c r="M166" s="135">
        <f t="shared" si="286"/>
        <v>-59</v>
      </c>
      <c r="N166" s="135">
        <f t="shared" si="286"/>
        <v>-567</v>
      </c>
      <c r="O166" s="135">
        <f t="shared" ref="O166:P166" si="287">SUM(O167:O172)</f>
        <v>-726</v>
      </c>
      <c r="P166" s="135">
        <f t="shared" si="287"/>
        <v>-1376</v>
      </c>
      <c r="Q166" s="135">
        <f t="shared" ref="Q166" si="288">SUM(Q167:Q172)</f>
        <v>-1433</v>
      </c>
      <c r="R166" s="56">
        <f t="shared" ref="R166" si="289">SUM(R167:R172)</f>
        <v>-953</v>
      </c>
      <c r="S166" s="56">
        <f t="shared" ref="S166" si="290">SUM(S167:S172)</f>
        <v>-34388</v>
      </c>
      <c r="T166" s="56">
        <f t="shared" ref="T166:U166" si="291">SUM(T167:T172)</f>
        <v>-1002</v>
      </c>
      <c r="U166" s="56">
        <f t="shared" si="291"/>
        <v>-1228</v>
      </c>
      <c r="V166" s="56">
        <f t="shared" ref="V166:W166" si="292">SUM(V167:V172)</f>
        <v>-1001</v>
      </c>
      <c r="W166" s="56">
        <f t="shared" si="292"/>
        <v>-1217</v>
      </c>
      <c r="X166" s="56">
        <f t="shared" ref="X166:Y166" si="293">SUM(X167:X172)</f>
        <v>-1181</v>
      </c>
      <c r="Y166" s="56">
        <f t="shared" si="293"/>
        <v>-1760</v>
      </c>
      <c r="Z166" s="56">
        <f t="shared" ref="Z166" si="294">SUM(Z167:Z172)</f>
        <v>-1392</v>
      </c>
      <c r="AA166" s="56">
        <f t="shared" ref="AA166" si="295">SUM(AA167:AA172)</f>
        <v>-1626</v>
      </c>
      <c r="AC166" s="56">
        <f t="shared" si="254"/>
        <v>-29</v>
      </c>
      <c r="AD166" s="56">
        <f t="shared" si="255"/>
        <v>-155</v>
      </c>
      <c r="AE166" s="56">
        <f t="shared" si="256"/>
        <v>24642</v>
      </c>
      <c r="AF166" s="56">
        <f t="shared" si="258"/>
        <v>-4102</v>
      </c>
      <c r="AG166" s="56">
        <f t="shared" si="257"/>
        <v>-37571</v>
      </c>
      <c r="AH166" s="56">
        <f t="shared" si="259"/>
        <v>-5159</v>
      </c>
      <c r="AI166" s="56">
        <f t="shared" si="260"/>
        <v>-3018</v>
      </c>
      <c r="AJ166" s="45" t="s">
        <v>9</v>
      </c>
    </row>
    <row r="167" spans="1:36" ht="15.95" hidden="1" customHeight="1" outlineLevel="1" x14ac:dyDescent="0.2">
      <c r="A167" s="57" t="s">
        <v>110</v>
      </c>
      <c r="B167" s="134">
        <v>0</v>
      </c>
      <c r="C167" s="134">
        <v>-12</v>
      </c>
      <c r="D167" s="134">
        <v>-9</v>
      </c>
      <c r="E167" s="134">
        <v>-8</v>
      </c>
      <c r="F167" s="134">
        <v>0</v>
      </c>
      <c r="G167" s="134">
        <v>7</v>
      </c>
      <c r="H167" s="134">
        <v>-157</v>
      </c>
      <c r="I167" s="134">
        <v>-5</v>
      </c>
      <c r="J167" s="134">
        <v>-1</v>
      </c>
      <c r="K167" s="134">
        <v>-43</v>
      </c>
      <c r="L167" s="134">
        <v>-58</v>
      </c>
      <c r="M167" s="134">
        <v>-59</v>
      </c>
      <c r="N167" s="134">
        <v>-526</v>
      </c>
      <c r="O167" s="134">
        <v>-399</v>
      </c>
      <c r="P167" s="134">
        <v>-627</v>
      </c>
      <c r="Q167" s="134">
        <v>-537</v>
      </c>
      <c r="R167" s="58">
        <v>-455</v>
      </c>
      <c r="S167" s="58">
        <v>-515</v>
      </c>
      <c r="T167" s="58">
        <v>-455</v>
      </c>
      <c r="U167" s="58">
        <v>-670</v>
      </c>
      <c r="V167" s="58">
        <v>-364</v>
      </c>
      <c r="W167" s="58">
        <v>-404</v>
      </c>
      <c r="X167" s="58">
        <v>-427</v>
      </c>
      <c r="Y167" s="58">
        <v>-716</v>
      </c>
      <c r="Z167" s="58">
        <v>-595</v>
      </c>
      <c r="AA167" s="58">
        <v>-405</v>
      </c>
      <c r="AC167" s="58">
        <f t="shared" si="254"/>
        <v>-29</v>
      </c>
      <c r="AD167" s="58">
        <f t="shared" si="255"/>
        <v>-155</v>
      </c>
      <c r="AE167" s="58">
        <f t="shared" si="256"/>
        <v>-161</v>
      </c>
      <c r="AF167" s="58">
        <f t="shared" si="258"/>
        <v>-2089</v>
      </c>
      <c r="AG167" s="58">
        <f t="shared" si="257"/>
        <v>-2095</v>
      </c>
      <c r="AH167" s="58">
        <f t="shared" si="259"/>
        <v>-1911</v>
      </c>
      <c r="AI167" s="58">
        <f t="shared" si="260"/>
        <v>-1000</v>
      </c>
      <c r="AJ167" s="45" t="s">
        <v>9</v>
      </c>
    </row>
    <row r="168" spans="1:36" ht="15.95" hidden="1" customHeight="1" outlineLevel="1" x14ac:dyDescent="0.25">
      <c r="A168" s="57" t="s">
        <v>111</v>
      </c>
      <c r="B168" s="140">
        <v>0</v>
      </c>
      <c r="C168" s="140">
        <v>0</v>
      </c>
      <c r="D168" s="140">
        <v>0</v>
      </c>
      <c r="E168" s="140">
        <v>0</v>
      </c>
      <c r="F168" s="140">
        <v>0</v>
      </c>
      <c r="G168" s="140">
        <v>0</v>
      </c>
      <c r="H168" s="140">
        <v>0</v>
      </c>
      <c r="I168" s="140">
        <v>0</v>
      </c>
      <c r="J168" s="140">
        <v>0</v>
      </c>
      <c r="K168" s="140">
        <v>0</v>
      </c>
      <c r="L168" s="140">
        <v>0</v>
      </c>
      <c r="M168" s="140">
        <v>0</v>
      </c>
      <c r="N168" s="140">
        <v>0</v>
      </c>
      <c r="O168" s="140">
        <v>0</v>
      </c>
      <c r="P168" s="140">
        <v>0</v>
      </c>
      <c r="Q168" s="140">
        <v>0</v>
      </c>
      <c r="R168" s="123">
        <v>0</v>
      </c>
      <c r="S168" s="58">
        <v>0</v>
      </c>
      <c r="T168" s="58">
        <v>0</v>
      </c>
      <c r="U168" s="58">
        <v>0</v>
      </c>
      <c r="V168" s="58">
        <v>0</v>
      </c>
      <c r="W168" s="58">
        <v>0</v>
      </c>
      <c r="X168" s="58">
        <v>0</v>
      </c>
      <c r="Y168" s="58">
        <v>0</v>
      </c>
      <c r="Z168" s="58">
        <v>0</v>
      </c>
      <c r="AA168" s="58">
        <v>0</v>
      </c>
      <c r="AC168" s="34">
        <f t="shared" si="254"/>
        <v>0</v>
      </c>
      <c r="AD168" s="34">
        <f t="shared" ref="AD168:AD187" si="296">SUM(F168:I168)</f>
        <v>0</v>
      </c>
      <c r="AE168" s="34">
        <f t="shared" ref="AE168:AE187" si="297">SUM(J168:M168)</f>
        <v>0</v>
      </c>
      <c r="AF168" s="34">
        <f t="shared" si="258"/>
        <v>0</v>
      </c>
      <c r="AG168" s="58">
        <f t="shared" ref="AG168:AG187" si="298">SUM(R168:U168)</f>
        <v>0</v>
      </c>
      <c r="AH168" s="58">
        <f t="shared" si="259"/>
        <v>0</v>
      </c>
      <c r="AI168" s="58">
        <f t="shared" si="260"/>
        <v>0</v>
      </c>
      <c r="AJ168" s="45" t="s">
        <v>9</v>
      </c>
    </row>
    <row r="169" spans="1:36" ht="15.95" hidden="1" customHeight="1" outlineLevel="1" x14ac:dyDescent="0.25">
      <c r="A169" s="57" t="s">
        <v>112</v>
      </c>
      <c r="B169" s="140">
        <v>0</v>
      </c>
      <c r="C169" s="140">
        <v>0</v>
      </c>
      <c r="D169" s="140">
        <v>0</v>
      </c>
      <c r="E169" s="140">
        <v>0</v>
      </c>
      <c r="F169" s="140">
        <v>0</v>
      </c>
      <c r="G169" s="140">
        <v>0</v>
      </c>
      <c r="H169" s="140">
        <v>0</v>
      </c>
      <c r="I169" s="140">
        <v>0</v>
      </c>
      <c r="J169" s="140">
        <v>0</v>
      </c>
      <c r="K169" s="140">
        <v>0</v>
      </c>
      <c r="L169" s="140">
        <v>0</v>
      </c>
      <c r="M169" s="140">
        <v>0</v>
      </c>
      <c r="N169" s="140">
        <v>-431</v>
      </c>
      <c r="O169" s="140">
        <v>-448</v>
      </c>
      <c r="P169" s="140">
        <v>-749</v>
      </c>
      <c r="Q169" s="140">
        <v>-896</v>
      </c>
      <c r="R169" s="58">
        <v>-498</v>
      </c>
      <c r="S169" s="58">
        <v>-303</v>
      </c>
      <c r="T169" s="58">
        <v>-547</v>
      </c>
      <c r="U169" s="58">
        <v>-558</v>
      </c>
      <c r="V169" s="58">
        <v>-637</v>
      </c>
      <c r="W169" s="58">
        <v>-813</v>
      </c>
      <c r="X169" s="58">
        <v>-754</v>
      </c>
      <c r="Y169" s="58">
        <v>-1044</v>
      </c>
      <c r="Z169" s="58">
        <v>-797</v>
      </c>
      <c r="AA169" s="58">
        <v>-1221</v>
      </c>
      <c r="AC169" s="34">
        <f t="shared" si="254"/>
        <v>0</v>
      </c>
      <c r="AD169" s="34">
        <f t="shared" si="296"/>
        <v>0</v>
      </c>
      <c r="AE169" s="34">
        <f t="shared" si="297"/>
        <v>0</v>
      </c>
      <c r="AF169" s="34">
        <f t="shared" si="258"/>
        <v>-2524</v>
      </c>
      <c r="AG169" s="58">
        <f t="shared" si="298"/>
        <v>-1906</v>
      </c>
      <c r="AH169" s="58">
        <f t="shared" si="259"/>
        <v>-3248</v>
      </c>
      <c r="AI169" s="58">
        <f t="shared" si="260"/>
        <v>-2018</v>
      </c>
      <c r="AJ169" s="45" t="s">
        <v>9</v>
      </c>
    </row>
    <row r="170" spans="1:36" ht="15.95" hidden="1" customHeight="1" outlineLevel="1" x14ac:dyDescent="0.25">
      <c r="A170" s="57" t="s">
        <v>113</v>
      </c>
      <c r="B170" s="140">
        <v>0</v>
      </c>
      <c r="C170" s="140">
        <v>0</v>
      </c>
      <c r="D170" s="140">
        <v>0</v>
      </c>
      <c r="E170" s="140">
        <v>0</v>
      </c>
      <c r="F170" s="140">
        <v>0</v>
      </c>
      <c r="G170" s="140">
        <v>0</v>
      </c>
      <c r="H170" s="140">
        <v>0</v>
      </c>
      <c r="I170" s="140">
        <v>0</v>
      </c>
      <c r="J170" s="140">
        <v>0</v>
      </c>
      <c r="K170" s="140">
        <v>0</v>
      </c>
      <c r="L170" s="140">
        <v>0</v>
      </c>
      <c r="M170" s="140">
        <v>0</v>
      </c>
      <c r="N170" s="140">
        <v>0</v>
      </c>
      <c r="O170" s="140">
        <v>0</v>
      </c>
      <c r="P170" s="140">
        <v>0</v>
      </c>
      <c r="Q170" s="140">
        <v>0</v>
      </c>
      <c r="R170" s="58">
        <v>0</v>
      </c>
      <c r="S170" s="58">
        <v>0</v>
      </c>
      <c r="T170" s="58">
        <v>0</v>
      </c>
      <c r="U170" s="58">
        <v>0</v>
      </c>
      <c r="V170" s="58">
        <v>0</v>
      </c>
      <c r="W170" s="58">
        <v>0</v>
      </c>
      <c r="X170" s="58">
        <v>0</v>
      </c>
      <c r="Y170" s="58">
        <v>0</v>
      </c>
      <c r="Z170" s="58">
        <v>0</v>
      </c>
      <c r="AA170" s="58">
        <v>0</v>
      </c>
      <c r="AC170" s="34">
        <f t="shared" si="254"/>
        <v>0</v>
      </c>
      <c r="AD170" s="34">
        <f t="shared" si="296"/>
        <v>0</v>
      </c>
      <c r="AE170" s="34">
        <f t="shared" si="297"/>
        <v>0</v>
      </c>
      <c r="AF170" s="34">
        <f t="shared" si="258"/>
        <v>0</v>
      </c>
      <c r="AG170" s="58">
        <f t="shared" si="298"/>
        <v>0</v>
      </c>
      <c r="AH170" s="58">
        <f t="shared" si="259"/>
        <v>0</v>
      </c>
      <c r="AI170" s="58">
        <f t="shared" si="260"/>
        <v>0</v>
      </c>
      <c r="AJ170" s="45" t="s">
        <v>9</v>
      </c>
    </row>
    <row r="171" spans="1:36" ht="15.95" hidden="1" customHeight="1" outlineLevel="1" x14ac:dyDescent="0.25">
      <c r="A171" s="57" t="s">
        <v>114</v>
      </c>
      <c r="B171" s="140">
        <v>0</v>
      </c>
      <c r="C171" s="140">
        <v>0</v>
      </c>
      <c r="D171" s="140">
        <v>0</v>
      </c>
      <c r="E171" s="140">
        <v>0</v>
      </c>
      <c r="F171" s="140">
        <v>0</v>
      </c>
      <c r="G171" s="140">
        <v>0</v>
      </c>
      <c r="H171" s="140">
        <v>0</v>
      </c>
      <c r="I171" s="140">
        <v>0</v>
      </c>
      <c r="J171" s="140">
        <v>0</v>
      </c>
      <c r="K171" s="140">
        <v>24803</v>
      </c>
      <c r="L171" s="140">
        <v>0</v>
      </c>
      <c r="M171" s="140">
        <v>0</v>
      </c>
      <c r="N171" s="140">
        <v>390</v>
      </c>
      <c r="O171" s="140">
        <v>121</v>
      </c>
      <c r="P171" s="140">
        <v>0</v>
      </c>
      <c r="Q171" s="140">
        <v>0</v>
      </c>
      <c r="R171" s="58">
        <v>0</v>
      </c>
      <c r="S171" s="58">
        <v>0</v>
      </c>
      <c r="T171" s="58">
        <v>0</v>
      </c>
      <c r="U171" s="58">
        <v>0</v>
      </c>
      <c r="V171" s="58">
        <v>0</v>
      </c>
      <c r="W171" s="58">
        <v>0</v>
      </c>
      <c r="X171" s="58">
        <v>0</v>
      </c>
      <c r="Y171" s="58">
        <v>0</v>
      </c>
      <c r="Z171" s="58">
        <v>0</v>
      </c>
      <c r="AA171" s="58">
        <v>0</v>
      </c>
      <c r="AC171" s="34">
        <f t="shared" si="254"/>
        <v>0</v>
      </c>
      <c r="AD171" s="34">
        <f t="shared" si="296"/>
        <v>0</v>
      </c>
      <c r="AE171" s="34">
        <f t="shared" si="297"/>
        <v>24803</v>
      </c>
      <c r="AF171" s="34">
        <f t="shared" si="258"/>
        <v>511</v>
      </c>
      <c r="AG171" s="58">
        <f t="shared" si="298"/>
        <v>0</v>
      </c>
      <c r="AH171" s="58">
        <f t="shared" si="259"/>
        <v>0</v>
      </c>
      <c r="AI171" s="58">
        <f t="shared" si="260"/>
        <v>0</v>
      </c>
      <c r="AJ171" s="45" t="s">
        <v>9</v>
      </c>
    </row>
    <row r="172" spans="1:36" ht="15.95" hidden="1" customHeight="1" outlineLevel="1" x14ac:dyDescent="0.25">
      <c r="A172" s="57" t="s">
        <v>115</v>
      </c>
      <c r="B172" s="140">
        <v>0</v>
      </c>
      <c r="C172" s="140">
        <v>0</v>
      </c>
      <c r="D172" s="140">
        <v>0</v>
      </c>
      <c r="E172" s="140">
        <v>0</v>
      </c>
      <c r="F172" s="140">
        <v>0</v>
      </c>
      <c r="G172" s="140">
        <v>0</v>
      </c>
      <c r="H172" s="140">
        <v>0</v>
      </c>
      <c r="I172" s="140">
        <v>0</v>
      </c>
      <c r="J172" s="140">
        <v>0</v>
      </c>
      <c r="K172" s="140">
        <v>0</v>
      </c>
      <c r="L172" s="140">
        <v>0</v>
      </c>
      <c r="M172" s="140">
        <v>0</v>
      </c>
      <c r="N172" s="140">
        <v>0</v>
      </c>
      <c r="O172" s="140">
        <v>0</v>
      </c>
      <c r="P172" s="140">
        <v>0</v>
      </c>
      <c r="Q172" s="140">
        <v>0</v>
      </c>
      <c r="R172" s="58">
        <v>0</v>
      </c>
      <c r="S172" s="58">
        <v>-33570</v>
      </c>
      <c r="T172" s="58">
        <v>0</v>
      </c>
      <c r="U172" s="58">
        <v>0</v>
      </c>
      <c r="V172" s="58">
        <v>0</v>
      </c>
      <c r="W172" s="58">
        <v>0</v>
      </c>
      <c r="X172" s="58">
        <v>0</v>
      </c>
      <c r="Y172" s="58">
        <v>0</v>
      </c>
      <c r="Z172" s="58">
        <v>0</v>
      </c>
      <c r="AA172" s="58">
        <v>0</v>
      </c>
      <c r="AC172" s="34">
        <f t="shared" si="254"/>
        <v>0</v>
      </c>
      <c r="AD172" s="34">
        <f t="shared" si="296"/>
        <v>0</v>
      </c>
      <c r="AE172" s="34">
        <f t="shared" si="297"/>
        <v>0</v>
      </c>
      <c r="AF172" s="34">
        <f t="shared" si="258"/>
        <v>0</v>
      </c>
      <c r="AG172" s="58">
        <f t="shared" si="298"/>
        <v>-33570</v>
      </c>
      <c r="AH172" s="58">
        <f t="shared" si="259"/>
        <v>0</v>
      </c>
      <c r="AI172" s="58">
        <f t="shared" si="260"/>
        <v>0</v>
      </c>
      <c r="AJ172" s="45" t="s">
        <v>9</v>
      </c>
    </row>
    <row r="173" spans="1:36" ht="15.95" hidden="1" customHeight="1" outlineLevel="1" x14ac:dyDescent="0.2">
      <c r="A173" s="59" t="s">
        <v>116</v>
      </c>
      <c r="B173" s="56">
        <f t="shared" ref="B173:H173" si="299">B160+B161+B166</f>
        <v>-131</v>
      </c>
      <c r="C173" s="56">
        <f t="shared" si="299"/>
        <v>4156</v>
      </c>
      <c r="D173" s="56">
        <f t="shared" si="299"/>
        <v>16176</v>
      </c>
      <c r="E173" s="56">
        <f t="shared" si="299"/>
        <v>12673</v>
      </c>
      <c r="F173" s="56">
        <f t="shared" si="299"/>
        <v>9308</v>
      </c>
      <c r="G173" s="56">
        <f t="shared" si="299"/>
        <v>23307</v>
      </c>
      <c r="H173" s="56">
        <f t="shared" si="299"/>
        <v>63600</v>
      </c>
      <c r="I173" s="56">
        <f t="shared" ref="I173:J173" si="300">I160+I161+I166</f>
        <v>69677</v>
      </c>
      <c r="J173" s="56">
        <f t="shared" si="300"/>
        <v>56437</v>
      </c>
      <c r="K173" s="56">
        <f t="shared" ref="K173:L173" si="301">K160+K161+K166</f>
        <v>-30781</v>
      </c>
      <c r="L173" s="56">
        <f t="shared" si="301"/>
        <v>26072</v>
      </c>
      <c r="M173" s="56">
        <f t="shared" ref="M173:N173" si="302">M160+M161+M166</f>
        <v>80098</v>
      </c>
      <c r="N173" s="56">
        <f t="shared" si="302"/>
        <v>51801</v>
      </c>
      <c r="O173" s="56">
        <f t="shared" ref="O173:T173" si="303">O160+O161+O166</f>
        <v>42615</v>
      </c>
      <c r="P173" s="56">
        <f t="shared" si="303"/>
        <v>22789</v>
      </c>
      <c r="Q173" s="56">
        <f t="shared" si="303"/>
        <v>34987</v>
      </c>
      <c r="R173" s="56">
        <f t="shared" si="303"/>
        <v>51965</v>
      </c>
      <c r="S173" s="56">
        <f t="shared" si="303"/>
        <v>14029</v>
      </c>
      <c r="T173" s="56">
        <f t="shared" si="303"/>
        <v>29690</v>
      </c>
      <c r="U173" s="56">
        <f t="shared" ref="U173:V173" si="304">U160+U161+U166</f>
        <v>36579</v>
      </c>
      <c r="V173" s="56">
        <f t="shared" si="304"/>
        <v>49529</v>
      </c>
      <c r="W173" s="56">
        <f t="shared" ref="W173:X173" si="305">W160+W161+W166</f>
        <v>40481</v>
      </c>
      <c r="X173" s="56">
        <f t="shared" si="305"/>
        <v>34805</v>
      </c>
      <c r="Y173" s="56">
        <f t="shared" ref="Y173:Z173" si="306">Y160+Y161+Y166</f>
        <v>44428</v>
      </c>
      <c r="Z173" s="56">
        <f t="shared" si="306"/>
        <v>53431</v>
      </c>
      <c r="AA173" s="56">
        <f t="shared" ref="AA173" si="307">AA160+AA161+AA166</f>
        <v>44431</v>
      </c>
      <c r="AC173" s="56">
        <f t="shared" si="254"/>
        <v>32874</v>
      </c>
      <c r="AD173" s="56">
        <f t="shared" si="296"/>
        <v>165892</v>
      </c>
      <c r="AE173" s="56">
        <f t="shared" si="297"/>
        <v>131826</v>
      </c>
      <c r="AF173" s="56">
        <f t="shared" si="258"/>
        <v>152192</v>
      </c>
      <c r="AG173" s="56">
        <f t="shared" si="298"/>
        <v>132263</v>
      </c>
      <c r="AH173" s="56">
        <f t="shared" si="259"/>
        <v>169243</v>
      </c>
      <c r="AI173" s="56">
        <f t="shared" si="260"/>
        <v>97862</v>
      </c>
      <c r="AJ173" s="56"/>
    </row>
    <row r="174" spans="1:36" ht="15.95" hidden="1" customHeight="1" outlineLevel="1" x14ac:dyDescent="0.2">
      <c r="A174" s="60" t="s">
        <v>117</v>
      </c>
      <c r="B174" s="56">
        <v>0</v>
      </c>
      <c r="C174" s="56">
        <v>0</v>
      </c>
      <c r="D174" s="56">
        <v>0</v>
      </c>
      <c r="E174" s="56">
        <v>-52</v>
      </c>
      <c r="F174" s="56">
        <v>-11</v>
      </c>
      <c r="G174" s="56">
        <v>-10</v>
      </c>
      <c r="H174" s="56">
        <v>-10</v>
      </c>
      <c r="I174" s="56">
        <f t="shared" ref="I174:N174" si="308">SUM(I175:I177)</f>
        <v>-10</v>
      </c>
      <c r="J174" s="56">
        <f t="shared" si="308"/>
        <v>-18</v>
      </c>
      <c r="K174" s="56">
        <f t="shared" si="308"/>
        <v>-58</v>
      </c>
      <c r="L174" s="56">
        <f t="shared" si="308"/>
        <v>26</v>
      </c>
      <c r="M174" s="56">
        <f t="shared" si="308"/>
        <v>-2047</v>
      </c>
      <c r="N174" s="56">
        <f t="shared" si="308"/>
        <v>-25717</v>
      </c>
      <c r="O174" s="56">
        <f t="shared" ref="O174:T174" si="309">SUM(O175:O177)</f>
        <v>-28088</v>
      </c>
      <c r="P174" s="56">
        <f t="shared" si="309"/>
        <v>-2185</v>
      </c>
      <c r="Q174" s="56">
        <f t="shared" si="309"/>
        <v>-15955</v>
      </c>
      <c r="R174" s="56">
        <f t="shared" si="309"/>
        <v>-24045</v>
      </c>
      <c r="S174" s="56">
        <f t="shared" si="309"/>
        <v>-16421</v>
      </c>
      <c r="T174" s="56">
        <f t="shared" si="309"/>
        <v>-12186</v>
      </c>
      <c r="U174" s="56">
        <f t="shared" ref="U174:V174" si="310">SUM(U175:U177)</f>
        <v>-14831</v>
      </c>
      <c r="V174" s="56">
        <f t="shared" si="310"/>
        <v>-20991</v>
      </c>
      <c r="W174" s="56">
        <f t="shared" ref="W174:X174" si="311">SUM(W175:W177)</f>
        <v>-16841</v>
      </c>
      <c r="X174" s="56">
        <f t="shared" si="311"/>
        <v>-14765</v>
      </c>
      <c r="Y174" s="56">
        <f t="shared" ref="Y174:Z174" si="312">SUM(Y175:Y177)</f>
        <v>-20319</v>
      </c>
      <c r="Z174" s="56">
        <f t="shared" si="312"/>
        <v>-24426</v>
      </c>
      <c r="AA174" s="56">
        <f t="shared" ref="AA174" si="313">SUM(AA175:AA177)</f>
        <v>-18224</v>
      </c>
      <c r="AC174" s="56">
        <f t="shared" si="254"/>
        <v>-52</v>
      </c>
      <c r="AD174" s="56">
        <f t="shared" si="296"/>
        <v>-41</v>
      </c>
      <c r="AE174" s="56">
        <f t="shared" si="297"/>
        <v>-2097</v>
      </c>
      <c r="AF174" s="56">
        <f t="shared" si="258"/>
        <v>-71945</v>
      </c>
      <c r="AG174" s="56">
        <f t="shared" si="298"/>
        <v>-67483</v>
      </c>
      <c r="AH174" s="56">
        <f t="shared" si="259"/>
        <v>-72916</v>
      </c>
      <c r="AI174" s="56">
        <f t="shared" si="260"/>
        <v>-42650</v>
      </c>
      <c r="AJ174" s="45" t="s">
        <v>9</v>
      </c>
    </row>
    <row r="175" spans="1:36" ht="15.95" hidden="1" customHeight="1" outlineLevel="1" x14ac:dyDescent="0.2">
      <c r="A175" s="57" t="s">
        <v>118</v>
      </c>
      <c r="B175" s="58">
        <v>0</v>
      </c>
      <c r="C175" s="58">
        <v>0</v>
      </c>
      <c r="D175" s="58">
        <v>0</v>
      </c>
      <c r="E175" s="58">
        <v>-52</v>
      </c>
      <c r="F175" s="58">
        <v>-11</v>
      </c>
      <c r="G175" s="58">
        <v>-10</v>
      </c>
      <c r="H175" s="58">
        <v>-10</v>
      </c>
      <c r="I175" s="58">
        <v>-10</v>
      </c>
      <c r="J175" s="58">
        <v>-18</v>
      </c>
      <c r="K175" s="58">
        <v>-58</v>
      </c>
      <c r="L175" s="58">
        <v>26</v>
      </c>
      <c r="M175" s="58">
        <v>-2040</v>
      </c>
      <c r="N175" s="58">
        <v>-25501</v>
      </c>
      <c r="O175" s="58">
        <v>-27865</v>
      </c>
      <c r="P175" s="58">
        <v>-2092</v>
      </c>
      <c r="Q175" s="58">
        <v>-15823</v>
      </c>
      <c r="R175" s="58">
        <v>-23939</v>
      </c>
      <c r="S175" s="58">
        <v>-16229</v>
      </c>
      <c r="T175" s="58">
        <v>-12079</v>
      </c>
      <c r="U175" s="58">
        <v>-14690</v>
      </c>
      <c r="V175" s="58">
        <v>-20880</v>
      </c>
      <c r="W175" s="58">
        <v>-16638</v>
      </c>
      <c r="X175" s="58">
        <v>-14237</v>
      </c>
      <c r="Y175" s="58">
        <v>-20163</v>
      </c>
      <c r="Z175" s="58">
        <v>-24289</v>
      </c>
      <c r="AA175" s="58">
        <v>-17568</v>
      </c>
      <c r="AC175" s="58">
        <f t="shared" si="254"/>
        <v>-52</v>
      </c>
      <c r="AD175" s="58">
        <f t="shared" si="296"/>
        <v>-41</v>
      </c>
      <c r="AE175" s="58">
        <f t="shared" si="297"/>
        <v>-2090</v>
      </c>
      <c r="AF175" s="58">
        <f t="shared" si="258"/>
        <v>-71281</v>
      </c>
      <c r="AG175" s="58">
        <f t="shared" si="298"/>
        <v>-66937</v>
      </c>
      <c r="AH175" s="58">
        <f t="shared" si="259"/>
        <v>-71918</v>
      </c>
      <c r="AI175" s="58">
        <f t="shared" si="260"/>
        <v>-41857</v>
      </c>
      <c r="AJ175" s="45" t="s">
        <v>9</v>
      </c>
    </row>
    <row r="176" spans="1:36" ht="15.95" hidden="1" customHeight="1" outlineLevel="1" x14ac:dyDescent="0.2">
      <c r="A176" s="57" t="s">
        <v>119</v>
      </c>
      <c r="B176" s="58">
        <v>0</v>
      </c>
      <c r="C176" s="58">
        <v>0</v>
      </c>
      <c r="D176" s="58">
        <v>0</v>
      </c>
      <c r="E176" s="58">
        <v>0</v>
      </c>
      <c r="F176" s="58">
        <v>0</v>
      </c>
      <c r="G176" s="58">
        <v>0</v>
      </c>
      <c r="H176" s="58">
        <v>0</v>
      </c>
      <c r="I176" s="58">
        <v>0</v>
      </c>
      <c r="J176" s="58">
        <v>0</v>
      </c>
      <c r="K176" s="58">
        <v>0</v>
      </c>
      <c r="L176" s="58">
        <v>0</v>
      </c>
      <c r="M176" s="58">
        <v>0</v>
      </c>
      <c r="N176" s="58">
        <v>0</v>
      </c>
      <c r="O176" s="58">
        <v>0</v>
      </c>
      <c r="P176" s="58">
        <v>0</v>
      </c>
      <c r="Q176" s="58">
        <v>0</v>
      </c>
      <c r="R176" s="123">
        <v>0</v>
      </c>
      <c r="S176" s="58">
        <v>0</v>
      </c>
      <c r="T176" s="58">
        <v>0</v>
      </c>
      <c r="U176" s="58">
        <v>0</v>
      </c>
      <c r="V176" s="58">
        <v>0</v>
      </c>
      <c r="W176" s="58">
        <v>0</v>
      </c>
      <c r="X176" s="58">
        <v>0</v>
      </c>
      <c r="Y176" s="58">
        <v>0</v>
      </c>
      <c r="Z176" s="58">
        <v>0</v>
      </c>
      <c r="AA176" s="58">
        <v>0</v>
      </c>
      <c r="AC176" s="58">
        <f t="shared" si="254"/>
        <v>0</v>
      </c>
      <c r="AD176" s="58">
        <f t="shared" si="296"/>
        <v>0</v>
      </c>
      <c r="AE176" s="58">
        <f t="shared" si="297"/>
        <v>0</v>
      </c>
      <c r="AF176" s="58">
        <f t="shared" si="258"/>
        <v>0</v>
      </c>
      <c r="AG176" s="58">
        <f t="shared" si="298"/>
        <v>0</v>
      </c>
      <c r="AH176" s="58">
        <f t="shared" si="259"/>
        <v>0</v>
      </c>
      <c r="AI176" s="58">
        <f t="shared" si="260"/>
        <v>0</v>
      </c>
      <c r="AJ176" s="45" t="s">
        <v>9</v>
      </c>
    </row>
    <row r="177" spans="1:36" ht="15.95" hidden="1" customHeight="1" outlineLevel="1" x14ac:dyDescent="0.2">
      <c r="A177" s="57" t="s">
        <v>120</v>
      </c>
      <c r="B177" s="58">
        <v>0</v>
      </c>
      <c r="C177" s="58">
        <v>0</v>
      </c>
      <c r="D177" s="58">
        <v>0</v>
      </c>
      <c r="E177" s="58">
        <v>0</v>
      </c>
      <c r="F177" s="58">
        <v>0</v>
      </c>
      <c r="G177" s="58">
        <v>0</v>
      </c>
      <c r="H177" s="58">
        <v>0</v>
      </c>
      <c r="I177" s="58">
        <v>0</v>
      </c>
      <c r="J177" s="58">
        <v>0</v>
      </c>
      <c r="K177" s="58">
        <v>0</v>
      </c>
      <c r="L177" s="58">
        <v>0</v>
      </c>
      <c r="M177" s="58">
        <v>-7</v>
      </c>
      <c r="N177" s="58">
        <v>-216</v>
      </c>
      <c r="O177" s="58">
        <v>-223</v>
      </c>
      <c r="P177" s="58">
        <v>-93</v>
      </c>
      <c r="Q177" s="58">
        <v>-132</v>
      </c>
      <c r="R177" s="58">
        <v>-106</v>
      </c>
      <c r="S177" s="58">
        <v>-192</v>
      </c>
      <c r="T177" s="58">
        <v>-107</v>
      </c>
      <c r="U177" s="58">
        <v>-141</v>
      </c>
      <c r="V177" s="58">
        <v>-111</v>
      </c>
      <c r="W177" s="58">
        <v>-203</v>
      </c>
      <c r="X177" s="58">
        <v>-528</v>
      </c>
      <c r="Y177" s="58">
        <v>-156</v>
      </c>
      <c r="Z177" s="58">
        <v>-137</v>
      </c>
      <c r="AA177" s="58">
        <v>-656</v>
      </c>
      <c r="AC177" s="58">
        <f t="shared" si="254"/>
        <v>0</v>
      </c>
      <c r="AD177" s="58">
        <f t="shared" si="296"/>
        <v>0</v>
      </c>
      <c r="AE177" s="58">
        <f t="shared" si="297"/>
        <v>-7</v>
      </c>
      <c r="AF177" s="58">
        <f t="shared" si="258"/>
        <v>-664</v>
      </c>
      <c r="AG177" s="58">
        <f t="shared" si="298"/>
        <v>-546</v>
      </c>
      <c r="AH177" s="58">
        <f t="shared" si="259"/>
        <v>-998</v>
      </c>
      <c r="AI177" s="58">
        <f t="shared" si="260"/>
        <v>-793</v>
      </c>
      <c r="AJ177" s="45" t="s">
        <v>9</v>
      </c>
    </row>
    <row r="178" spans="1:36" ht="15.95" hidden="1" customHeight="1" outlineLevel="1" x14ac:dyDescent="0.2">
      <c r="A178" s="60" t="s">
        <v>121</v>
      </c>
      <c r="B178" s="56">
        <v>0</v>
      </c>
      <c r="C178" s="56">
        <v>0</v>
      </c>
      <c r="D178" s="56">
        <v>0</v>
      </c>
      <c r="E178" s="56">
        <v>0</v>
      </c>
      <c r="F178" s="56">
        <v>0</v>
      </c>
      <c r="G178" s="56">
        <v>0</v>
      </c>
      <c r="H178" s="56">
        <v>0</v>
      </c>
      <c r="I178" s="56">
        <f t="shared" ref="I178:N178" si="314">SUM(I179:I180)</f>
        <v>0</v>
      </c>
      <c r="J178" s="56">
        <f t="shared" si="314"/>
        <v>0</v>
      </c>
      <c r="K178" s="56">
        <f t="shared" si="314"/>
        <v>0</v>
      </c>
      <c r="L178" s="56">
        <f t="shared" si="314"/>
        <v>0</v>
      </c>
      <c r="M178" s="56">
        <f t="shared" si="314"/>
        <v>7</v>
      </c>
      <c r="N178" s="56">
        <f t="shared" si="314"/>
        <v>184</v>
      </c>
      <c r="O178" s="56">
        <f t="shared" ref="O178:T178" si="315">SUM(O179:O180)</f>
        <v>362</v>
      </c>
      <c r="P178" s="56">
        <f t="shared" si="315"/>
        <v>767</v>
      </c>
      <c r="Q178" s="56">
        <f t="shared" si="315"/>
        <v>932</v>
      </c>
      <c r="R178" s="56">
        <f t="shared" si="315"/>
        <v>1120</v>
      </c>
      <c r="S178" s="56">
        <f t="shared" si="315"/>
        <v>1386</v>
      </c>
      <c r="T178" s="56">
        <f t="shared" si="315"/>
        <v>1634</v>
      </c>
      <c r="U178" s="56">
        <f t="shared" ref="U178:V178" si="316">SUM(U179:U180)</f>
        <v>1669</v>
      </c>
      <c r="V178" s="56">
        <f t="shared" si="316"/>
        <v>937</v>
      </c>
      <c r="W178" s="56">
        <f t="shared" ref="W178:X178" si="317">SUM(W179:W180)</f>
        <v>1265</v>
      </c>
      <c r="X178" s="56">
        <f t="shared" si="317"/>
        <v>994</v>
      </c>
      <c r="Y178" s="56">
        <f t="shared" ref="Y178:Z178" si="318">SUM(Y179:Y180)</f>
        <v>1377</v>
      </c>
      <c r="Z178" s="56">
        <f t="shared" si="318"/>
        <v>870</v>
      </c>
      <c r="AA178" s="56">
        <f t="shared" ref="AA178" si="319">SUM(AA179:AA180)</f>
        <v>1652</v>
      </c>
      <c r="AC178" s="56">
        <f t="shared" si="254"/>
        <v>0</v>
      </c>
      <c r="AD178" s="56">
        <f t="shared" si="296"/>
        <v>0</v>
      </c>
      <c r="AE178" s="56">
        <f t="shared" si="297"/>
        <v>7</v>
      </c>
      <c r="AF178" s="56">
        <f t="shared" si="258"/>
        <v>2245</v>
      </c>
      <c r="AG178" s="56">
        <f t="shared" si="298"/>
        <v>5809</v>
      </c>
      <c r="AH178" s="56">
        <f t="shared" si="259"/>
        <v>4573</v>
      </c>
      <c r="AI178" s="56">
        <f t="shared" si="260"/>
        <v>2522</v>
      </c>
      <c r="AJ178" s="45" t="s">
        <v>9</v>
      </c>
    </row>
    <row r="179" spans="1:36" ht="15.95" hidden="1" customHeight="1" outlineLevel="1" x14ac:dyDescent="0.2">
      <c r="A179" s="57" t="s">
        <v>122</v>
      </c>
      <c r="B179" s="58">
        <v>0</v>
      </c>
      <c r="C179" s="58">
        <v>0</v>
      </c>
      <c r="D179" s="58">
        <v>0</v>
      </c>
      <c r="E179" s="58">
        <v>0</v>
      </c>
      <c r="F179" s="58">
        <v>0</v>
      </c>
      <c r="G179" s="58">
        <v>0</v>
      </c>
      <c r="H179" s="58">
        <v>0</v>
      </c>
      <c r="I179" s="58">
        <v>0</v>
      </c>
      <c r="J179" s="58">
        <v>0</v>
      </c>
      <c r="K179" s="58">
        <v>0</v>
      </c>
      <c r="L179" s="58">
        <v>0</v>
      </c>
      <c r="M179" s="58">
        <v>4</v>
      </c>
      <c r="N179" s="58">
        <v>181</v>
      </c>
      <c r="O179" s="58">
        <v>275</v>
      </c>
      <c r="P179" s="58">
        <v>692</v>
      </c>
      <c r="Q179" s="58">
        <v>888</v>
      </c>
      <c r="R179" s="58">
        <v>1093</v>
      </c>
      <c r="S179" s="58">
        <v>1382</v>
      </c>
      <c r="T179" s="58">
        <v>1625</v>
      </c>
      <c r="U179" s="58">
        <v>1648</v>
      </c>
      <c r="V179" s="58">
        <v>930</v>
      </c>
      <c r="W179" s="58">
        <v>1261</v>
      </c>
      <c r="X179" s="58">
        <v>990</v>
      </c>
      <c r="Y179" s="58">
        <v>1198</v>
      </c>
      <c r="Z179" s="58">
        <v>837</v>
      </c>
      <c r="AA179" s="58">
        <v>1572</v>
      </c>
      <c r="AC179" s="58">
        <f t="shared" si="254"/>
        <v>0</v>
      </c>
      <c r="AD179" s="58">
        <f t="shared" si="296"/>
        <v>0</v>
      </c>
      <c r="AE179" s="58">
        <f t="shared" si="297"/>
        <v>4</v>
      </c>
      <c r="AF179" s="58">
        <f t="shared" si="258"/>
        <v>2036</v>
      </c>
      <c r="AG179" s="58">
        <f t="shared" si="298"/>
        <v>5748</v>
      </c>
      <c r="AH179" s="58">
        <f t="shared" si="259"/>
        <v>4379</v>
      </c>
      <c r="AI179" s="58">
        <f t="shared" si="260"/>
        <v>2409</v>
      </c>
      <c r="AJ179" s="45" t="s">
        <v>9</v>
      </c>
    </row>
    <row r="180" spans="1:36" ht="15.95" hidden="1" customHeight="1" outlineLevel="1" x14ac:dyDescent="0.2">
      <c r="A180" s="57" t="s">
        <v>120</v>
      </c>
      <c r="B180" s="58">
        <v>0</v>
      </c>
      <c r="C180" s="58">
        <v>0</v>
      </c>
      <c r="D180" s="58">
        <v>0</v>
      </c>
      <c r="E180" s="58">
        <v>0</v>
      </c>
      <c r="F180" s="58">
        <v>0</v>
      </c>
      <c r="G180" s="58">
        <v>0</v>
      </c>
      <c r="H180" s="58">
        <v>0</v>
      </c>
      <c r="I180" s="58">
        <v>0</v>
      </c>
      <c r="J180" s="58">
        <v>0</v>
      </c>
      <c r="K180" s="58">
        <v>0</v>
      </c>
      <c r="L180" s="58">
        <v>0</v>
      </c>
      <c r="M180" s="58">
        <v>3</v>
      </c>
      <c r="N180" s="58">
        <v>3</v>
      </c>
      <c r="O180" s="58">
        <v>87</v>
      </c>
      <c r="P180" s="58">
        <v>75</v>
      </c>
      <c r="Q180" s="58">
        <v>44</v>
      </c>
      <c r="R180" s="58">
        <v>27</v>
      </c>
      <c r="S180" s="58">
        <v>4</v>
      </c>
      <c r="T180" s="58">
        <v>9</v>
      </c>
      <c r="U180" s="58">
        <v>21</v>
      </c>
      <c r="V180" s="58">
        <v>7</v>
      </c>
      <c r="W180" s="58">
        <v>4</v>
      </c>
      <c r="X180" s="58">
        <v>4</v>
      </c>
      <c r="Y180" s="58">
        <v>179</v>
      </c>
      <c r="Z180" s="58">
        <v>33</v>
      </c>
      <c r="AA180" s="58">
        <v>80</v>
      </c>
      <c r="AC180" s="58">
        <f t="shared" si="254"/>
        <v>0</v>
      </c>
      <c r="AD180" s="58">
        <f t="shared" si="296"/>
        <v>0</v>
      </c>
      <c r="AE180" s="58">
        <f t="shared" si="297"/>
        <v>3</v>
      </c>
      <c r="AF180" s="58">
        <f t="shared" si="258"/>
        <v>209</v>
      </c>
      <c r="AG180" s="58">
        <f t="shared" si="298"/>
        <v>61</v>
      </c>
      <c r="AH180" s="58">
        <f t="shared" si="259"/>
        <v>194</v>
      </c>
      <c r="AI180" s="58">
        <f t="shared" si="260"/>
        <v>113</v>
      </c>
      <c r="AJ180" s="45" t="s">
        <v>9</v>
      </c>
    </row>
    <row r="181" spans="1:36" ht="15.95" hidden="1" customHeight="1" outlineLevel="1" x14ac:dyDescent="0.2">
      <c r="A181" s="55" t="s">
        <v>123</v>
      </c>
      <c r="B181" s="56">
        <f t="shared" ref="B181:H181" si="320">B173+B174+B178</f>
        <v>-131</v>
      </c>
      <c r="C181" s="56">
        <f t="shared" si="320"/>
        <v>4156</v>
      </c>
      <c r="D181" s="56">
        <f t="shared" si="320"/>
        <v>16176</v>
      </c>
      <c r="E181" s="56">
        <f t="shared" si="320"/>
        <v>12621</v>
      </c>
      <c r="F181" s="56">
        <f t="shared" si="320"/>
        <v>9297</v>
      </c>
      <c r="G181" s="56">
        <f t="shared" si="320"/>
        <v>23297</v>
      </c>
      <c r="H181" s="56">
        <f t="shared" si="320"/>
        <v>63590</v>
      </c>
      <c r="I181" s="56">
        <f t="shared" ref="I181:J181" si="321">I173+I174+I178</f>
        <v>69667</v>
      </c>
      <c r="J181" s="56">
        <f t="shared" si="321"/>
        <v>56419</v>
      </c>
      <c r="K181" s="56">
        <f t="shared" ref="K181:L181" si="322">K173+K174+K178</f>
        <v>-30839</v>
      </c>
      <c r="L181" s="56">
        <f t="shared" si="322"/>
        <v>26098</v>
      </c>
      <c r="M181" s="56">
        <f t="shared" ref="M181:N181" si="323">M173+M174+M178</f>
        <v>78058</v>
      </c>
      <c r="N181" s="56">
        <f t="shared" si="323"/>
        <v>26268</v>
      </c>
      <c r="O181" s="56">
        <f t="shared" ref="O181:T181" si="324">O173+O174+O178</f>
        <v>14889</v>
      </c>
      <c r="P181" s="56">
        <f t="shared" si="324"/>
        <v>21371</v>
      </c>
      <c r="Q181" s="56">
        <f t="shared" si="324"/>
        <v>19964</v>
      </c>
      <c r="R181" s="56">
        <f t="shared" si="324"/>
        <v>29040</v>
      </c>
      <c r="S181" s="56">
        <f t="shared" si="324"/>
        <v>-1006</v>
      </c>
      <c r="T181" s="56">
        <f t="shared" si="324"/>
        <v>19138</v>
      </c>
      <c r="U181" s="56">
        <f t="shared" ref="U181:V181" si="325">U173+U174+U178</f>
        <v>23417</v>
      </c>
      <c r="V181" s="56">
        <f t="shared" si="325"/>
        <v>29475</v>
      </c>
      <c r="W181" s="56">
        <f t="shared" ref="W181:X181" si="326">W173+W174+W178</f>
        <v>24905</v>
      </c>
      <c r="X181" s="56">
        <f t="shared" si="326"/>
        <v>21034</v>
      </c>
      <c r="Y181" s="56">
        <f t="shared" ref="Y181:Z181" si="327">Y173+Y174+Y178</f>
        <v>25486</v>
      </c>
      <c r="Z181" s="56">
        <f t="shared" si="327"/>
        <v>29875</v>
      </c>
      <c r="AA181" s="56">
        <f t="shared" ref="AA181" si="328">AA173+AA174+AA178</f>
        <v>27859</v>
      </c>
      <c r="AC181" s="56">
        <f t="shared" si="254"/>
        <v>32822</v>
      </c>
      <c r="AD181" s="56">
        <f t="shared" si="296"/>
        <v>165851</v>
      </c>
      <c r="AE181" s="56">
        <f t="shared" si="297"/>
        <v>129736</v>
      </c>
      <c r="AF181" s="56">
        <f t="shared" si="258"/>
        <v>82492</v>
      </c>
      <c r="AG181" s="56">
        <f t="shared" si="298"/>
        <v>70589</v>
      </c>
      <c r="AH181" s="56">
        <f t="shared" si="259"/>
        <v>100900</v>
      </c>
      <c r="AI181" s="56">
        <f t="shared" si="260"/>
        <v>57734</v>
      </c>
      <c r="AJ181" s="45" t="s">
        <v>9</v>
      </c>
    </row>
    <row r="182" spans="1:36" ht="15.95" hidden="1" customHeight="1" outlineLevel="1" x14ac:dyDescent="0.2">
      <c r="A182" s="55" t="s">
        <v>124</v>
      </c>
      <c r="B182" s="56">
        <v>45</v>
      </c>
      <c r="C182" s="56">
        <v>-1113</v>
      </c>
      <c r="D182" s="56">
        <v>-5334</v>
      </c>
      <c r="E182" s="56">
        <v>-4774</v>
      </c>
      <c r="F182" s="56">
        <v>-3162</v>
      </c>
      <c r="G182" s="56">
        <v>-7940</v>
      </c>
      <c r="H182" s="56">
        <v>-21644</v>
      </c>
      <c r="I182" s="56">
        <f t="shared" ref="I182:N182" si="329">SUM(I183:I186)</f>
        <v>-23689</v>
      </c>
      <c r="J182" s="56">
        <f t="shared" si="329"/>
        <v>-19183</v>
      </c>
      <c r="K182" s="56">
        <f t="shared" si="329"/>
        <v>10483</v>
      </c>
      <c r="L182" s="56">
        <f t="shared" si="329"/>
        <v>-8880</v>
      </c>
      <c r="M182" s="56">
        <f t="shared" si="329"/>
        <v>-26534</v>
      </c>
      <c r="N182" s="56">
        <f t="shared" si="329"/>
        <v>-12341</v>
      </c>
      <c r="O182" s="56">
        <f t="shared" ref="O182:T182" si="330">SUM(O183:O186)</f>
        <v>-8321</v>
      </c>
      <c r="P182" s="56">
        <f t="shared" si="330"/>
        <v>-571</v>
      </c>
      <c r="Q182" s="56">
        <f t="shared" si="330"/>
        <v>-6747</v>
      </c>
      <c r="R182" s="56">
        <f t="shared" si="330"/>
        <v>-9534</v>
      </c>
      <c r="S182" s="56">
        <f t="shared" si="330"/>
        <v>19</v>
      </c>
      <c r="T182" s="56">
        <f t="shared" si="330"/>
        <v>-6495</v>
      </c>
      <c r="U182" s="56">
        <f t="shared" ref="U182:V182" si="331">SUM(U183:U186)</f>
        <v>-7790</v>
      </c>
      <c r="V182" s="56">
        <f t="shared" si="331"/>
        <v>-10011</v>
      </c>
      <c r="W182" s="56">
        <f t="shared" ref="W182:X182" si="332">SUM(W183:W186)</f>
        <v>-8499</v>
      </c>
      <c r="X182" s="56">
        <f t="shared" si="332"/>
        <v>-7147</v>
      </c>
      <c r="Y182" s="56">
        <f t="shared" ref="Y182:Z182" si="333">SUM(Y183:Y186)</f>
        <v>-8461</v>
      </c>
      <c r="Z182" s="56">
        <f t="shared" si="333"/>
        <v>-10153</v>
      </c>
      <c r="AA182" s="56">
        <f t="shared" ref="AA182" si="334">SUM(AA183:AA186)</f>
        <v>-9469</v>
      </c>
      <c r="AC182" s="56">
        <f t="shared" si="254"/>
        <v>-11176</v>
      </c>
      <c r="AD182" s="56">
        <f t="shared" si="296"/>
        <v>-56435</v>
      </c>
      <c r="AE182" s="56">
        <f t="shared" si="297"/>
        <v>-44114</v>
      </c>
      <c r="AF182" s="56">
        <f t="shared" si="258"/>
        <v>-27980</v>
      </c>
      <c r="AG182" s="56">
        <f t="shared" si="298"/>
        <v>-23800</v>
      </c>
      <c r="AH182" s="56">
        <f t="shared" si="259"/>
        <v>-34118</v>
      </c>
      <c r="AI182" s="56">
        <f t="shared" si="260"/>
        <v>-19622</v>
      </c>
      <c r="AJ182" s="45" t="s">
        <v>9</v>
      </c>
    </row>
    <row r="183" spans="1:36" ht="15.95" hidden="1" customHeight="1" outlineLevel="1" x14ac:dyDescent="0.2">
      <c r="A183" s="57" t="s">
        <v>125</v>
      </c>
      <c r="B183" s="58">
        <v>0</v>
      </c>
      <c r="C183" s="58">
        <v>0</v>
      </c>
      <c r="D183" s="58">
        <v>0</v>
      </c>
      <c r="E183" s="58">
        <v>0</v>
      </c>
      <c r="F183" s="58">
        <v>0</v>
      </c>
      <c r="G183" s="58">
        <v>0</v>
      </c>
      <c r="H183" s="58">
        <v>0</v>
      </c>
      <c r="I183" s="58">
        <v>0</v>
      </c>
      <c r="J183" s="58">
        <v>0</v>
      </c>
      <c r="K183" s="58">
        <v>-5615</v>
      </c>
      <c r="L183" s="58">
        <v>11</v>
      </c>
      <c r="M183" s="58">
        <v>598</v>
      </c>
      <c r="N183" s="58">
        <v>0</v>
      </c>
      <c r="O183" s="58">
        <v>0</v>
      </c>
      <c r="P183" s="58">
        <v>-202</v>
      </c>
      <c r="Q183" s="58">
        <v>-2789</v>
      </c>
      <c r="R183" s="58">
        <v>-235</v>
      </c>
      <c r="S183" s="58">
        <v>-1859</v>
      </c>
      <c r="T183" s="58">
        <v>-3306</v>
      </c>
      <c r="U183" s="58">
        <v>-619</v>
      </c>
      <c r="V183" s="58">
        <v>-587</v>
      </c>
      <c r="W183" s="58">
        <v>-1626</v>
      </c>
      <c r="X183" s="58">
        <v>-1884</v>
      </c>
      <c r="Y183" s="58">
        <v>-1103</v>
      </c>
      <c r="Z183" s="58">
        <v>0</v>
      </c>
      <c r="AA183" s="58">
        <v>-1216</v>
      </c>
      <c r="AC183" s="58">
        <f t="shared" si="254"/>
        <v>0</v>
      </c>
      <c r="AD183" s="58">
        <f t="shared" si="296"/>
        <v>0</v>
      </c>
      <c r="AE183" s="58">
        <f t="shared" si="297"/>
        <v>-5006</v>
      </c>
      <c r="AF183" s="58">
        <f t="shared" si="258"/>
        <v>-2991</v>
      </c>
      <c r="AG183" s="58">
        <f t="shared" si="298"/>
        <v>-6019</v>
      </c>
      <c r="AH183" s="58">
        <f t="shared" si="259"/>
        <v>-5200</v>
      </c>
      <c r="AI183" s="58">
        <f t="shared" si="260"/>
        <v>-1216</v>
      </c>
      <c r="AJ183" s="45" t="s">
        <v>9</v>
      </c>
    </row>
    <row r="184" spans="1:36" ht="15.95" hidden="1" customHeight="1" outlineLevel="1" x14ac:dyDescent="0.2">
      <c r="A184" s="57" t="s">
        <v>126</v>
      </c>
      <c r="B184" s="58">
        <v>0</v>
      </c>
      <c r="C184" s="58">
        <v>0</v>
      </c>
      <c r="D184" s="58">
        <v>0</v>
      </c>
      <c r="E184" s="58">
        <v>0</v>
      </c>
      <c r="F184" s="58">
        <v>0</v>
      </c>
      <c r="G184" s="58">
        <v>0</v>
      </c>
      <c r="H184" s="58">
        <v>0</v>
      </c>
      <c r="I184" s="58">
        <v>0</v>
      </c>
      <c r="J184" s="58">
        <v>0</v>
      </c>
      <c r="K184" s="58">
        <v>-2026</v>
      </c>
      <c r="L184" s="58">
        <v>2</v>
      </c>
      <c r="M184" s="58">
        <v>213</v>
      </c>
      <c r="N184" s="58">
        <v>0</v>
      </c>
      <c r="O184" s="58">
        <v>0</v>
      </c>
      <c r="P184" s="58">
        <v>-71</v>
      </c>
      <c r="Q184" s="58">
        <v>-1013</v>
      </c>
      <c r="R184" s="58">
        <v>-88</v>
      </c>
      <c r="S184" s="58">
        <v>-672</v>
      </c>
      <c r="T184" s="58">
        <v>-1195</v>
      </c>
      <c r="U184" s="58">
        <v>-313</v>
      </c>
      <c r="V184" s="58">
        <v>-218</v>
      </c>
      <c r="W184" s="58">
        <v>-576</v>
      </c>
      <c r="X184" s="58">
        <v>-684</v>
      </c>
      <c r="Y184" s="58">
        <v>-474</v>
      </c>
      <c r="Z184" s="58">
        <v>0</v>
      </c>
      <c r="AA184" s="58">
        <v>-429</v>
      </c>
      <c r="AC184" s="58">
        <f t="shared" si="254"/>
        <v>0</v>
      </c>
      <c r="AD184" s="58">
        <f t="shared" si="296"/>
        <v>0</v>
      </c>
      <c r="AE184" s="58">
        <f t="shared" si="297"/>
        <v>-1811</v>
      </c>
      <c r="AF184" s="58">
        <f t="shared" si="258"/>
        <v>-1084</v>
      </c>
      <c r="AG184" s="58">
        <f t="shared" si="298"/>
        <v>-2268</v>
      </c>
      <c r="AH184" s="58">
        <f t="shared" si="259"/>
        <v>-1952</v>
      </c>
      <c r="AI184" s="58">
        <f t="shared" si="260"/>
        <v>-429</v>
      </c>
      <c r="AJ184" s="45" t="s">
        <v>9</v>
      </c>
    </row>
    <row r="185" spans="1:36" ht="15.95" hidden="1" customHeight="1" outlineLevel="1" x14ac:dyDescent="0.2">
      <c r="A185" s="57" t="s">
        <v>127</v>
      </c>
      <c r="B185" s="58">
        <v>33</v>
      </c>
      <c r="C185" s="58">
        <v>-818</v>
      </c>
      <c r="D185" s="58">
        <v>-3922</v>
      </c>
      <c r="E185" s="58">
        <v>-3511</v>
      </c>
      <c r="F185" s="58">
        <v>-2325</v>
      </c>
      <c r="G185" s="58">
        <v>-5838</v>
      </c>
      <c r="H185" s="58">
        <v>-15915</v>
      </c>
      <c r="I185" s="58">
        <v>-17418</v>
      </c>
      <c r="J185" s="58">
        <v>-14105</v>
      </c>
      <c r="K185" s="58">
        <v>13326</v>
      </c>
      <c r="L185" s="58">
        <v>-6539</v>
      </c>
      <c r="M185" s="58">
        <v>-20106</v>
      </c>
      <c r="N185" s="58">
        <v>-9074</v>
      </c>
      <c r="O185" s="58">
        <v>-6119</v>
      </c>
      <c r="P185" s="58">
        <v>-219</v>
      </c>
      <c r="Q185" s="58">
        <v>-2165</v>
      </c>
      <c r="R185" s="58">
        <v>-6773</v>
      </c>
      <c r="S185" s="58">
        <v>1875</v>
      </c>
      <c r="T185" s="58">
        <v>-1466</v>
      </c>
      <c r="U185" s="58">
        <v>-5043</v>
      </c>
      <c r="V185" s="58">
        <v>-6769</v>
      </c>
      <c r="W185" s="58">
        <v>-4630</v>
      </c>
      <c r="X185" s="58">
        <v>-3367</v>
      </c>
      <c r="Y185" s="58">
        <v>-5062</v>
      </c>
      <c r="Z185" s="58">
        <v>-7466</v>
      </c>
      <c r="AA185" s="58">
        <v>-5752</v>
      </c>
      <c r="AC185" s="58">
        <f t="shared" si="254"/>
        <v>-8218</v>
      </c>
      <c r="AD185" s="58">
        <f t="shared" si="296"/>
        <v>-41496</v>
      </c>
      <c r="AE185" s="58">
        <f t="shared" si="297"/>
        <v>-27424</v>
      </c>
      <c r="AF185" s="58">
        <f t="shared" si="258"/>
        <v>-17577</v>
      </c>
      <c r="AG185" s="58">
        <f t="shared" si="298"/>
        <v>-11407</v>
      </c>
      <c r="AH185" s="58">
        <f t="shared" si="259"/>
        <v>-19828</v>
      </c>
      <c r="AI185" s="58">
        <f t="shared" si="260"/>
        <v>-13218</v>
      </c>
      <c r="AJ185" s="45" t="s">
        <v>9</v>
      </c>
    </row>
    <row r="186" spans="1:36" ht="15.95" hidden="1" customHeight="1" outlineLevel="1" x14ac:dyDescent="0.2">
      <c r="A186" s="57" t="s">
        <v>128</v>
      </c>
      <c r="B186" s="58">
        <v>12</v>
      </c>
      <c r="C186" s="58">
        <v>-295</v>
      </c>
      <c r="D186" s="58">
        <v>-1412</v>
      </c>
      <c r="E186" s="58">
        <v>-1263</v>
      </c>
      <c r="F186" s="58">
        <v>-837</v>
      </c>
      <c r="G186" s="58">
        <v>-2102</v>
      </c>
      <c r="H186" s="58">
        <v>-5729</v>
      </c>
      <c r="I186" s="58">
        <v>-6271</v>
      </c>
      <c r="J186" s="58">
        <v>-5078</v>
      </c>
      <c r="K186" s="58">
        <v>4798</v>
      </c>
      <c r="L186" s="58">
        <v>-2354</v>
      </c>
      <c r="M186" s="58">
        <v>-7239</v>
      </c>
      <c r="N186" s="58">
        <v>-3267</v>
      </c>
      <c r="O186" s="58">
        <v>-2202</v>
      </c>
      <c r="P186" s="58">
        <v>-79</v>
      </c>
      <c r="Q186" s="58">
        <v>-780</v>
      </c>
      <c r="R186" s="58">
        <v>-2438</v>
      </c>
      <c r="S186" s="58">
        <v>675</v>
      </c>
      <c r="T186" s="58">
        <v>-528</v>
      </c>
      <c r="U186" s="58">
        <v>-1815</v>
      </c>
      <c r="V186" s="58">
        <v>-2437</v>
      </c>
      <c r="W186" s="58">
        <v>-1667</v>
      </c>
      <c r="X186" s="58">
        <v>-1212</v>
      </c>
      <c r="Y186" s="58">
        <v>-1822</v>
      </c>
      <c r="Z186" s="58">
        <v>-2687</v>
      </c>
      <c r="AA186" s="58">
        <v>-2072</v>
      </c>
      <c r="AC186" s="58">
        <f t="shared" si="254"/>
        <v>-2958</v>
      </c>
      <c r="AD186" s="58">
        <f t="shared" si="296"/>
        <v>-14939</v>
      </c>
      <c r="AE186" s="58">
        <f t="shared" si="297"/>
        <v>-9873</v>
      </c>
      <c r="AF186" s="58">
        <f t="shared" si="258"/>
        <v>-6328</v>
      </c>
      <c r="AG186" s="58">
        <f t="shared" si="298"/>
        <v>-4106</v>
      </c>
      <c r="AH186" s="58">
        <f t="shared" si="259"/>
        <v>-7138</v>
      </c>
      <c r="AI186" s="58">
        <f t="shared" si="260"/>
        <v>-4759</v>
      </c>
      <c r="AJ186" s="45" t="s">
        <v>9</v>
      </c>
    </row>
    <row r="187" spans="1:36" ht="15.95" hidden="1" customHeight="1" outlineLevel="1" x14ac:dyDescent="0.2">
      <c r="A187" s="55" t="s">
        <v>78</v>
      </c>
      <c r="B187" s="56">
        <f t="shared" ref="B187:H187" si="335">B181+B182</f>
        <v>-86</v>
      </c>
      <c r="C187" s="56">
        <f t="shared" si="335"/>
        <v>3043</v>
      </c>
      <c r="D187" s="56">
        <f t="shared" si="335"/>
        <v>10842</v>
      </c>
      <c r="E187" s="56">
        <f t="shared" si="335"/>
        <v>7847</v>
      </c>
      <c r="F187" s="56">
        <f t="shared" si="335"/>
        <v>6135</v>
      </c>
      <c r="G187" s="56">
        <f t="shared" si="335"/>
        <v>15357</v>
      </c>
      <c r="H187" s="56">
        <f t="shared" si="335"/>
        <v>41946</v>
      </c>
      <c r="I187" s="56">
        <f t="shared" ref="I187:J187" si="336">I181+I182</f>
        <v>45978</v>
      </c>
      <c r="J187" s="56">
        <f t="shared" si="336"/>
        <v>37236</v>
      </c>
      <c r="K187" s="56">
        <f t="shared" ref="K187:L187" si="337">K181+K182</f>
        <v>-20356</v>
      </c>
      <c r="L187" s="56">
        <f t="shared" si="337"/>
        <v>17218</v>
      </c>
      <c r="M187" s="56">
        <f t="shared" ref="M187:N187" si="338">M181+M182</f>
        <v>51524</v>
      </c>
      <c r="N187" s="56">
        <f t="shared" si="338"/>
        <v>13927</v>
      </c>
      <c r="O187" s="56">
        <f t="shared" ref="O187:T187" si="339">O181+O182</f>
        <v>6568</v>
      </c>
      <c r="P187" s="56">
        <f t="shared" si="339"/>
        <v>20800</v>
      </c>
      <c r="Q187" s="56">
        <f t="shared" si="339"/>
        <v>13217</v>
      </c>
      <c r="R187" s="56">
        <f t="shared" si="339"/>
        <v>19506</v>
      </c>
      <c r="S187" s="56">
        <f t="shared" si="339"/>
        <v>-987</v>
      </c>
      <c r="T187" s="56">
        <f t="shared" si="339"/>
        <v>12643</v>
      </c>
      <c r="U187" s="56">
        <f t="shared" ref="U187:V187" si="340">U181+U182</f>
        <v>15627</v>
      </c>
      <c r="V187" s="56">
        <f t="shared" si="340"/>
        <v>19464</v>
      </c>
      <c r="W187" s="56">
        <f t="shared" ref="W187:X187" si="341">W181+W182</f>
        <v>16406</v>
      </c>
      <c r="X187" s="56">
        <f t="shared" si="341"/>
        <v>13887</v>
      </c>
      <c r="Y187" s="56">
        <f t="shared" ref="Y187:Z187" si="342">Y181+Y182</f>
        <v>17025</v>
      </c>
      <c r="Z187" s="56">
        <f t="shared" si="342"/>
        <v>19722</v>
      </c>
      <c r="AA187" s="56">
        <f t="shared" ref="AA187" si="343">AA181+AA182</f>
        <v>18390</v>
      </c>
      <c r="AC187" s="56">
        <f t="shared" si="254"/>
        <v>21646</v>
      </c>
      <c r="AD187" s="56">
        <f t="shared" si="296"/>
        <v>109416</v>
      </c>
      <c r="AE187" s="56">
        <f t="shared" si="297"/>
        <v>85622</v>
      </c>
      <c r="AF187" s="56">
        <f t="shared" si="258"/>
        <v>54512</v>
      </c>
      <c r="AG187" s="56">
        <f t="shared" si="298"/>
        <v>46789</v>
      </c>
      <c r="AH187" s="56">
        <f t="shared" si="259"/>
        <v>66782</v>
      </c>
      <c r="AI187" s="56">
        <f t="shared" si="260"/>
        <v>38112</v>
      </c>
      <c r="AJ187" s="45" t="s">
        <v>9</v>
      </c>
    </row>
    <row r="188" spans="1:36" ht="15.95" customHeight="1" collapsed="1" x14ac:dyDescent="0.2">
      <c r="AJ188" s="45" t="s">
        <v>9</v>
      </c>
    </row>
    <row r="189" spans="1:36" s="42" customFormat="1" ht="15.95" customHeight="1" x14ac:dyDescent="0.2">
      <c r="A189" s="39" t="s">
        <v>179</v>
      </c>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C189" s="40"/>
      <c r="AD189" s="40"/>
      <c r="AE189" s="40"/>
      <c r="AF189" s="40"/>
      <c r="AG189" s="40"/>
      <c r="AH189" s="40"/>
      <c r="AI189" s="40"/>
      <c r="AJ189" s="41" t="s">
        <v>9</v>
      </c>
    </row>
    <row r="190" spans="1:36" ht="15.95" customHeight="1" collapsed="1" x14ac:dyDescent="0.2">
      <c r="A190" s="43" t="s">
        <v>130</v>
      </c>
      <c r="B190" s="137">
        <v>27220</v>
      </c>
      <c r="C190" s="137">
        <v>46522</v>
      </c>
      <c r="D190" s="137">
        <v>66078</v>
      </c>
      <c r="E190" s="137">
        <v>614259</v>
      </c>
      <c r="F190" s="137">
        <v>605257</v>
      </c>
      <c r="G190" s="137">
        <v>642420</v>
      </c>
      <c r="H190" s="44">
        <f t="shared" ref="H190:M190" si="344">H191+H206</f>
        <v>749794</v>
      </c>
      <c r="I190" s="44">
        <f t="shared" si="344"/>
        <v>871518</v>
      </c>
      <c r="J190" s="44">
        <f t="shared" si="344"/>
        <v>960832</v>
      </c>
      <c r="K190" s="44">
        <f t="shared" si="344"/>
        <v>949712</v>
      </c>
      <c r="L190" s="44">
        <f t="shared" si="344"/>
        <v>1073745</v>
      </c>
      <c r="M190" s="44">
        <f t="shared" si="344"/>
        <v>1457918</v>
      </c>
      <c r="N190" s="44">
        <f t="shared" ref="N190:O190" si="345">N191+N206</f>
        <v>1442840</v>
      </c>
      <c r="O190" s="44">
        <f t="shared" si="345"/>
        <v>1452526</v>
      </c>
      <c r="P190" s="44">
        <f t="shared" ref="P190:T190" si="346">P191+P206</f>
        <v>1469801</v>
      </c>
      <c r="Q190" s="44">
        <f t="shared" si="346"/>
        <v>1469487</v>
      </c>
      <c r="R190" s="44">
        <f t="shared" si="346"/>
        <v>1500738</v>
      </c>
      <c r="S190" s="44">
        <f t="shared" si="346"/>
        <v>1489523</v>
      </c>
      <c r="T190" s="44">
        <f t="shared" si="346"/>
        <v>1504613</v>
      </c>
      <c r="U190" s="44">
        <f t="shared" ref="U190:V190" si="347">U191+U206</f>
        <v>1464423</v>
      </c>
      <c r="V190" s="44">
        <f t="shared" si="347"/>
        <v>1516941</v>
      </c>
      <c r="W190" s="44">
        <f t="shared" ref="W190:X190" si="348">W191+W206</f>
        <v>1500992</v>
      </c>
      <c r="X190" s="44">
        <f t="shared" si="348"/>
        <v>1535911</v>
      </c>
      <c r="Y190" s="44">
        <f t="shared" ref="Y190:Z190" si="349">Y191+Y206</f>
        <v>1514371</v>
      </c>
      <c r="Z190" s="44">
        <f t="shared" si="349"/>
        <v>1567923</v>
      </c>
      <c r="AA190" s="44">
        <f t="shared" ref="AA190" si="350">AA191+AA206</f>
        <v>1582786</v>
      </c>
      <c r="AC190" s="137">
        <f>E190</f>
        <v>614259</v>
      </c>
      <c r="AD190" s="137">
        <f t="shared" ref="AD190:AD221" si="351">I190</f>
        <v>871518</v>
      </c>
      <c r="AE190" s="137">
        <f t="shared" ref="AE190:AE221" si="352">M190</f>
        <v>1457918</v>
      </c>
      <c r="AF190" s="44">
        <f t="shared" ref="AF190:AF221" si="353">Q190</f>
        <v>1469487</v>
      </c>
      <c r="AG190" s="44">
        <f>U190</f>
        <v>1464423</v>
      </c>
      <c r="AH190" s="44">
        <f ca="1">OFFSET(Z190,0,-1)</f>
        <v>1514371</v>
      </c>
      <c r="AI190" s="44">
        <f ca="1">OFFSET(AB190,0,-1)</f>
        <v>1582786</v>
      </c>
      <c r="AJ190" s="45" t="s">
        <v>9</v>
      </c>
    </row>
    <row r="191" spans="1:36" ht="15.95" hidden="1" customHeight="1" outlineLevel="1" x14ac:dyDescent="0.2">
      <c r="A191" s="61" t="s">
        <v>131</v>
      </c>
      <c r="B191" s="62">
        <v>5945</v>
      </c>
      <c r="C191" s="62">
        <v>13856</v>
      </c>
      <c r="D191" s="62">
        <v>2925</v>
      </c>
      <c r="E191" s="62">
        <v>512859</v>
      </c>
      <c r="F191" s="62">
        <v>471616</v>
      </c>
      <c r="G191" s="62">
        <v>432692</v>
      </c>
      <c r="H191" s="62">
        <v>311582</v>
      </c>
      <c r="I191" s="62">
        <f t="shared" ref="I191:N191" si="354">SUM(I192:I205)</f>
        <v>156147</v>
      </c>
      <c r="J191" s="62">
        <f t="shared" si="354"/>
        <v>69051</v>
      </c>
      <c r="K191" s="62">
        <f t="shared" si="354"/>
        <v>20141</v>
      </c>
      <c r="L191" s="62">
        <f t="shared" si="354"/>
        <v>14804</v>
      </c>
      <c r="M191" s="62">
        <f t="shared" si="354"/>
        <v>208966</v>
      </c>
      <c r="N191" s="62">
        <f t="shared" si="354"/>
        <v>159087</v>
      </c>
      <c r="O191" s="62">
        <f t="shared" ref="O191:T191" si="355">SUM(O192:O205)</f>
        <v>164806</v>
      </c>
      <c r="P191" s="62">
        <f t="shared" si="355"/>
        <v>184385</v>
      </c>
      <c r="Q191" s="62">
        <f t="shared" si="355"/>
        <v>190379</v>
      </c>
      <c r="R191" s="62">
        <f t="shared" si="355"/>
        <v>187289</v>
      </c>
      <c r="S191" s="62">
        <f t="shared" si="355"/>
        <v>204750</v>
      </c>
      <c r="T191" s="62">
        <f t="shared" si="355"/>
        <v>219734</v>
      </c>
      <c r="U191" s="62">
        <f t="shared" ref="U191:V191" si="356">SUM(U192:U205)</f>
        <v>173937</v>
      </c>
      <c r="V191" s="62">
        <f t="shared" si="356"/>
        <v>207818</v>
      </c>
      <c r="W191" s="62">
        <f t="shared" ref="W191:X191" si="357">SUM(W192:W205)</f>
        <v>183009</v>
      </c>
      <c r="X191" s="62">
        <f t="shared" si="357"/>
        <v>213451</v>
      </c>
      <c r="Y191" s="62">
        <f t="shared" ref="Y191:Z191" si="358">SUM(Y192:Y205)</f>
        <v>178646</v>
      </c>
      <c r="Z191" s="62">
        <f t="shared" si="358"/>
        <v>207870</v>
      </c>
      <c r="AA191" s="62">
        <f t="shared" ref="AA191" si="359">SUM(AA192:AA205)</f>
        <v>211344</v>
      </c>
      <c r="AC191" s="62">
        <f>E191</f>
        <v>512859</v>
      </c>
      <c r="AD191" s="62">
        <f t="shared" si="351"/>
        <v>156147</v>
      </c>
      <c r="AE191" s="62">
        <f t="shared" si="352"/>
        <v>208966</v>
      </c>
      <c r="AF191" s="62">
        <f t="shared" si="353"/>
        <v>190379</v>
      </c>
      <c r="AG191" s="62">
        <f t="shared" ref="AG191:AG254" si="360">U191</f>
        <v>173937</v>
      </c>
      <c r="AH191" s="62">
        <f t="shared" ref="AH191:AH254" ca="1" si="361">OFFSET(Z191,0,-1)</f>
        <v>178646</v>
      </c>
      <c r="AI191" s="62">
        <f t="shared" ref="AI191:AI254" ca="1" si="362">OFFSET(AB191,0,-1)</f>
        <v>211344</v>
      </c>
      <c r="AJ191" s="45" t="s">
        <v>9</v>
      </c>
    </row>
    <row r="192" spans="1:36" ht="15.95" hidden="1" customHeight="1" outlineLevel="1" x14ac:dyDescent="0.2">
      <c r="A192" s="63" t="s">
        <v>132</v>
      </c>
      <c r="B192" s="54">
        <v>5863</v>
      </c>
      <c r="C192" s="54">
        <v>13709</v>
      </c>
      <c r="D192" s="54">
        <v>2680</v>
      </c>
      <c r="E192" s="54">
        <v>652</v>
      </c>
      <c r="F192" s="54">
        <v>472</v>
      </c>
      <c r="G192" s="54">
        <v>508</v>
      </c>
      <c r="H192" s="54">
        <v>424</v>
      </c>
      <c r="I192" s="54">
        <v>60</v>
      </c>
      <c r="J192" s="54">
        <v>318</v>
      </c>
      <c r="K192" s="54">
        <v>1294</v>
      </c>
      <c r="L192" s="54">
        <v>97</v>
      </c>
      <c r="M192" s="54">
        <v>3103</v>
      </c>
      <c r="N192" s="54">
        <v>52</v>
      </c>
      <c r="O192" s="54">
        <v>52</v>
      </c>
      <c r="P192" s="54">
        <v>46</v>
      </c>
      <c r="Q192" s="54">
        <v>98</v>
      </c>
      <c r="R192" s="54">
        <v>27</v>
      </c>
      <c r="S192" s="54">
        <v>26</v>
      </c>
      <c r="T192" s="54">
        <v>38</v>
      </c>
      <c r="U192" s="54">
        <v>104</v>
      </c>
      <c r="V192" s="54">
        <v>35</v>
      </c>
      <c r="W192" s="54">
        <v>37</v>
      </c>
      <c r="X192" s="54">
        <v>37</v>
      </c>
      <c r="Y192" s="54">
        <v>41</v>
      </c>
      <c r="Z192" s="54">
        <v>39</v>
      </c>
      <c r="AA192" s="54">
        <v>48</v>
      </c>
      <c r="AC192" s="54">
        <f t="shared" ref="AC192:AC253" si="363">E192</f>
        <v>652</v>
      </c>
      <c r="AD192" s="54">
        <f t="shared" si="351"/>
        <v>60</v>
      </c>
      <c r="AE192" s="54">
        <f t="shared" si="352"/>
        <v>3103</v>
      </c>
      <c r="AF192" s="54">
        <f t="shared" si="353"/>
        <v>98</v>
      </c>
      <c r="AG192" s="54">
        <f t="shared" si="360"/>
        <v>104</v>
      </c>
      <c r="AH192" s="54">
        <f t="shared" ca="1" si="361"/>
        <v>41</v>
      </c>
      <c r="AI192" s="54">
        <f t="shared" ca="1" si="362"/>
        <v>48</v>
      </c>
      <c r="AJ192" s="45" t="s">
        <v>9</v>
      </c>
    </row>
    <row r="193" spans="1:36" ht="15.95" hidden="1" customHeight="1" outlineLevel="1" x14ac:dyDescent="0.2">
      <c r="A193" s="63" t="s">
        <v>133</v>
      </c>
      <c r="B193" s="54">
        <v>0</v>
      </c>
      <c r="C193" s="54">
        <v>0</v>
      </c>
      <c r="D193" s="54">
        <v>0</v>
      </c>
      <c r="E193" s="54">
        <v>511967</v>
      </c>
      <c r="F193" s="54">
        <v>470856</v>
      </c>
      <c r="G193" s="54">
        <v>430814</v>
      </c>
      <c r="H193" s="54">
        <v>309574</v>
      </c>
      <c r="I193" s="54">
        <v>153950</v>
      </c>
      <c r="J193" s="54">
        <v>66347</v>
      </c>
      <c r="K193" s="54">
        <v>16366</v>
      </c>
      <c r="L193" s="54">
        <v>4683</v>
      </c>
      <c r="M193" s="54">
        <v>5783</v>
      </c>
      <c r="N193" s="54">
        <v>9502</v>
      </c>
      <c r="O193" s="54">
        <v>11650</v>
      </c>
      <c r="P193" s="54">
        <v>31853</v>
      </c>
      <c r="Q193" s="54">
        <v>36506</v>
      </c>
      <c r="R193" s="54">
        <v>31473</v>
      </c>
      <c r="S193" s="54">
        <v>55892</v>
      </c>
      <c r="T193" s="54">
        <v>58387</v>
      </c>
      <c r="U193" s="54">
        <v>24877</v>
      </c>
      <c r="V193" s="54">
        <v>49127</v>
      </c>
      <c r="W193" s="54">
        <v>28860</v>
      </c>
      <c r="X193" s="54">
        <v>48745</v>
      </c>
      <c r="Y193" s="54">
        <v>22230</v>
      </c>
      <c r="Z193" s="54">
        <v>37039</v>
      </c>
      <c r="AA193" s="54">
        <v>56225</v>
      </c>
      <c r="AC193" s="54">
        <f t="shared" si="363"/>
        <v>511967</v>
      </c>
      <c r="AD193" s="54">
        <f t="shared" si="351"/>
        <v>153950</v>
      </c>
      <c r="AE193" s="54">
        <f t="shared" si="352"/>
        <v>5783</v>
      </c>
      <c r="AF193" s="54">
        <f t="shared" si="353"/>
        <v>36506</v>
      </c>
      <c r="AG193" s="54">
        <f t="shared" si="360"/>
        <v>24877</v>
      </c>
      <c r="AH193" s="54">
        <f t="shared" ca="1" si="361"/>
        <v>22230</v>
      </c>
      <c r="AI193" s="54">
        <f t="shared" ca="1" si="362"/>
        <v>56225</v>
      </c>
      <c r="AJ193" s="45" t="s">
        <v>9</v>
      </c>
    </row>
    <row r="194" spans="1:36" ht="15.95" hidden="1" customHeight="1" outlineLevel="1" x14ac:dyDescent="0.2">
      <c r="A194" s="63" t="s">
        <v>134</v>
      </c>
      <c r="B194" s="54">
        <v>0</v>
      </c>
      <c r="C194" s="54">
        <v>0</v>
      </c>
      <c r="D194" s="54">
        <v>0</v>
      </c>
      <c r="E194" s="54">
        <v>0</v>
      </c>
      <c r="F194" s="54">
        <v>0</v>
      </c>
      <c r="G194" s="54">
        <v>0</v>
      </c>
      <c r="H194" s="54">
        <v>0</v>
      </c>
      <c r="I194" s="54">
        <v>0</v>
      </c>
      <c r="J194" s="54">
        <v>0</v>
      </c>
      <c r="K194" s="54">
        <v>0</v>
      </c>
      <c r="L194" s="54">
        <v>0</v>
      </c>
      <c r="M194" s="54">
        <v>0</v>
      </c>
      <c r="N194" s="54">
        <v>0</v>
      </c>
      <c r="O194" s="54">
        <v>0</v>
      </c>
      <c r="P194" s="54">
        <v>0</v>
      </c>
      <c r="Q194" s="54">
        <v>0</v>
      </c>
      <c r="R194" s="128">
        <v>0</v>
      </c>
      <c r="S194" s="54">
        <v>2771</v>
      </c>
      <c r="T194" s="54">
        <v>11062</v>
      </c>
      <c r="U194" s="54">
        <v>2744</v>
      </c>
      <c r="V194" s="54">
        <v>11086</v>
      </c>
      <c r="W194" s="54">
        <v>3001</v>
      </c>
      <c r="X194" s="54">
        <v>11626</v>
      </c>
      <c r="Y194" s="54">
        <v>4048</v>
      </c>
      <c r="Z194" s="54">
        <v>17585</v>
      </c>
      <c r="AA194" s="54">
        <v>4528</v>
      </c>
      <c r="AC194" s="54">
        <f t="shared" si="363"/>
        <v>0</v>
      </c>
      <c r="AD194" s="54">
        <f t="shared" si="351"/>
        <v>0</v>
      </c>
      <c r="AE194" s="54">
        <f t="shared" si="352"/>
        <v>0</v>
      </c>
      <c r="AF194" s="54">
        <f t="shared" si="353"/>
        <v>0</v>
      </c>
      <c r="AG194" s="54">
        <f t="shared" si="360"/>
        <v>2744</v>
      </c>
      <c r="AH194" s="54">
        <f t="shared" ca="1" si="361"/>
        <v>4048</v>
      </c>
      <c r="AI194" s="54">
        <f t="shared" ca="1" si="362"/>
        <v>4528</v>
      </c>
      <c r="AJ194" s="45" t="s">
        <v>9</v>
      </c>
    </row>
    <row r="195" spans="1:36" ht="15.95" hidden="1" customHeight="1" outlineLevel="1" x14ac:dyDescent="0.2">
      <c r="A195" s="63" t="s">
        <v>135</v>
      </c>
      <c r="B195" s="54">
        <v>0</v>
      </c>
      <c r="C195" s="54">
        <v>0</v>
      </c>
      <c r="D195" s="54">
        <v>0</v>
      </c>
      <c r="E195" s="54">
        <v>0</v>
      </c>
      <c r="F195" s="54">
        <v>0</v>
      </c>
      <c r="G195" s="54">
        <v>0</v>
      </c>
      <c r="H195" s="54">
        <v>0</v>
      </c>
      <c r="I195" s="54">
        <v>0</v>
      </c>
      <c r="J195" s="54">
        <v>0</v>
      </c>
      <c r="K195" s="54">
        <v>0</v>
      </c>
      <c r="L195" s="54">
        <v>0</v>
      </c>
      <c r="M195" s="54">
        <v>3199</v>
      </c>
      <c r="N195" s="54">
        <v>14727</v>
      </c>
      <c r="O195" s="54">
        <v>16075</v>
      </c>
      <c r="P195" s="54">
        <v>18871</v>
      </c>
      <c r="Q195" s="54">
        <v>20293</v>
      </c>
      <c r="R195" s="54">
        <v>21785</v>
      </c>
      <c r="S195" s="54">
        <v>12341</v>
      </c>
      <c r="T195" s="54">
        <v>12361</v>
      </c>
      <c r="U195" s="54">
        <v>11805</v>
      </c>
      <c r="V195" s="54">
        <v>10845</v>
      </c>
      <c r="W195" s="54">
        <v>10157</v>
      </c>
      <c r="X195" s="54">
        <v>9581</v>
      </c>
      <c r="Y195" s="54">
        <v>12155</v>
      </c>
      <c r="Z195" s="54">
        <v>10234</v>
      </c>
      <c r="AA195" s="54">
        <v>5429</v>
      </c>
      <c r="AC195" s="54">
        <f t="shared" si="363"/>
        <v>0</v>
      </c>
      <c r="AD195" s="54">
        <f t="shared" si="351"/>
        <v>0</v>
      </c>
      <c r="AE195" s="54">
        <f t="shared" si="352"/>
        <v>3199</v>
      </c>
      <c r="AF195" s="54">
        <f t="shared" si="353"/>
        <v>20293</v>
      </c>
      <c r="AG195" s="54">
        <f t="shared" si="360"/>
        <v>11805</v>
      </c>
      <c r="AH195" s="54">
        <f t="shared" ca="1" si="361"/>
        <v>12155</v>
      </c>
      <c r="AI195" s="54">
        <f t="shared" ca="1" si="362"/>
        <v>5429</v>
      </c>
      <c r="AJ195" s="45" t="s">
        <v>9</v>
      </c>
    </row>
    <row r="196" spans="1:36" ht="15.95" hidden="1" customHeight="1" outlineLevel="1" x14ac:dyDescent="0.2">
      <c r="A196" s="63" t="s">
        <v>136</v>
      </c>
      <c r="B196" s="54">
        <v>0</v>
      </c>
      <c r="C196" s="54">
        <v>0</v>
      </c>
      <c r="D196" s="54">
        <v>0</v>
      </c>
      <c r="E196" s="54">
        <v>0</v>
      </c>
      <c r="F196" s="54">
        <v>0</v>
      </c>
      <c r="G196" s="54">
        <v>0</v>
      </c>
      <c r="H196" s="54">
        <v>0</v>
      </c>
      <c r="I196" s="54">
        <v>0</v>
      </c>
      <c r="J196" s="54">
        <v>0</v>
      </c>
      <c r="K196" s="54">
        <v>0</v>
      </c>
      <c r="L196" s="54">
        <v>0</v>
      </c>
      <c r="M196" s="54">
        <v>0</v>
      </c>
      <c r="N196" s="54">
        <v>0</v>
      </c>
      <c r="O196" s="54">
        <v>0</v>
      </c>
      <c r="P196" s="54">
        <v>0</v>
      </c>
      <c r="Q196" s="54">
        <v>0</v>
      </c>
      <c r="R196" s="128">
        <v>0</v>
      </c>
      <c r="S196" s="54">
        <v>0</v>
      </c>
      <c r="T196" s="54">
        <v>0</v>
      </c>
      <c r="U196" s="54">
        <v>0</v>
      </c>
      <c r="V196" s="54">
        <v>0</v>
      </c>
      <c r="W196" s="54">
        <v>0</v>
      </c>
      <c r="X196" s="54">
        <v>0</v>
      </c>
      <c r="Y196" s="54">
        <v>0</v>
      </c>
      <c r="Z196" s="54">
        <v>0</v>
      </c>
      <c r="AA196" s="54">
        <v>0</v>
      </c>
      <c r="AC196" s="54">
        <f t="shared" si="363"/>
        <v>0</v>
      </c>
      <c r="AD196" s="54">
        <f t="shared" si="351"/>
        <v>0</v>
      </c>
      <c r="AE196" s="54">
        <f t="shared" si="352"/>
        <v>0</v>
      </c>
      <c r="AF196" s="54">
        <f t="shared" si="353"/>
        <v>0</v>
      </c>
      <c r="AG196" s="54">
        <f t="shared" si="360"/>
        <v>0</v>
      </c>
      <c r="AH196" s="54">
        <f t="shared" ca="1" si="361"/>
        <v>0</v>
      </c>
      <c r="AI196" s="54">
        <f t="shared" ca="1" si="362"/>
        <v>0</v>
      </c>
      <c r="AJ196" s="45" t="s">
        <v>9</v>
      </c>
    </row>
    <row r="197" spans="1:36" ht="15.95" hidden="1" customHeight="1" outlineLevel="1" x14ac:dyDescent="0.2">
      <c r="A197" s="63" t="s">
        <v>137</v>
      </c>
      <c r="B197" s="54">
        <v>82</v>
      </c>
      <c r="C197" s="54">
        <v>122</v>
      </c>
      <c r="D197" s="54">
        <v>158</v>
      </c>
      <c r="E197" s="54">
        <v>182</v>
      </c>
      <c r="F197" s="54">
        <v>230</v>
      </c>
      <c r="G197" s="54">
        <v>1304</v>
      </c>
      <c r="H197" s="54">
        <v>1526</v>
      </c>
      <c r="I197" s="54">
        <v>2055</v>
      </c>
      <c r="J197" s="54">
        <v>2145</v>
      </c>
      <c r="K197" s="54">
        <v>2240</v>
      </c>
      <c r="L197" s="54">
        <v>9656</v>
      </c>
      <c r="M197" s="54">
        <v>2602</v>
      </c>
      <c r="N197" s="54">
        <v>1697</v>
      </c>
      <c r="O197" s="54">
        <v>1249</v>
      </c>
      <c r="P197" s="54">
        <v>1490</v>
      </c>
      <c r="Q197" s="54">
        <v>2703</v>
      </c>
      <c r="R197" s="54">
        <v>898</v>
      </c>
      <c r="S197" s="54">
        <v>1282</v>
      </c>
      <c r="T197" s="54">
        <v>5301</v>
      </c>
      <c r="U197" s="54">
        <v>1503</v>
      </c>
      <c r="V197" s="54">
        <v>1972</v>
      </c>
      <c r="W197" s="54">
        <v>3995</v>
      </c>
      <c r="X197" s="54">
        <v>6145</v>
      </c>
      <c r="Y197" s="54">
        <v>1660</v>
      </c>
      <c r="Z197" s="54">
        <v>2355</v>
      </c>
      <c r="AA197" s="54">
        <v>1648</v>
      </c>
      <c r="AC197" s="54">
        <f t="shared" si="363"/>
        <v>182</v>
      </c>
      <c r="AD197" s="54">
        <f t="shared" si="351"/>
        <v>2055</v>
      </c>
      <c r="AE197" s="54">
        <f t="shared" si="352"/>
        <v>2602</v>
      </c>
      <c r="AF197" s="54">
        <f t="shared" si="353"/>
        <v>2703</v>
      </c>
      <c r="AG197" s="54">
        <f t="shared" si="360"/>
        <v>1503</v>
      </c>
      <c r="AH197" s="54">
        <f t="shared" ca="1" si="361"/>
        <v>1660</v>
      </c>
      <c r="AI197" s="54">
        <f t="shared" ca="1" si="362"/>
        <v>1648</v>
      </c>
      <c r="AJ197" s="45" t="s">
        <v>9</v>
      </c>
    </row>
    <row r="198" spans="1:36" ht="15.95" hidden="1" customHeight="1" outlineLevel="1" x14ac:dyDescent="0.2">
      <c r="A198" s="63" t="s">
        <v>138</v>
      </c>
      <c r="B198" s="54">
        <v>0</v>
      </c>
      <c r="C198" s="54">
        <v>0</v>
      </c>
      <c r="D198" s="54">
        <v>0</v>
      </c>
      <c r="E198" s="54">
        <v>0</v>
      </c>
      <c r="F198" s="54">
        <v>0</v>
      </c>
      <c r="G198" s="54">
        <v>0</v>
      </c>
      <c r="H198" s="54">
        <v>0</v>
      </c>
      <c r="I198" s="54">
        <v>0</v>
      </c>
      <c r="J198" s="54">
        <v>0</v>
      </c>
      <c r="K198" s="54">
        <v>0</v>
      </c>
      <c r="L198" s="54">
        <v>0</v>
      </c>
      <c r="M198" s="54">
        <v>80624</v>
      </c>
      <c r="N198" s="54">
        <v>15466</v>
      </c>
      <c r="O198" s="54">
        <v>13621</v>
      </c>
      <c r="P198" s="54">
        <v>11623</v>
      </c>
      <c r="Q198" s="54">
        <v>10015</v>
      </c>
      <c r="R198" s="54">
        <v>10618</v>
      </c>
      <c r="S198" s="54">
        <v>10624</v>
      </c>
      <c r="T198" s="54">
        <v>10581</v>
      </c>
      <c r="U198" s="54">
        <v>10347</v>
      </c>
      <c r="V198" s="54">
        <v>10288</v>
      </c>
      <c r="W198" s="54">
        <v>10287</v>
      </c>
      <c r="X198" s="54">
        <v>10287</v>
      </c>
      <c r="Y198" s="54">
        <v>10483</v>
      </c>
      <c r="Z198" s="54">
        <v>10299</v>
      </c>
      <c r="AA198" s="54">
        <v>10253</v>
      </c>
      <c r="AC198" s="54">
        <f t="shared" si="363"/>
        <v>0</v>
      </c>
      <c r="AD198" s="54">
        <f t="shared" si="351"/>
        <v>0</v>
      </c>
      <c r="AE198" s="54">
        <f t="shared" si="352"/>
        <v>80624</v>
      </c>
      <c r="AF198" s="54">
        <f t="shared" si="353"/>
        <v>10015</v>
      </c>
      <c r="AG198" s="54">
        <f t="shared" si="360"/>
        <v>10347</v>
      </c>
      <c r="AH198" s="54">
        <f t="shared" ca="1" si="361"/>
        <v>10483</v>
      </c>
      <c r="AI198" s="54">
        <f t="shared" ca="1" si="362"/>
        <v>10253</v>
      </c>
      <c r="AJ198" s="45" t="s">
        <v>9</v>
      </c>
    </row>
    <row r="199" spans="1:36" ht="15.95" hidden="1" customHeight="1" outlineLevel="1" x14ac:dyDescent="0.2">
      <c r="A199" s="63" t="s">
        <v>139</v>
      </c>
      <c r="B199" s="54">
        <v>0</v>
      </c>
      <c r="C199" s="54">
        <v>0</v>
      </c>
      <c r="D199" s="54">
        <v>0</v>
      </c>
      <c r="E199" s="54">
        <v>0</v>
      </c>
      <c r="F199" s="54">
        <v>0</v>
      </c>
      <c r="G199" s="54">
        <v>0</v>
      </c>
      <c r="H199" s="54">
        <v>0</v>
      </c>
      <c r="I199" s="54">
        <v>0</v>
      </c>
      <c r="J199" s="54">
        <v>0</v>
      </c>
      <c r="K199" s="54">
        <v>0</v>
      </c>
      <c r="L199" s="54">
        <v>0</v>
      </c>
      <c r="M199" s="54">
        <v>0</v>
      </c>
      <c r="N199" s="54">
        <v>0</v>
      </c>
      <c r="O199" s="54">
        <v>20</v>
      </c>
      <c r="P199" s="54">
        <v>8</v>
      </c>
      <c r="Q199" s="54">
        <v>16</v>
      </c>
      <c r="R199" s="54">
        <v>16</v>
      </c>
      <c r="S199" s="54">
        <v>16</v>
      </c>
      <c r="T199" s="54">
        <v>32</v>
      </c>
      <c r="U199" s="54">
        <v>32</v>
      </c>
      <c r="V199" s="54">
        <v>21</v>
      </c>
      <c r="W199" s="54">
        <v>36</v>
      </c>
      <c r="X199" s="54">
        <v>36</v>
      </c>
      <c r="Y199" s="54">
        <v>41</v>
      </c>
      <c r="Z199" s="54">
        <v>50</v>
      </c>
      <c r="AA199" s="54">
        <v>53</v>
      </c>
      <c r="AC199" s="54">
        <f t="shared" si="363"/>
        <v>0</v>
      </c>
      <c r="AD199" s="54">
        <f t="shared" si="351"/>
        <v>0</v>
      </c>
      <c r="AE199" s="54">
        <f t="shared" si="352"/>
        <v>0</v>
      </c>
      <c r="AF199" s="54">
        <f t="shared" si="353"/>
        <v>16</v>
      </c>
      <c r="AG199" s="54">
        <f t="shared" si="360"/>
        <v>32</v>
      </c>
      <c r="AH199" s="54">
        <f t="shared" ca="1" si="361"/>
        <v>41</v>
      </c>
      <c r="AI199" s="54">
        <f t="shared" ca="1" si="362"/>
        <v>53</v>
      </c>
      <c r="AJ199" s="45" t="s">
        <v>9</v>
      </c>
    </row>
    <row r="200" spans="1:36" ht="15.95" hidden="1" customHeight="1" outlineLevel="1" x14ac:dyDescent="0.2">
      <c r="A200" s="63" t="s">
        <v>140</v>
      </c>
      <c r="B200" s="54">
        <v>0</v>
      </c>
      <c r="C200" s="54">
        <v>0</v>
      </c>
      <c r="D200" s="54">
        <v>0</v>
      </c>
      <c r="E200" s="54">
        <v>0</v>
      </c>
      <c r="F200" s="54">
        <v>0</v>
      </c>
      <c r="G200" s="54">
        <v>0</v>
      </c>
      <c r="H200" s="54">
        <v>0</v>
      </c>
      <c r="I200" s="54">
        <v>0</v>
      </c>
      <c r="J200" s="54">
        <v>0</v>
      </c>
      <c r="K200" s="54">
        <v>0</v>
      </c>
      <c r="L200" s="54">
        <v>0</v>
      </c>
      <c r="M200" s="54">
        <v>0</v>
      </c>
      <c r="N200" s="54">
        <v>0</v>
      </c>
      <c r="O200" s="54">
        <v>0</v>
      </c>
      <c r="P200" s="54">
        <v>0</v>
      </c>
      <c r="Q200" s="54">
        <v>0</v>
      </c>
      <c r="R200" s="128">
        <v>0</v>
      </c>
      <c r="S200" s="54">
        <v>0</v>
      </c>
      <c r="T200" s="54">
        <v>0</v>
      </c>
      <c r="U200" s="54">
        <v>0</v>
      </c>
      <c r="V200" s="54">
        <v>0</v>
      </c>
      <c r="W200" s="54">
        <v>0</v>
      </c>
      <c r="X200" s="54">
        <v>0</v>
      </c>
      <c r="Y200" s="54">
        <v>0</v>
      </c>
      <c r="Z200" s="54">
        <v>0</v>
      </c>
      <c r="AA200" s="54">
        <v>0</v>
      </c>
      <c r="AC200" s="54">
        <f t="shared" si="363"/>
        <v>0</v>
      </c>
      <c r="AD200" s="54">
        <f t="shared" si="351"/>
        <v>0</v>
      </c>
      <c r="AE200" s="54">
        <f t="shared" si="352"/>
        <v>0</v>
      </c>
      <c r="AF200" s="54">
        <f t="shared" si="353"/>
        <v>0</v>
      </c>
      <c r="AG200" s="54">
        <f t="shared" si="360"/>
        <v>0</v>
      </c>
      <c r="AH200" s="54">
        <f t="shared" ca="1" si="361"/>
        <v>0</v>
      </c>
      <c r="AI200" s="54">
        <f t="shared" ca="1" si="362"/>
        <v>0</v>
      </c>
      <c r="AJ200" s="45" t="s">
        <v>9</v>
      </c>
    </row>
    <row r="201" spans="1:36" ht="15.95" hidden="1" customHeight="1" outlineLevel="1" x14ac:dyDescent="0.2">
      <c r="A201" s="63" t="s">
        <v>141</v>
      </c>
      <c r="B201" s="54">
        <v>0</v>
      </c>
      <c r="C201" s="54">
        <v>0</v>
      </c>
      <c r="D201" s="54">
        <v>0</v>
      </c>
      <c r="E201" s="54">
        <v>0</v>
      </c>
      <c r="F201" s="54">
        <v>0</v>
      </c>
      <c r="G201" s="54">
        <v>8</v>
      </c>
      <c r="H201" s="54">
        <v>0</v>
      </c>
      <c r="I201" s="54">
        <v>2</v>
      </c>
      <c r="J201" s="54">
        <v>15</v>
      </c>
      <c r="K201" s="54">
        <v>22</v>
      </c>
      <c r="L201" s="54">
        <v>27</v>
      </c>
      <c r="M201" s="54">
        <v>32</v>
      </c>
      <c r="N201" s="54">
        <v>45</v>
      </c>
      <c r="O201" s="54">
        <v>131</v>
      </c>
      <c r="P201" s="54">
        <v>92</v>
      </c>
      <c r="Q201" s="54">
        <v>70</v>
      </c>
      <c r="R201" s="54">
        <v>41</v>
      </c>
      <c r="S201" s="54">
        <v>15</v>
      </c>
      <c r="T201" s="54">
        <v>121</v>
      </c>
      <c r="U201" s="54">
        <v>96</v>
      </c>
      <c r="V201" s="54">
        <v>57</v>
      </c>
      <c r="W201" s="54">
        <v>19</v>
      </c>
      <c r="X201" s="54">
        <v>122</v>
      </c>
      <c r="Y201" s="54">
        <v>99</v>
      </c>
      <c r="Z201" s="54">
        <v>96</v>
      </c>
      <c r="AA201" s="54">
        <v>31</v>
      </c>
      <c r="AC201" s="54">
        <f t="shared" si="363"/>
        <v>0</v>
      </c>
      <c r="AD201" s="54">
        <f t="shared" si="351"/>
        <v>2</v>
      </c>
      <c r="AE201" s="54">
        <f t="shared" si="352"/>
        <v>32</v>
      </c>
      <c r="AF201" s="54">
        <f t="shared" si="353"/>
        <v>70</v>
      </c>
      <c r="AG201" s="54">
        <f t="shared" si="360"/>
        <v>96</v>
      </c>
      <c r="AH201" s="54">
        <f t="shared" ca="1" si="361"/>
        <v>99</v>
      </c>
      <c r="AI201" s="54">
        <f t="shared" ca="1" si="362"/>
        <v>31</v>
      </c>
      <c r="AJ201" s="45" t="s">
        <v>9</v>
      </c>
    </row>
    <row r="202" spans="1:36" ht="15.95" hidden="1" customHeight="1" outlineLevel="1" x14ac:dyDescent="0.2">
      <c r="A202" s="63" t="s">
        <v>142</v>
      </c>
      <c r="B202" s="54">
        <v>0</v>
      </c>
      <c r="C202" s="54">
        <v>0</v>
      </c>
      <c r="D202" s="54">
        <v>0</v>
      </c>
      <c r="E202" s="54">
        <v>0</v>
      </c>
      <c r="F202" s="54">
        <v>0</v>
      </c>
      <c r="G202" s="54">
        <v>0</v>
      </c>
      <c r="H202" s="54">
        <v>0</v>
      </c>
      <c r="I202" s="54">
        <v>0</v>
      </c>
      <c r="J202" s="54">
        <v>0</v>
      </c>
      <c r="K202" s="54">
        <v>0</v>
      </c>
      <c r="L202" s="54">
        <v>0</v>
      </c>
      <c r="M202" s="54">
        <v>0</v>
      </c>
      <c r="N202" s="54">
        <v>0</v>
      </c>
      <c r="O202" s="54">
        <v>0</v>
      </c>
      <c r="P202" s="54">
        <v>0</v>
      </c>
      <c r="Q202" s="54">
        <v>0</v>
      </c>
      <c r="R202" s="128">
        <v>0</v>
      </c>
      <c r="S202" s="54">
        <v>0</v>
      </c>
      <c r="T202" s="54">
        <v>0</v>
      </c>
      <c r="U202" s="54">
        <v>0</v>
      </c>
      <c r="V202" s="54">
        <v>0</v>
      </c>
      <c r="W202" s="54">
        <v>0</v>
      </c>
      <c r="X202" s="54">
        <v>0</v>
      </c>
      <c r="Y202" s="54">
        <v>0</v>
      </c>
      <c r="Z202" s="54">
        <v>0</v>
      </c>
      <c r="AA202" s="54">
        <v>0</v>
      </c>
      <c r="AC202" s="54">
        <f t="shared" si="363"/>
        <v>0</v>
      </c>
      <c r="AD202" s="54">
        <f t="shared" si="351"/>
        <v>0</v>
      </c>
      <c r="AE202" s="54">
        <f t="shared" si="352"/>
        <v>0</v>
      </c>
      <c r="AF202" s="54">
        <f t="shared" si="353"/>
        <v>0</v>
      </c>
      <c r="AG202" s="54">
        <f t="shared" si="360"/>
        <v>0</v>
      </c>
      <c r="AH202" s="54">
        <f t="shared" ca="1" si="361"/>
        <v>0</v>
      </c>
      <c r="AI202" s="54">
        <f t="shared" ca="1" si="362"/>
        <v>0</v>
      </c>
      <c r="AJ202" s="45" t="s">
        <v>9</v>
      </c>
    </row>
    <row r="203" spans="1:36" ht="15.95" hidden="1" customHeight="1" outlineLevel="1" x14ac:dyDescent="0.2">
      <c r="A203" s="63" t="s">
        <v>180</v>
      </c>
      <c r="B203" s="54">
        <v>0</v>
      </c>
      <c r="C203" s="54">
        <v>0</v>
      </c>
      <c r="D203" s="54">
        <v>0</v>
      </c>
      <c r="E203" s="54">
        <v>0</v>
      </c>
      <c r="F203" s="54">
        <v>0</v>
      </c>
      <c r="G203" s="54">
        <v>0</v>
      </c>
      <c r="H203" s="54">
        <v>0</v>
      </c>
      <c r="I203" s="54">
        <v>0</v>
      </c>
      <c r="J203" s="54">
        <v>0</v>
      </c>
      <c r="K203" s="54">
        <v>0</v>
      </c>
      <c r="L203" s="54">
        <v>0</v>
      </c>
      <c r="M203" s="54">
        <v>110530</v>
      </c>
      <c r="N203" s="54">
        <v>114056</v>
      </c>
      <c r="O203" s="54">
        <v>120048</v>
      </c>
      <c r="P203" s="54">
        <v>119939</v>
      </c>
      <c r="Q203" s="54">
        <v>120244</v>
      </c>
      <c r="R203" s="54">
        <v>122138</v>
      </c>
      <c r="S203" s="54">
        <v>121479</v>
      </c>
      <c r="T203" s="54">
        <v>121558</v>
      </c>
      <c r="U203" s="54">
        <v>122106</v>
      </c>
      <c r="V203" s="54">
        <v>124089</v>
      </c>
      <c r="W203" s="54">
        <v>126248</v>
      </c>
      <c r="X203" s="54">
        <v>126423</v>
      </c>
      <c r="Y203" s="54">
        <v>127470</v>
      </c>
      <c r="Z203" s="54">
        <v>130011</v>
      </c>
      <c r="AA203" s="54">
        <v>132964</v>
      </c>
      <c r="AC203" s="54">
        <f t="shared" si="363"/>
        <v>0</v>
      </c>
      <c r="AD203" s="54">
        <f t="shared" si="351"/>
        <v>0</v>
      </c>
      <c r="AE203" s="54">
        <f t="shared" si="352"/>
        <v>110530</v>
      </c>
      <c r="AF203" s="54">
        <f t="shared" si="353"/>
        <v>120244</v>
      </c>
      <c r="AG203" s="54">
        <f t="shared" si="360"/>
        <v>122106</v>
      </c>
      <c r="AH203" s="54">
        <f t="shared" ca="1" si="361"/>
        <v>127470</v>
      </c>
      <c r="AI203" s="54">
        <f t="shared" ca="1" si="362"/>
        <v>132964</v>
      </c>
      <c r="AJ203" s="45" t="s">
        <v>9</v>
      </c>
    </row>
    <row r="204" spans="1:36" ht="15.95" hidden="1" customHeight="1" outlineLevel="1" x14ac:dyDescent="0.2">
      <c r="A204" s="63" t="s">
        <v>181</v>
      </c>
      <c r="B204" s="54">
        <v>0</v>
      </c>
      <c r="C204" s="54">
        <v>0</v>
      </c>
      <c r="D204" s="54">
        <v>0</v>
      </c>
      <c r="E204" s="54">
        <v>0</v>
      </c>
      <c r="F204" s="54">
        <v>0</v>
      </c>
      <c r="G204" s="54">
        <v>0</v>
      </c>
      <c r="H204" s="54">
        <v>0</v>
      </c>
      <c r="I204" s="54">
        <v>0</v>
      </c>
      <c r="J204" s="54">
        <v>0</v>
      </c>
      <c r="K204" s="54">
        <v>0</v>
      </c>
      <c r="L204" s="54">
        <v>0</v>
      </c>
      <c r="M204" s="54">
        <v>0</v>
      </c>
      <c r="N204" s="54">
        <v>0</v>
      </c>
      <c r="O204" s="54">
        <v>0</v>
      </c>
      <c r="P204" s="54">
        <v>0</v>
      </c>
      <c r="Q204" s="54">
        <v>0</v>
      </c>
      <c r="R204" s="128">
        <v>0</v>
      </c>
      <c r="S204" s="54">
        <v>0</v>
      </c>
      <c r="T204" s="54">
        <v>0</v>
      </c>
      <c r="U204" s="54">
        <v>0</v>
      </c>
      <c r="V204" s="54">
        <v>0</v>
      </c>
      <c r="W204" s="54">
        <v>0</v>
      </c>
      <c r="X204" s="54">
        <v>0</v>
      </c>
      <c r="Y204" s="54">
        <v>0</v>
      </c>
      <c r="Z204" s="54">
        <v>0</v>
      </c>
      <c r="AA204" s="54">
        <v>0</v>
      </c>
      <c r="AC204" s="54">
        <f t="shared" si="363"/>
        <v>0</v>
      </c>
      <c r="AD204" s="54">
        <f t="shared" si="351"/>
        <v>0</v>
      </c>
      <c r="AE204" s="54">
        <f t="shared" si="352"/>
        <v>0</v>
      </c>
      <c r="AF204" s="54">
        <f t="shared" si="353"/>
        <v>0</v>
      </c>
      <c r="AG204" s="54">
        <f t="shared" si="360"/>
        <v>0</v>
      </c>
      <c r="AH204" s="54">
        <f t="shared" ca="1" si="361"/>
        <v>0</v>
      </c>
      <c r="AI204" s="54">
        <f t="shared" ca="1" si="362"/>
        <v>0</v>
      </c>
      <c r="AJ204" s="45" t="s">
        <v>9</v>
      </c>
    </row>
    <row r="205" spans="1:36" ht="15.95" hidden="1" customHeight="1" outlineLevel="1" x14ac:dyDescent="0.2">
      <c r="A205" s="63" t="s">
        <v>143</v>
      </c>
      <c r="B205" s="54">
        <v>0</v>
      </c>
      <c r="C205" s="54">
        <v>25</v>
      </c>
      <c r="D205" s="54">
        <v>87</v>
      </c>
      <c r="E205" s="54">
        <v>58</v>
      </c>
      <c r="F205" s="54">
        <v>58</v>
      </c>
      <c r="G205" s="54">
        <v>58</v>
      </c>
      <c r="H205" s="54">
        <v>58</v>
      </c>
      <c r="I205" s="54">
        <v>80</v>
      </c>
      <c r="J205" s="54">
        <v>226</v>
      </c>
      <c r="K205" s="54">
        <v>219</v>
      </c>
      <c r="L205" s="54">
        <v>341</v>
      </c>
      <c r="M205" s="54">
        <v>3093</v>
      </c>
      <c r="N205" s="54">
        <v>3542</v>
      </c>
      <c r="O205" s="54">
        <v>1960</v>
      </c>
      <c r="P205" s="54">
        <v>463</v>
      </c>
      <c r="Q205" s="54">
        <v>434</v>
      </c>
      <c r="R205" s="54">
        <v>293</v>
      </c>
      <c r="S205" s="54">
        <v>304</v>
      </c>
      <c r="T205" s="54">
        <v>293</v>
      </c>
      <c r="U205" s="54">
        <v>323</v>
      </c>
      <c r="V205" s="54">
        <v>298</v>
      </c>
      <c r="W205" s="54">
        <v>369</v>
      </c>
      <c r="X205" s="54">
        <v>449</v>
      </c>
      <c r="Y205" s="54">
        <v>419</v>
      </c>
      <c r="Z205" s="54">
        <v>162</v>
      </c>
      <c r="AA205" s="54">
        <v>165</v>
      </c>
      <c r="AC205" s="54">
        <f t="shared" si="363"/>
        <v>58</v>
      </c>
      <c r="AD205" s="54">
        <f t="shared" si="351"/>
        <v>80</v>
      </c>
      <c r="AE205" s="54">
        <f t="shared" si="352"/>
        <v>3093</v>
      </c>
      <c r="AF205" s="54">
        <f t="shared" si="353"/>
        <v>434</v>
      </c>
      <c r="AG205" s="54">
        <f t="shared" si="360"/>
        <v>323</v>
      </c>
      <c r="AH205" s="54">
        <f t="shared" ca="1" si="361"/>
        <v>419</v>
      </c>
      <c r="AI205" s="54">
        <f t="shared" ca="1" si="362"/>
        <v>165</v>
      </c>
      <c r="AJ205" s="45" t="s">
        <v>9</v>
      </c>
    </row>
    <row r="206" spans="1:36" ht="15.95" hidden="1" customHeight="1" outlineLevel="1" x14ac:dyDescent="0.2">
      <c r="A206" s="61" t="s">
        <v>144</v>
      </c>
      <c r="B206" s="62">
        <v>21275</v>
      </c>
      <c r="C206" s="62">
        <v>32666</v>
      </c>
      <c r="D206" s="62">
        <v>63153</v>
      </c>
      <c r="E206" s="62">
        <v>101400</v>
      </c>
      <c r="F206" s="62">
        <v>133641</v>
      </c>
      <c r="G206" s="62">
        <v>209728</v>
      </c>
      <c r="H206" s="62">
        <v>438212</v>
      </c>
      <c r="I206" s="62">
        <f t="shared" ref="I206:N206" si="364">SUM(I207:I221)</f>
        <v>715371</v>
      </c>
      <c r="J206" s="62">
        <f t="shared" si="364"/>
        <v>891781</v>
      </c>
      <c r="K206" s="62">
        <f t="shared" si="364"/>
        <v>929571</v>
      </c>
      <c r="L206" s="62">
        <f t="shared" si="364"/>
        <v>1058941</v>
      </c>
      <c r="M206" s="62">
        <f t="shared" si="364"/>
        <v>1248952</v>
      </c>
      <c r="N206" s="62">
        <f t="shared" si="364"/>
        <v>1283753</v>
      </c>
      <c r="O206" s="62">
        <f t="shared" ref="O206" si="365">SUM(O207:O221)</f>
        <v>1287720</v>
      </c>
      <c r="P206" s="62">
        <f>SUM(P207:P221)</f>
        <v>1285416</v>
      </c>
      <c r="Q206" s="62">
        <f>SUM(Q207:Q221)</f>
        <v>1279108</v>
      </c>
      <c r="R206" s="62">
        <f>SUM(R207:R221)</f>
        <v>1313449</v>
      </c>
      <c r="S206" s="62">
        <f t="shared" ref="S206:T206" si="366">SUM(S207:S221)</f>
        <v>1284773</v>
      </c>
      <c r="T206" s="62">
        <f t="shared" si="366"/>
        <v>1284879</v>
      </c>
      <c r="U206" s="62">
        <f t="shared" ref="U206:V206" si="367">SUM(U207:U221)</f>
        <v>1290486</v>
      </c>
      <c r="V206" s="62">
        <f t="shared" si="367"/>
        <v>1309123</v>
      </c>
      <c r="W206" s="62">
        <f t="shared" ref="W206:X206" si="368">SUM(W207:W221)</f>
        <v>1317983</v>
      </c>
      <c r="X206" s="62">
        <f t="shared" si="368"/>
        <v>1322460</v>
      </c>
      <c r="Y206" s="62">
        <f t="shared" ref="Y206:Z206" si="369">SUM(Y207:Y221)</f>
        <v>1335725</v>
      </c>
      <c r="Z206" s="62">
        <f t="shared" si="369"/>
        <v>1360053</v>
      </c>
      <c r="AA206" s="62">
        <f t="shared" ref="AA206" si="370">SUM(AA207:AA221)</f>
        <v>1371442</v>
      </c>
      <c r="AC206" s="62">
        <f t="shared" si="363"/>
        <v>101400</v>
      </c>
      <c r="AD206" s="62">
        <f t="shared" si="351"/>
        <v>715371</v>
      </c>
      <c r="AE206" s="62">
        <f t="shared" si="352"/>
        <v>1248952</v>
      </c>
      <c r="AF206" s="62">
        <f t="shared" si="353"/>
        <v>1279108</v>
      </c>
      <c r="AG206" s="62">
        <f t="shared" si="360"/>
        <v>1290486</v>
      </c>
      <c r="AH206" s="62">
        <f t="shared" ca="1" si="361"/>
        <v>1335725</v>
      </c>
      <c r="AI206" s="62">
        <f t="shared" ca="1" si="362"/>
        <v>1371442</v>
      </c>
      <c r="AJ206" s="45" t="s">
        <v>9</v>
      </c>
    </row>
    <row r="207" spans="1:36" ht="15.95" hidden="1" customHeight="1" outlineLevel="1" x14ac:dyDescent="0.2">
      <c r="A207" s="63" t="s">
        <v>135</v>
      </c>
      <c r="B207" s="58">
        <v>0</v>
      </c>
      <c r="C207" s="58">
        <v>0</v>
      </c>
      <c r="D207" s="58">
        <v>0</v>
      </c>
      <c r="E207" s="58">
        <v>0</v>
      </c>
      <c r="F207" s="58">
        <v>0</v>
      </c>
      <c r="G207" s="58">
        <v>0</v>
      </c>
      <c r="H207" s="58">
        <v>0</v>
      </c>
      <c r="I207" s="58">
        <v>0</v>
      </c>
      <c r="J207" s="58">
        <v>0</v>
      </c>
      <c r="K207" s="58">
        <v>0</v>
      </c>
      <c r="L207" s="58">
        <v>0</v>
      </c>
      <c r="M207" s="58">
        <v>0</v>
      </c>
      <c r="N207" s="58">
        <v>0</v>
      </c>
      <c r="O207" s="58">
        <v>0</v>
      </c>
      <c r="P207" s="58">
        <v>0</v>
      </c>
      <c r="Q207" s="58">
        <v>0</v>
      </c>
      <c r="R207" s="58">
        <v>0</v>
      </c>
      <c r="S207" s="54">
        <v>101</v>
      </c>
      <c r="T207" s="54">
        <v>846</v>
      </c>
      <c r="U207" s="54">
        <v>862</v>
      </c>
      <c r="V207" s="54">
        <v>1115</v>
      </c>
      <c r="W207" s="54">
        <v>1728</v>
      </c>
      <c r="X207" s="54">
        <v>3491</v>
      </c>
      <c r="Y207" s="54">
        <v>3699</v>
      </c>
      <c r="Z207" s="54">
        <v>6948</v>
      </c>
      <c r="AA207" s="54">
        <v>7358</v>
      </c>
      <c r="AC207" s="58">
        <f t="shared" si="363"/>
        <v>0</v>
      </c>
      <c r="AD207" s="58">
        <f t="shared" si="351"/>
        <v>0</v>
      </c>
      <c r="AE207" s="58">
        <f t="shared" si="352"/>
        <v>0</v>
      </c>
      <c r="AF207" s="58">
        <f t="shared" si="353"/>
        <v>0</v>
      </c>
      <c r="AG207" s="58">
        <f t="shared" si="360"/>
        <v>862</v>
      </c>
      <c r="AH207" s="58">
        <f t="shared" ca="1" si="361"/>
        <v>3699</v>
      </c>
      <c r="AI207" s="58">
        <f t="shared" ca="1" si="362"/>
        <v>7358</v>
      </c>
      <c r="AJ207" s="45" t="s">
        <v>9</v>
      </c>
    </row>
    <row r="208" spans="1:36" ht="15.95" hidden="1" customHeight="1" outlineLevel="1" x14ac:dyDescent="0.2">
      <c r="A208" s="63" t="s">
        <v>136</v>
      </c>
      <c r="B208" s="54">
        <v>0</v>
      </c>
      <c r="C208" s="54">
        <v>0</v>
      </c>
      <c r="D208" s="54">
        <v>0</v>
      </c>
      <c r="E208" s="54">
        <v>0</v>
      </c>
      <c r="F208" s="54">
        <v>0</v>
      </c>
      <c r="G208" s="54">
        <v>0</v>
      </c>
      <c r="H208" s="54">
        <v>0</v>
      </c>
      <c r="I208" s="54">
        <v>0</v>
      </c>
      <c r="J208" s="54">
        <v>0</v>
      </c>
      <c r="K208" s="54">
        <v>0</v>
      </c>
      <c r="L208" s="54">
        <v>0</v>
      </c>
      <c r="M208" s="54">
        <v>0</v>
      </c>
      <c r="N208" s="54">
        <v>0</v>
      </c>
      <c r="O208" s="54">
        <v>0</v>
      </c>
      <c r="P208" s="54">
        <v>0</v>
      </c>
      <c r="Q208" s="54">
        <v>0</v>
      </c>
      <c r="R208" s="128">
        <v>0</v>
      </c>
      <c r="S208" s="54">
        <v>0</v>
      </c>
      <c r="T208" s="54">
        <v>0</v>
      </c>
      <c r="U208" s="54">
        <v>0</v>
      </c>
      <c r="V208" s="54">
        <v>0</v>
      </c>
      <c r="W208" s="54">
        <v>0</v>
      </c>
      <c r="X208" s="54">
        <v>0</v>
      </c>
      <c r="Y208" s="54">
        <v>0</v>
      </c>
      <c r="Z208" s="54">
        <v>0</v>
      </c>
      <c r="AA208" s="54">
        <v>0</v>
      </c>
      <c r="AC208" s="54">
        <f t="shared" si="363"/>
        <v>0</v>
      </c>
      <c r="AD208" s="54">
        <f t="shared" si="351"/>
        <v>0</v>
      </c>
      <c r="AE208" s="54">
        <f t="shared" si="352"/>
        <v>0</v>
      </c>
      <c r="AF208" s="58">
        <f t="shared" si="353"/>
        <v>0</v>
      </c>
      <c r="AG208" s="58">
        <f t="shared" si="360"/>
        <v>0</v>
      </c>
      <c r="AH208" s="58">
        <f t="shared" ca="1" si="361"/>
        <v>0</v>
      </c>
      <c r="AI208" s="58">
        <f t="shared" ca="1" si="362"/>
        <v>0</v>
      </c>
      <c r="AJ208" s="45" t="s">
        <v>9</v>
      </c>
    </row>
    <row r="209" spans="1:36" ht="15.95" hidden="1" customHeight="1" outlineLevel="1" x14ac:dyDescent="0.2">
      <c r="A209" s="63" t="s">
        <v>145</v>
      </c>
      <c r="B209" s="54">
        <v>0</v>
      </c>
      <c r="C209" s="54">
        <v>0</v>
      </c>
      <c r="D209" s="54">
        <v>0</v>
      </c>
      <c r="E209" s="54">
        <v>0</v>
      </c>
      <c r="F209" s="54">
        <v>0</v>
      </c>
      <c r="G209" s="54">
        <v>0</v>
      </c>
      <c r="H209" s="54">
        <v>0</v>
      </c>
      <c r="I209" s="54">
        <v>0</v>
      </c>
      <c r="J209" s="54">
        <v>0</v>
      </c>
      <c r="K209" s="54">
        <v>0</v>
      </c>
      <c r="L209" s="54">
        <v>0</v>
      </c>
      <c r="M209" s="54">
        <v>0</v>
      </c>
      <c r="N209" s="54">
        <v>0</v>
      </c>
      <c r="O209" s="54">
        <v>0</v>
      </c>
      <c r="P209" s="54">
        <v>0</v>
      </c>
      <c r="Q209" s="54">
        <v>0</v>
      </c>
      <c r="R209" s="128">
        <v>0</v>
      </c>
      <c r="S209" s="54">
        <v>0</v>
      </c>
      <c r="T209" s="54">
        <v>0</v>
      </c>
      <c r="U209" s="54">
        <v>0</v>
      </c>
      <c r="V209" s="54">
        <v>0</v>
      </c>
      <c r="W209" s="54">
        <v>0</v>
      </c>
      <c r="X209" s="54">
        <v>0</v>
      </c>
      <c r="Y209" s="54">
        <v>0</v>
      </c>
      <c r="Z209" s="54">
        <v>0</v>
      </c>
      <c r="AA209" s="54">
        <v>0</v>
      </c>
      <c r="AC209" s="54">
        <f t="shared" si="363"/>
        <v>0</v>
      </c>
      <c r="AD209" s="54">
        <f t="shared" si="351"/>
        <v>0</v>
      </c>
      <c r="AE209" s="54">
        <f t="shared" si="352"/>
        <v>0</v>
      </c>
      <c r="AF209" s="58">
        <f t="shared" si="353"/>
        <v>0</v>
      </c>
      <c r="AG209" s="58">
        <f t="shared" si="360"/>
        <v>0</v>
      </c>
      <c r="AH209" s="58">
        <f t="shared" ca="1" si="361"/>
        <v>0</v>
      </c>
      <c r="AI209" s="58">
        <f t="shared" ca="1" si="362"/>
        <v>0</v>
      </c>
      <c r="AJ209" s="45" t="s">
        <v>9</v>
      </c>
    </row>
    <row r="210" spans="1:36" ht="15.95" hidden="1" customHeight="1" outlineLevel="1" x14ac:dyDescent="0.2">
      <c r="A210" s="63" t="s">
        <v>134</v>
      </c>
      <c r="B210" s="54">
        <v>0</v>
      </c>
      <c r="C210" s="54">
        <v>0</v>
      </c>
      <c r="D210" s="54">
        <v>0</v>
      </c>
      <c r="E210" s="54">
        <v>0</v>
      </c>
      <c r="F210" s="54">
        <v>0</v>
      </c>
      <c r="G210" s="54">
        <v>0</v>
      </c>
      <c r="H210" s="54">
        <v>0</v>
      </c>
      <c r="I210" s="54">
        <v>0</v>
      </c>
      <c r="J210" s="54">
        <v>0</v>
      </c>
      <c r="K210" s="54">
        <v>0</v>
      </c>
      <c r="L210" s="54">
        <v>0</v>
      </c>
      <c r="M210" s="54">
        <v>0</v>
      </c>
      <c r="N210" s="54">
        <v>10459</v>
      </c>
      <c r="O210" s="54">
        <v>2710</v>
      </c>
      <c r="P210" s="54">
        <v>10434</v>
      </c>
      <c r="Q210" s="54">
        <v>2641</v>
      </c>
      <c r="R210" s="54">
        <v>10681</v>
      </c>
      <c r="S210" s="54">
        <v>0</v>
      </c>
      <c r="T210" s="54">
        <v>0</v>
      </c>
      <c r="U210" s="54">
        <v>0</v>
      </c>
      <c r="V210" s="54">
        <v>0</v>
      </c>
      <c r="W210" s="54">
        <v>0</v>
      </c>
      <c r="X210" s="54">
        <v>0</v>
      </c>
      <c r="Y210" s="54">
        <v>0</v>
      </c>
      <c r="Z210" s="54">
        <v>0</v>
      </c>
      <c r="AA210" s="54">
        <v>0</v>
      </c>
      <c r="AC210" s="54">
        <f t="shared" si="363"/>
        <v>0</v>
      </c>
      <c r="AD210" s="54">
        <f t="shared" si="351"/>
        <v>0</v>
      </c>
      <c r="AE210" s="54">
        <f t="shared" si="352"/>
        <v>0</v>
      </c>
      <c r="AF210" s="58">
        <f t="shared" si="353"/>
        <v>2641</v>
      </c>
      <c r="AG210" s="58">
        <f t="shared" si="360"/>
        <v>0</v>
      </c>
      <c r="AH210" s="58">
        <f t="shared" ca="1" si="361"/>
        <v>0</v>
      </c>
      <c r="AI210" s="58">
        <f t="shared" ca="1" si="362"/>
        <v>0</v>
      </c>
      <c r="AJ210" s="45" t="s">
        <v>9</v>
      </c>
    </row>
    <row r="211" spans="1:36" ht="15.95" hidden="1" customHeight="1" outlineLevel="1" x14ac:dyDescent="0.2">
      <c r="A211" s="63" t="s">
        <v>137</v>
      </c>
      <c r="B211" s="54">
        <v>0</v>
      </c>
      <c r="C211" s="54">
        <v>0</v>
      </c>
      <c r="D211" s="54">
        <v>0</v>
      </c>
      <c r="E211" s="54">
        <v>0</v>
      </c>
      <c r="F211" s="54">
        <v>0</v>
      </c>
      <c r="G211" s="54">
        <v>0</v>
      </c>
      <c r="H211" s="54">
        <v>0</v>
      </c>
      <c r="I211" s="54">
        <v>0</v>
      </c>
      <c r="J211" s="54">
        <v>0</v>
      </c>
      <c r="K211" s="54">
        <v>0</v>
      </c>
      <c r="L211" s="54">
        <v>0</v>
      </c>
      <c r="M211" s="54">
        <v>0</v>
      </c>
      <c r="N211" s="54">
        <v>0</v>
      </c>
      <c r="O211" s="54">
        <v>0</v>
      </c>
      <c r="P211" s="54">
        <v>0</v>
      </c>
      <c r="Q211" s="54">
        <v>0</v>
      </c>
      <c r="R211" s="128">
        <v>0</v>
      </c>
      <c r="S211" s="54">
        <v>0</v>
      </c>
      <c r="T211" s="54">
        <v>0</v>
      </c>
      <c r="U211" s="54">
        <v>0</v>
      </c>
      <c r="V211" s="54">
        <v>0</v>
      </c>
      <c r="W211" s="54">
        <v>0</v>
      </c>
      <c r="X211" s="54">
        <v>0</v>
      </c>
      <c r="Y211" s="54">
        <v>0</v>
      </c>
      <c r="Z211" s="54">
        <v>0</v>
      </c>
      <c r="AA211" s="54">
        <v>0</v>
      </c>
      <c r="AC211" s="54">
        <f t="shared" si="363"/>
        <v>0</v>
      </c>
      <c r="AD211" s="54">
        <f t="shared" si="351"/>
        <v>0</v>
      </c>
      <c r="AE211" s="54">
        <f t="shared" si="352"/>
        <v>0</v>
      </c>
      <c r="AF211" s="58">
        <f t="shared" si="353"/>
        <v>0</v>
      </c>
      <c r="AG211" s="58">
        <f t="shared" si="360"/>
        <v>0</v>
      </c>
      <c r="AH211" s="58">
        <f t="shared" ca="1" si="361"/>
        <v>0</v>
      </c>
      <c r="AI211" s="58">
        <f t="shared" ca="1" si="362"/>
        <v>0</v>
      </c>
      <c r="AJ211" s="45" t="s">
        <v>9</v>
      </c>
    </row>
    <row r="212" spans="1:36" ht="15.95" hidden="1" customHeight="1" outlineLevel="1" x14ac:dyDescent="0.2">
      <c r="A212" s="63" t="s">
        <v>146</v>
      </c>
      <c r="B212" s="54">
        <v>0</v>
      </c>
      <c r="C212" s="54">
        <v>0</v>
      </c>
      <c r="D212" s="54">
        <v>0</v>
      </c>
      <c r="E212" s="54">
        <v>0</v>
      </c>
      <c r="F212" s="54">
        <v>0</v>
      </c>
      <c r="G212" s="54">
        <v>0</v>
      </c>
      <c r="H212" s="54">
        <v>0</v>
      </c>
      <c r="I212" s="54">
        <v>0</v>
      </c>
      <c r="J212" s="54">
        <v>0</v>
      </c>
      <c r="K212" s="54">
        <v>0</v>
      </c>
      <c r="L212" s="54">
        <v>0</v>
      </c>
      <c r="M212" s="54">
        <v>0</v>
      </c>
      <c r="N212" s="54">
        <v>0</v>
      </c>
      <c r="O212" s="54">
        <v>0</v>
      </c>
      <c r="P212" s="54">
        <v>0</v>
      </c>
      <c r="Q212" s="54">
        <v>0</v>
      </c>
      <c r="R212" s="128">
        <v>0</v>
      </c>
      <c r="S212" s="54">
        <v>0</v>
      </c>
      <c r="T212" s="54">
        <v>0</v>
      </c>
      <c r="U212" s="54">
        <v>0</v>
      </c>
      <c r="V212" s="54">
        <v>0</v>
      </c>
      <c r="W212" s="54">
        <v>0</v>
      </c>
      <c r="X212" s="54">
        <v>0</v>
      </c>
      <c r="Y212" s="54">
        <v>0</v>
      </c>
      <c r="Z212" s="54">
        <v>309</v>
      </c>
      <c r="AA212" s="54">
        <v>0</v>
      </c>
      <c r="AC212" s="54">
        <f t="shared" si="363"/>
        <v>0</v>
      </c>
      <c r="AD212" s="54">
        <f t="shared" si="351"/>
        <v>0</v>
      </c>
      <c r="AE212" s="54">
        <f t="shared" si="352"/>
        <v>0</v>
      </c>
      <c r="AF212" s="58">
        <f t="shared" si="353"/>
        <v>0</v>
      </c>
      <c r="AG212" s="58">
        <f t="shared" si="360"/>
        <v>0</v>
      </c>
      <c r="AH212" s="58">
        <f t="shared" ca="1" si="361"/>
        <v>0</v>
      </c>
      <c r="AI212" s="58">
        <f t="shared" ca="1" si="362"/>
        <v>0</v>
      </c>
      <c r="AJ212" s="45" t="s">
        <v>9</v>
      </c>
    </row>
    <row r="213" spans="1:36" ht="15.95" hidden="1" customHeight="1" outlineLevel="1" x14ac:dyDescent="0.2">
      <c r="A213" s="63" t="s">
        <v>138</v>
      </c>
      <c r="B213" s="54">
        <v>0</v>
      </c>
      <c r="C213" s="54">
        <v>0</v>
      </c>
      <c r="D213" s="54">
        <v>0</v>
      </c>
      <c r="E213" s="54">
        <v>0</v>
      </c>
      <c r="F213" s="54">
        <v>0</v>
      </c>
      <c r="G213" s="54">
        <v>0</v>
      </c>
      <c r="H213" s="54">
        <v>0</v>
      </c>
      <c r="I213" s="54">
        <v>0</v>
      </c>
      <c r="J213" s="54">
        <v>0</v>
      </c>
      <c r="K213" s="54">
        <v>0</v>
      </c>
      <c r="L213" s="54">
        <v>0</v>
      </c>
      <c r="M213" s="54">
        <v>0</v>
      </c>
      <c r="N213" s="54">
        <v>0</v>
      </c>
      <c r="O213" s="54">
        <v>0</v>
      </c>
      <c r="P213" s="54">
        <v>0</v>
      </c>
      <c r="Q213" s="54">
        <v>0</v>
      </c>
      <c r="R213" s="128">
        <v>0</v>
      </c>
      <c r="S213" s="54">
        <v>0</v>
      </c>
      <c r="T213" s="54">
        <v>0</v>
      </c>
      <c r="U213" s="54">
        <v>0</v>
      </c>
      <c r="V213" s="54">
        <v>0</v>
      </c>
      <c r="W213" s="54">
        <v>0</v>
      </c>
      <c r="X213" s="54">
        <v>0</v>
      </c>
      <c r="Y213" s="54">
        <v>0</v>
      </c>
      <c r="Z213" s="54">
        <v>0</v>
      </c>
      <c r="AA213" s="54">
        <v>0</v>
      </c>
      <c r="AC213" s="54">
        <f t="shared" si="363"/>
        <v>0</v>
      </c>
      <c r="AD213" s="54">
        <f t="shared" si="351"/>
        <v>0</v>
      </c>
      <c r="AE213" s="54">
        <f t="shared" si="352"/>
        <v>0</v>
      </c>
      <c r="AF213" s="58">
        <f t="shared" si="353"/>
        <v>0</v>
      </c>
      <c r="AG213" s="58">
        <f t="shared" si="360"/>
        <v>0</v>
      </c>
      <c r="AH213" s="58">
        <f t="shared" ca="1" si="361"/>
        <v>0</v>
      </c>
      <c r="AI213" s="58">
        <f t="shared" ca="1" si="362"/>
        <v>0</v>
      </c>
      <c r="AJ213" s="45" t="s">
        <v>9</v>
      </c>
    </row>
    <row r="214" spans="1:36" ht="15.95" hidden="1" customHeight="1" outlineLevel="1" x14ac:dyDescent="0.2">
      <c r="A214" s="63" t="s">
        <v>139</v>
      </c>
      <c r="B214" s="54">
        <v>0</v>
      </c>
      <c r="C214" s="54">
        <v>0</v>
      </c>
      <c r="D214" s="54">
        <v>0</v>
      </c>
      <c r="E214" s="54">
        <v>0</v>
      </c>
      <c r="F214" s="54">
        <v>0</v>
      </c>
      <c r="G214" s="54">
        <v>0</v>
      </c>
      <c r="H214" s="54">
        <v>0</v>
      </c>
      <c r="I214" s="54">
        <v>0</v>
      </c>
      <c r="J214" s="54">
        <v>0</v>
      </c>
      <c r="K214" s="54">
        <v>0</v>
      </c>
      <c r="L214" s="54">
        <v>0</v>
      </c>
      <c r="M214" s="54">
        <v>0</v>
      </c>
      <c r="N214" s="54">
        <v>0</v>
      </c>
      <c r="O214" s="54">
        <v>0</v>
      </c>
      <c r="P214" s="54">
        <v>0</v>
      </c>
      <c r="Q214" s="54">
        <v>0</v>
      </c>
      <c r="R214" s="128">
        <v>0</v>
      </c>
      <c r="S214" s="54">
        <v>0</v>
      </c>
      <c r="T214" s="54">
        <v>0</v>
      </c>
      <c r="U214" s="54">
        <v>0</v>
      </c>
      <c r="V214" s="54">
        <v>0</v>
      </c>
      <c r="W214" s="54">
        <v>0</v>
      </c>
      <c r="X214" s="54">
        <v>0</v>
      </c>
      <c r="Y214" s="54">
        <v>0</v>
      </c>
      <c r="Z214" s="54">
        <v>0</v>
      </c>
      <c r="AA214" s="54">
        <v>0</v>
      </c>
      <c r="AC214" s="54">
        <f t="shared" si="363"/>
        <v>0</v>
      </c>
      <c r="AD214" s="54">
        <f t="shared" si="351"/>
        <v>0</v>
      </c>
      <c r="AE214" s="54">
        <f t="shared" si="352"/>
        <v>0</v>
      </c>
      <c r="AF214" s="58">
        <f t="shared" si="353"/>
        <v>0</v>
      </c>
      <c r="AG214" s="58">
        <f t="shared" si="360"/>
        <v>0</v>
      </c>
      <c r="AH214" s="58">
        <f t="shared" ca="1" si="361"/>
        <v>0</v>
      </c>
      <c r="AI214" s="58">
        <f t="shared" ca="1" si="362"/>
        <v>0</v>
      </c>
      <c r="AJ214" s="45" t="s">
        <v>9</v>
      </c>
    </row>
    <row r="215" spans="1:36" ht="15.95" hidden="1" customHeight="1" outlineLevel="1" x14ac:dyDescent="0.2">
      <c r="A215" s="63" t="s">
        <v>140</v>
      </c>
      <c r="B215" s="54">
        <v>0</v>
      </c>
      <c r="C215" s="54">
        <v>0</v>
      </c>
      <c r="D215" s="54">
        <v>0</v>
      </c>
      <c r="E215" s="54">
        <v>0</v>
      </c>
      <c r="F215" s="54">
        <v>0</v>
      </c>
      <c r="G215" s="54">
        <v>0</v>
      </c>
      <c r="H215" s="54">
        <v>0</v>
      </c>
      <c r="I215" s="54">
        <v>0</v>
      </c>
      <c r="J215" s="54">
        <v>0</v>
      </c>
      <c r="K215" s="54">
        <v>0</v>
      </c>
      <c r="L215" s="54">
        <v>0</v>
      </c>
      <c r="M215" s="54">
        <v>0</v>
      </c>
      <c r="N215" s="54">
        <v>0</v>
      </c>
      <c r="O215" s="54">
        <v>0</v>
      </c>
      <c r="P215" s="54">
        <v>0</v>
      </c>
      <c r="Q215" s="54">
        <v>0</v>
      </c>
      <c r="R215" s="54">
        <v>0</v>
      </c>
      <c r="S215" s="54">
        <v>0</v>
      </c>
      <c r="T215" s="54">
        <v>0</v>
      </c>
      <c r="U215" s="54">
        <v>0</v>
      </c>
      <c r="V215" s="54">
        <v>0</v>
      </c>
      <c r="W215" s="54">
        <v>0</v>
      </c>
      <c r="X215" s="54">
        <v>0</v>
      </c>
      <c r="Y215" s="54">
        <v>0</v>
      </c>
      <c r="Z215" s="54">
        <v>0</v>
      </c>
      <c r="AA215" s="54">
        <v>0</v>
      </c>
      <c r="AC215" s="54">
        <f t="shared" si="363"/>
        <v>0</v>
      </c>
      <c r="AD215" s="54">
        <f t="shared" si="351"/>
        <v>0</v>
      </c>
      <c r="AE215" s="54">
        <f t="shared" si="352"/>
        <v>0</v>
      </c>
      <c r="AF215" s="58">
        <f t="shared" si="353"/>
        <v>0</v>
      </c>
      <c r="AG215" s="58">
        <f t="shared" si="360"/>
        <v>0</v>
      </c>
      <c r="AH215" s="58">
        <f t="shared" ca="1" si="361"/>
        <v>0</v>
      </c>
      <c r="AI215" s="58">
        <f t="shared" ca="1" si="362"/>
        <v>0</v>
      </c>
      <c r="AJ215" s="45" t="s">
        <v>9</v>
      </c>
    </row>
    <row r="216" spans="1:36" ht="15.95" hidden="1" customHeight="1" outlineLevel="1" x14ac:dyDescent="0.2">
      <c r="A216" s="63" t="s">
        <v>142</v>
      </c>
      <c r="B216" s="54">
        <v>0</v>
      </c>
      <c r="C216" s="54">
        <v>0</v>
      </c>
      <c r="D216" s="54">
        <v>0</v>
      </c>
      <c r="E216" s="54">
        <v>0</v>
      </c>
      <c r="F216" s="54">
        <v>0</v>
      </c>
      <c r="G216" s="54">
        <v>0</v>
      </c>
      <c r="H216" s="54">
        <v>0</v>
      </c>
      <c r="I216" s="54">
        <v>0</v>
      </c>
      <c r="J216" s="54">
        <v>0</v>
      </c>
      <c r="K216" s="54">
        <v>0</v>
      </c>
      <c r="L216" s="54">
        <v>0</v>
      </c>
      <c r="M216" s="54">
        <v>0</v>
      </c>
      <c r="N216" s="54">
        <v>0</v>
      </c>
      <c r="O216" s="54">
        <v>0</v>
      </c>
      <c r="P216" s="54">
        <v>0</v>
      </c>
      <c r="Q216" s="54">
        <v>0</v>
      </c>
      <c r="R216" s="128">
        <v>0</v>
      </c>
      <c r="S216" s="54">
        <v>0</v>
      </c>
      <c r="T216" s="54">
        <v>0</v>
      </c>
      <c r="U216" s="54">
        <v>0</v>
      </c>
      <c r="V216" s="54">
        <v>0</v>
      </c>
      <c r="W216" s="54">
        <v>0</v>
      </c>
      <c r="X216" s="54">
        <v>0</v>
      </c>
      <c r="Y216" s="54">
        <v>0</v>
      </c>
      <c r="Z216" s="54">
        <v>0</v>
      </c>
      <c r="AA216" s="54">
        <v>0</v>
      </c>
      <c r="AC216" s="54">
        <f t="shared" si="363"/>
        <v>0</v>
      </c>
      <c r="AD216" s="54">
        <f t="shared" si="351"/>
        <v>0</v>
      </c>
      <c r="AE216" s="54">
        <f t="shared" si="352"/>
        <v>0</v>
      </c>
      <c r="AF216" s="58">
        <f t="shared" si="353"/>
        <v>0</v>
      </c>
      <c r="AG216" s="58">
        <f t="shared" si="360"/>
        <v>0</v>
      </c>
      <c r="AH216" s="58">
        <f t="shared" ca="1" si="361"/>
        <v>0</v>
      </c>
      <c r="AI216" s="58">
        <f t="shared" ca="1" si="362"/>
        <v>0</v>
      </c>
      <c r="AJ216" s="45" t="s">
        <v>9</v>
      </c>
    </row>
    <row r="217" spans="1:36" ht="15.95" hidden="1" customHeight="1" outlineLevel="1" x14ac:dyDescent="0.2">
      <c r="A217" s="63" t="s">
        <v>180</v>
      </c>
      <c r="B217" s="54">
        <v>21275</v>
      </c>
      <c r="C217" s="54">
        <v>32666</v>
      </c>
      <c r="D217" s="54">
        <v>63153</v>
      </c>
      <c r="E217" s="54">
        <v>100893</v>
      </c>
      <c r="F217" s="54">
        <v>133171</v>
      </c>
      <c r="G217" s="54">
        <v>209304</v>
      </c>
      <c r="H217" s="54">
        <v>437808</v>
      </c>
      <c r="I217" s="54">
        <v>714969</v>
      </c>
      <c r="J217" s="54">
        <v>891025</v>
      </c>
      <c r="K217" s="54">
        <v>928902</v>
      </c>
      <c r="L217" s="54">
        <v>1058351</v>
      </c>
      <c r="M217" s="54">
        <v>1248451</v>
      </c>
      <c r="N217" s="54">
        <v>1272881</v>
      </c>
      <c r="O217" s="54">
        <v>1284016</v>
      </c>
      <c r="P217" s="54">
        <v>1274041</v>
      </c>
      <c r="Q217" s="54">
        <v>1275576</v>
      </c>
      <c r="R217" s="54">
        <v>1301911</v>
      </c>
      <c r="S217" s="54">
        <v>1283868</v>
      </c>
      <c r="T217" s="54">
        <v>1283280</v>
      </c>
      <c r="U217" s="54">
        <v>1288923</v>
      </c>
      <c r="V217" s="54">
        <v>1307358</v>
      </c>
      <c r="W217" s="54">
        <v>1315656</v>
      </c>
      <c r="X217" s="54">
        <v>1318422</v>
      </c>
      <c r="Y217" s="54">
        <v>1331530</v>
      </c>
      <c r="Z217" s="54">
        <v>1352352</v>
      </c>
      <c r="AA217" s="54">
        <v>1363690</v>
      </c>
      <c r="AC217" s="54">
        <f t="shared" si="363"/>
        <v>100893</v>
      </c>
      <c r="AD217" s="54">
        <f t="shared" si="351"/>
        <v>714969</v>
      </c>
      <c r="AE217" s="54">
        <f t="shared" si="352"/>
        <v>1248451</v>
      </c>
      <c r="AF217" s="58">
        <f t="shared" si="353"/>
        <v>1275576</v>
      </c>
      <c r="AG217" s="58">
        <f t="shared" si="360"/>
        <v>1288923</v>
      </c>
      <c r="AH217" s="58">
        <f t="shared" ca="1" si="361"/>
        <v>1331530</v>
      </c>
      <c r="AI217" s="58">
        <f t="shared" ca="1" si="362"/>
        <v>1363690</v>
      </c>
      <c r="AJ217" s="45" t="s">
        <v>9</v>
      </c>
    </row>
    <row r="218" spans="1:36" ht="15.95" hidden="1" customHeight="1" outlineLevel="1" x14ac:dyDescent="0.2">
      <c r="A218" s="63" t="s">
        <v>143</v>
      </c>
      <c r="B218" s="54">
        <v>0</v>
      </c>
      <c r="C218" s="54">
        <v>0</v>
      </c>
      <c r="D218" s="54">
        <v>0</v>
      </c>
      <c r="E218" s="54">
        <v>0</v>
      </c>
      <c r="F218" s="54">
        <v>0</v>
      </c>
      <c r="G218" s="54">
        <v>0</v>
      </c>
      <c r="H218" s="54">
        <v>0</v>
      </c>
      <c r="I218" s="54">
        <v>0</v>
      </c>
      <c r="J218" s="54">
        <v>0</v>
      </c>
      <c r="K218" s="54">
        <v>0</v>
      </c>
      <c r="L218" s="54">
        <v>0</v>
      </c>
      <c r="M218" s="54">
        <v>0</v>
      </c>
      <c r="N218" s="54">
        <v>0</v>
      </c>
      <c r="O218" s="54">
        <v>0</v>
      </c>
      <c r="P218" s="54">
        <v>0</v>
      </c>
      <c r="Q218" s="54">
        <v>0</v>
      </c>
      <c r="R218" s="128">
        <v>0</v>
      </c>
      <c r="S218" s="54">
        <v>0</v>
      </c>
      <c r="T218" s="54">
        <v>0</v>
      </c>
      <c r="U218" s="54">
        <v>0</v>
      </c>
      <c r="V218" s="54">
        <v>0</v>
      </c>
      <c r="W218" s="54">
        <v>0</v>
      </c>
      <c r="X218" s="54">
        <v>0</v>
      </c>
      <c r="Y218" s="54">
        <v>0</v>
      </c>
      <c r="Z218" s="54">
        <v>0</v>
      </c>
      <c r="AA218" s="54">
        <v>0</v>
      </c>
      <c r="AC218" s="54">
        <f t="shared" si="363"/>
        <v>0</v>
      </c>
      <c r="AD218" s="54">
        <f t="shared" si="351"/>
        <v>0</v>
      </c>
      <c r="AE218" s="54">
        <f t="shared" si="352"/>
        <v>0</v>
      </c>
      <c r="AF218" s="58">
        <f t="shared" si="353"/>
        <v>0</v>
      </c>
      <c r="AG218" s="58">
        <f t="shared" si="360"/>
        <v>0</v>
      </c>
      <c r="AH218" s="58">
        <f t="shared" ca="1" si="361"/>
        <v>0</v>
      </c>
      <c r="AI218" s="58">
        <f t="shared" ca="1" si="362"/>
        <v>0</v>
      </c>
      <c r="AJ218" s="45" t="s">
        <v>9</v>
      </c>
    </row>
    <row r="219" spans="1:36" ht="15.95" hidden="1" customHeight="1" outlineLevel="1" x14ac:dyDescent="0.2">
      <c r="A219" s="63" t="s">
        <v>147</v>
      </c>
      <c r="B219" s="54">
        <v>0</v>
      </c>
      <c r="C219" s="54">
        <v>0</v>
      </c>
      <c r="D219" s="54">
        <v>0</v>
      </c>
      <c r="E219" s="54">
        <v>0</v>
      </c>
      <c r="F219" s="54">
        <v>0</v>
      </c>
      <c r="G219" s="54">
        <v>0</v>
      </c>
      <c r="H219" s="54">
        <v>0</v>
      </c>
      <c r="I219" s="54">
        <v>0</v>
      </c>
      <c r="J219" s="54">
        <v>0</v>
      </c>
      <c r="K219" s="54">
        <v>0</v>
      </c>
      <c r="L219" s="54">
        <v>0</v>
      </c>
      <c r="M219" s="54">
        <v>0</v>
      </c>
      <c r="N219" s="54">
        <v>0</v>
      </c>
      <c r="O219" s="54">
        <v>0</v>
      </c>
      <c r="P219" s="54">
        <v>0</v>
      </c>
      <c r="Q219" s="54">
        <v>0</v>
      </c>
      <c r="R219" s="128">
        <v>0</v>
      </c>
      <c r="S219" s="54">
        <v>0</v>
      </c>
      <c r="T219" s="54">
        <v>0</v>
      </c>
      <c r="U219" s="54">
        <v>0</v>
      </c>
      <c r="V219" s="54">
        <v>0</v>
      </c>
      <c r="W219" s="54">
        <v>0</v>
      </c>
      <c r="X219" s="54">
        <v>0</v>
      </c>
      <c r="Y219" s="54">
        <v>0</v>
      </c>
      <c r="Z219" s="54">
        <v>0</v>
      </c>
      <c r="AA219" s="54">
        <v>0</v>
      </c>
      <c r="AC219" s="54">
        <f t="shared" si="363"/>
        <v>0</v>
      </c>
      <c r="AD219" s="54">
        <f t="shared" si="351"/>
        <v>0</v>
      </c>
      <c r="AE219" s="54">
        <f t="shared" si="352"/>
        <v>0</v>
      </c>
      <c r="AF219" s="58">
        <f t="shared" si="353"/>
        <v>0</v>
      </c>
      <c r="AG219" s="58">
        <f t="shared" si="360"/>
        <v>0</v>
      </c>
      <c r="AH219" s="58">
        <f t="shared" ca="1" si="361"/>
        <v>0</v>
      </c>
      <c r="AI219" s="58">
        <f t="shared" ca="1" si="362"/>
        <v>0</v>
      </c>
      <c r="AJ219" s="45" t="s">
        <v>9</v>
      </c>
    </row>
    <row r="220" spans="1:36" ht="15.95" hidden="1" customHeight="1" outlineLevel="1" x14ac:dyDescent="0.2">
      <c r="A220" s="63" t="s">
        <v>148</v>
      </c>
      <c r="B220" s="54">
        <v>0</v>
      </c>
      <c r="C220" s="54">
        <v>0</v>
      </c>
      <c r="D220" s="54">
        <v>0</v>
      </c>
      <c r="E220" s="54">
        <v>507</v>
      </c>
      <c r="F220" s="54">
        <v>470</v>
      </c>
      <c r="G220" s="54">
        <v>424</v>
      </c>
      <c r="H220" s="54">
        <v>404</v>
      </c>
      <c r="I220" s="54">
        <v>402</v>
      </c>
      <c r="J220" s="54">
        <v>756</v>
      </c>
      <c r="K220" s="54">
        <v>669</v>
      </c>
      <c r="L220" s="54">
        <v>590</v>
      </c>
      <c r="M220" s="54">
        <v>501</v>
      </c>
      <c r="N220" s="54">
        <v>413</v>
      </c>
      <c r="O220" s="54">
        <v>994</v>
      </c>
      <c r="P220" s="54">
        <v>941</v>
      </c>
      <c r="Q220" s="54">
        <v>891</v>
      </c>
      <c r="R220" s="54">
        <v>857</v>
      </c>
      <c r="S220" s="54">
        <v>804</v>
      </c>
      <c r="T220" s="54">
        <v>753</v>
      </c>
      <c r="U220" s="54">
        <v>701</v>
      </c>
      <c r="V220" s="54">
        <v>650</v>
      </c>
      <c r="W220" s="54">
        <v>599</v>
      </c>
      <c r="X220" s="54">
        <v>547</v>
      </c>
      <c r="Y220" s="54">
        <v>496</v>
      </c>
      <c r="Z220" s="54">
        <v>444</v>
      </c>
      <c r="AA220" s="54">
        <v>394</v>
      </c>
      <c r="AC220" s="54">
        <f t="shared" si="363"/>
        <v>507</v>
      </c>
      <c r="AD220" s="54">
        <f t="shared" si="351"/>
        <v>402</v>
      </c>
      <c r="AE220" s="54">
        <f t="shared" si="352"/>
        <v>501</v>
      </c>
      <c r="AF220" s="58">
        <f t="shared" si="353"/>
        <v>891</v>
      </c>
      <c r="AG220" s="58">
        <f t="shared" si="360"/>
        <v>701</v>
      </c>
      <c r="AH220" s="58">
        <f t="shared" ca="1" si="361"/>
        <v>496</v>
      </c>
      <c r="AI220" s="58">
        <f t="shared" ca="1" si="362"/>
        <v>394</v>
      </c>
      <c r="AJ220" s="45" t="s">
        <v>9</v>
      </c>
    </row>
    <row r="221" spans="1:36" ht="15.95" hidden="1" customHeight="1" outlineLevel="1" x14ac:dyDescent="0.2">
      <c r="A221" s="63" t="s">
        <v>149</v>
      </c>
      <c r="B221" s="54">
        <v>0</v>
      </c>
      <c r="C221" s="54">
        <v>0</v>
      </c>
      <c r="D221" s="54">
        <v>0</v>
      </c>
      <c r="E221" s="54">
        <v>0</v>
      </c>
      <c r="F221" s="54">
        <v>0</v>
      </c>
      <c r="G221" s="54">
        <v>0</v>
      </c>
      <c r="H221" s="54">
        <v>0</v>
      </c>
      <c r="I221" s="54">
        <v>0</v>
      </c>
      <c r="J221" s="54">
        <v>0</v>
      </c>
      <c r="K221" s="54">
        <v>0</v>
      </c>
      <c r="L221" s="54">
        <v>0</v>
      </c>
      <c r="M221" s="54">
        <v>0</v>
      </c>
      <c r="N221" s="54">
        <v>0</v>
      </c>
      <c r="O221" s="54">
        <v>0</v>
      </c>
      <c r="P221" s="54">
        <v>0</v>
      </c>
      <c r="Q221" s="54">
        <v>0</v>
      </c>
      <c r="R221" s="128">
        <v>0</v>
      </c>
      <c r="S221" s="54">
        <v>0</v>
      </c>
      <c r="T221" s="54">
        <v>0</v>
      </c>
      <c r="U221" s="54">
        <v>0</v>
      </c>
      <c r="V221" s="54">
        <v>0</v>
      </c>
      <c r="W221" s="54">
        <v>0</v>
      </c>
      <c r="X221" s="54">
        <v>0</v>
      </c>
      <c r="Y221" s="54">
        <v>0</v>
      </c>
      <c r="Z221" s="54">
        <v>0</v>
      </c>
      <c r="AA221" s="54">
        <v>0</v>
      </c>
      <c r="AC221" s="54">
        <f t="shared" si="363"/>
        <v>0</v>
      </c>
      <c r="AD221" s="54">
        <f t="shared" si="351"/>
        <v>0</v>
      </c>
      <c r="AE221" s="54">
        <f t="shared" si="352"/>
        <v>0</v>
      </c>
      <c r="AF221" s="58">
        <f t="shared" si="353"/>
        <v>0</v>
      </c>
      <c r="AG221" s="58">
        <f t="shared" si="360"/>
        <v>0</v>
      </c>
      <c r="AH221" s="58">
        <f t="shared" ca="1" si="361"/>
        <v>0</v>
      </c>
      <c r="AI221" s="58">
        <f t="shared" ca="1" si="362"/>
        <v>0</v>
      </c>
      <c r="AJ221" s="45" t="s">
        <v>9</v>
      </c>
    </row>
    <row r="222" spans="1:36" ht="15.95" customHeight="1" collapsed="1" x14ac:dyDescent="0.2">
      <c r="A222" s="43" t="s">
        <v>150</v>
      </c>
      <c r="B222" s="44">
        <v>27220</v>
      </c>
      <c r="C222" s="44">
        <v>46522</v>
      </c>
      <c r="D222" s="44">
        <v>66078</v>
      </c>
      <c r="E222" s="44">
        <v>614259</v>
      </c>
      <c r="F222" s="44">
        <v>605257</v>
      </c>
      <c r="G222" s="44">
        <v>642420</v>
      </c>
      <c r="H222" s="44">
        <f t="shared" ref="H222:M222" si="371">H223+H238+H254</f>
        <v>749794</v>
      </c>
      <c r="I222" s="44">
        <f t="shared" si="371"/>
        <v>871518</v>
      </c>
      <c r="J222" s="44">
        <f t="shared" si="371"/>
        <v>960832</v>
      </c>
      <c r="K222" s="44">
        <f t="shared" si="371"/>
        <v>949712</v>
      </c>
      <c r="L222" s="44">
        <f t="shared" si="371"/>
        <v>1073745</v>
      </c>
      <c r="M222" s="44">
        <f t="shared" si="371"/>
        <v>1457918</v>
      </c>
      <c r="N222" s="44">
        <f t="shared" ref="N222:O222" si="372">N223+N238+N254</f>
        <v>1442840</v>
      </c>
      <c r="O222" s="44">
        <f t="shared" si="372"/>
        <v>1452526</v>
      </c>
      <c r="P222" s="44">
        <f>P223+P238+P254</f>
        <v>1469801</v>
      </c>
      <c r="Q222" s="44">
        <f t="shared" ref="Q222:T222" si="373">Q223+Q238+Q254</f>
        <v>1469487</v>
      </c>
      <c r="R222" s="44">
        <f t="shared" si="373"/>
        <v>1500738</v>
      </c>
      <c r="S222" s="44">
        <f t="shared" si="373"/>
        <v>1489523</v>
      </c>
      <c r="T222" s="44">
        <f t="shared" si="373"/>
        <v>1504613</v>
      </c>
      <c r="U222" s="44">
        <f t="shared" ref="U222:V222" si="374">U223+U238+U254</f>
        <v>1464423</v>
      </c>
      <c r="V222" s="44">
        <f t="shared" si="374"/>
        <v>1516941</v>
      </c>
      <c r="W222" s="44">
        <f t="shared" ref="W222:X222" si="375">W223+W238+W254</f>
        <v>1500992</v>
      </c>
      <c r="X222" s="44">
        <f t="shared" si="375"/>
        <v>1535911</v>
      </c>
      <c r="Y222" s="44">
        <f t="shared" ref="Y222:Z222" si="376">Y223+Y238+Y254</f>
        <v>1514371</v>
      </c>
      <c r="Z222" s="44">
        <f t="shared" si="376"/>
        <v>1567923</v>
      </c>
      <c r="AA222" s="44">
        <f t="shared" ref="AA222" si="377">AA223+AA238+AA254</f>
        <v>1582786</v>
      </c>
      <c r="AC222" s="44">
        <f>E222</f>
        <v>614259</v>
      </c>
      <c r="AD222" s="44">
        <f t="shared" ref="AD222:AD253" si="378">I222</f>
        <v>871518</v>
      </c>
      <c r="AE222" s="44">
        <f t="shared" ref="AE222:AE253" si="379">M222</f>
        <v>1457918</v>
      </c>
      <c r="AF222" s="44">
        <f t="shared" ref="AF222:AF253" si="380">Q222</f>
        <v>1469487</v>
      </c>
      <c r="AG222" s="44">
        <f t="shared" si="360"/>
        <v>1464423</v>
      </c>
      <c r="AH222" s="44">
        <f t="shared" ca="1" si="361"/>
        <v>1514371</v>
      </c>
      <c r="AI222" s="44">
        <f t="shared" ca="1" si="362"/>
        <v>1582786</v>
      </c>
      <c r="AJ222" s="45" t="s">
        <v>9</v>
      </c>
    </row>
    <row r="223" spans="1:36" ht="15.95" hidden="1" customHeight="1" outlineLevel="1" x14ac:dyDescent="0.2">
      <c r="A223" s="61" t="s">
        <v>151</v>
      </c>
      <c r="B223" s="62">
        <v>598</v>
      </c>
      <c r="C223" s="62">
        <v>692</v>
      </c>
      <c r="D223" s="62">
        <v>1130</v>
      </c>
      <c r="E223" s="62">
        <v>40697</v>
      </c>
      <c r="F223" s="62">
        <v>1192</v>
      </c>
      <c r="G223" s="62">
        <v>4879</v>
      </c>
      <c r="H223" s="62">
        <v>15552</v>
      </c>
      <c r="I223" s="62">
        <f t="shared" ref="I223:N223" si="381">SUM(I224:I237)</f>
        <v>19708</v>
      </c>
      <c r="J223" s="62">
        <f t="shared" si="381"/>
        <v>15521</v>
      </c>
      <c r="K223" s="62">
        <f t="shared" si="381"/>
        <v>16569</v>
      </c>
      <c r="L223" s="62">
        <f t="shared" si="381"/>
        <v>23134</v>
      </c>
      <c r="M223" s="62">
        <f t="shared" si="381"/>
        <v>201968</v>
      </c>
      <c r="N223" s="62">
        <f t="shared" si="381"/>
        <v>99098</v>
      </c>
      <c r="O223" s="62">
        <f t="shared" ref="O223:T223" si="382">SUM(O224:O237)</f>
        <v>61062</v>
      </c>
      <c r="P223" s="62">
        <f t="shared" si="382"/>
        <v>77116</v>
      </c>
      <c r="Q223" s="62">
        <f t="shared" si="382"/>
        <v>64775</v>
      </c>
      <c r="R223" s="62">
        <f t="shared" si="382"/>
        <v>59126</v>
      </c>
      <c r="S223" s="62">
        <f t="shared" si="382"/>
        <v>52859</v>
      </c>
      <c r="T223" s="62">
        <f t="shared" si="382"/>
        <v>65307</v>
      </c>
      <c r="U223" s="62">
        <f t="shared" ref="U223:V223" si="383">SUM(U224:U237)</f>
        <v>48739</v>
      </c>
      <c r="V223" s="62">
        <f t="shared" si="383"/>
        <v>58111</v>
      </c>
      <c r="W223" s="62">
        <f t="shared" ref="W223:X223" si="384">SUM(W224:W237)</f>
        <v>153734</v>
      </c>
      <c r="X223" s="62">
        <f t="shared" si="384"/>
        <v>169543</v>
      </c>
      <c r="Y223" s="62">
        <f t="shared" ref="Y223:Z223" si="385">SUM(Y224:Y237)</f>
        <v>174448</v>
      </c>
      <c r="Z223" s="62">
        <f t="shared" si="385"/>
        <v>195474</v>
      </c>
      <c r="AA223" s="62">
        <f t="shared" ref="AA223" si="386">SUM(AA224:AA237)</f>
        <v>62366</v>
      </c>
      <c r="AC223" s="62">
        <f t="shared" si="363"/>
        <v>40697</v>
      </c>
      <c r="AD223" s="62">
        <f t="shared" si="378"/>
        <v>19708</v>
      </c>
      <c r="AE223" s="62">
        <f t="shared" si="379"/>
        <v>201968</v>
      </c>
      <c r="AF223" s="62">
        <f t="shared" si="380"/>
        <v>64775</v>
      </c>
      <c r="AG223" s="62">
        <f t="shared" si="360"/>
        <v>48739</v>
      </c>
      <c r="AH223" s="62">
        <f t="shared" ca="1" si="361"/>
        <v>174448</v>
      </c>
      <c r="AI223" s="62">
        <f t="shared" ca="1" si="362"/>
        <v>62366</v>
      </c>
      <c r="AJ223" s="45" t="s">
        <v>9</v>
      </c>
    </row>
    <row r="224" spans="1:36" ht="15.95" hidden="1" customHeight="1" outlineLevel="1" x14ac:dyDescent="0.2">
      <c r="A224" s="63" t="s">
        <v>152</v>
      </c>
      <c r="B224" s="54">
        <v>0</v>
      </c>
      <c r="C224" s="54">
        <v>0</v>
      </c>
      <c r="D224" s="54">
        <v>0</v>
      </c>
      <c r="E224" s="54">
        <v>138</v>
      </c>
      <c r="F224" s="54">
        <v>0</v>
      </c>
      <c r="G224" s="54">
        <v>0</v>
      </c>
      <c r="H224" s="54">
        <v>0</v>
      </c>
      <c r="I224" s="54">
        <v>0</v>
      </c>
      <c r="J224" s="54">
        <v>0</v>
      </c>
      <c r="K224" s="54">
        <v>0</v>
      </c>
      <c r="L224" s="54">
        <v>0</v>
      </c>
      <c r="M224" s="54">
        <v>0</v>
      </c>
      <c r="N224" s="54">
        <v>0</v>
      </c>
      <c r="O224" s="54">
        <v>0</v>
      </c>
      <c r="P224" s="54">
        <v>0</v>
      </c>
      <c r="Q224" s="54">
        <v>0</v>
      </c>
      <c r="R224" s="54">
        <v>0</v>
      </c>
      <c r="S224" s="54">
        <v>0</v>
      </c>
      <c r="T224" s="54">
        <v>0</v>
      </c>
      <c r="U224" s="54">
        <v>0</v>
      </c>
      <c r="V224" s="54">
        <v>0</v>
      </c>
      <c r="W224" s="54">
        <v>0</v>
      </c>
      <c r="X224" s="54">
        <v>0</v>
      </c>
      <c r="Y224" s="54">
        <v>0</v>
      </c>
      <c r="Z224" s="54">
        <v>0</v>
      </c>
      <c r="AA224" s="54">
        <v>0</v>
      </c>
      <c r="AC224" s="54">
        <f t="shared" si="363"/>
        <v>138</v>
      </c>
      <c r="AD224" s="54">
        <f t="shared" si="378"/>
        <v>0</v>
      </c>
      <c r="AE224" s="54">
        <f t="shared" si="379"/>
        <v>0</v>
      </c>
      <c r="AF224" s="54">
        <f t="shared" si="380"/>
        <v>0</v>
      </c>
      <c r="AG224" s="54">
        <f t="shared" si="360"/>
        <v>0</v>
      </c>
      <c r="AH224" s="54">
        <f t="shared" ca="1" si="361"/>
        <v>0</v>
      </c>
      <c r="AI224" s="54">
        <f t="shared" ca="1" si="362"/>
        <v>0</v>
      </c>
      <c r="AJ224" s="45" t="s">
        <v>9</v>
      </c>
    </row>
    <row r="225" spans="1:36" ht="15.95" hidden="1" customHeight="1" outlineLevel="1" x14ac:dyDescent="0.2">
      <c r="A225" s="63" t="s">
        <v>153</v>
      </c>
      <c r="B225" s="54">
        <v>0</v>
      </c>
      <c r="C225" s="54">
        <v>0</v>
      </c>
      <c r="D225" s="54">
        <v>0</v>
      </c>
      <c r="E225" s="54">
        <v>0</v>
      </c>
      <c r="F225" s="54">
        <v>-1359</v>
      </c>
      <c r="G225" s="54">
        <v>-1359</v>
      </c>
      <c r="H225" s="54">
        <v>-1359</v>
      </c>
      <c r="I225" s="54">
        <v>-1359</v>
      </c>
      <c r="J225" s="54">
        <v>-1359</v>
      </c>
      <c r="K225" s="54">
        <v>-1359</v>
      </c>
      <c r="L225" s="54">
        <v>-1359</v>
      </c>
      <c r="M225" s="54">
        <v>40</v>
      </c>
      <c r="N225" s="54">
        <v>7545</v>
      </c>
      <c r="O225" s="54">
        <v>-128</v>
      </c>
      <c r="P225" s="54">
        <v>7841</v>
      </c>
      <c r="Q225" s="54">
        <v>-2</v>
      </c>
      <c r="R225" s="128">
        <v>8020</v>
      </c>
      <c r="S225" s="54">
        <v>43</v>
      </c>
      <c r="T225" s="54">
        <v>8297</v>
      </c>
      <c r="U225" s="54">
        <v>-197</v>
      </c>
      <c r="V225" s="54">
        <v>7880</v>
      </c>
      <c r="W225" s="54">
        <v>101385</v>
      </c>
      <c r="X225" s="54">
        <v>115267</v>
      </c>
      <c r="Y225" s="54">
        <v>125117</v>
      </c>
      <c r="Z225" s="54">
        <v>149053</v>
      </c>
      <c r="AA225" s="54">
        <v>19125</v>
      </c>
      <c r="AC225" s="54">
        <f t="shared" si="363"/>
        <v>0</v>
      </c>
      <c r="AD225" s="54">
        <f t="shared" si="378"/>
        <v>-1359</v>
      </c>
      <c r="AE225" s="54">
        <f t="shared" si="379"/>
        <v>40</v>
      </c>
      <c r="AF225" s="54">
        <f t="shared" si="380"/>
        <v>-2</v>
      </c>
      <c r="AG225" s="54">
        <f t="shared" si="360"/>
        <v>-197</v>
      </c>
      <c r="AH225" s="54">
        <f t="shared" ca="1" si="361"/>
        <v>125117</v>
      </c>
      <c r="AI225" s="54">
        <f t="shared" ca="1" si="362"/>
        <v>19125</v>
      </c>
      <c r="AJ225" s="45" t="s">
        <v>9</v>
      </c>
    </row>
    <row r="226" spans="1:36" ht="15.95" hidden="1" customHeight="1" outlineLevel="1" x14ac:dyDescent="0.2">
      <c r="A226" s="63" t="s">
        <v>182</v>
      </c>
      <c r="B226" s="54"/>
      <c r="C226" s="54"/>
      <c r="D226" s="54"/>
      <c r="E226" s="54"/>
      <c r="F226" s="54">
        <v>144</v>
      </c>
      <c r="G226" s="54">
        <v>142</v>
      </c>
      <c r="H226" s="54">
        <v>156</v>
      </c>
      <c r="I226" s="54">
        <v>101</v>
      </c>
      <c r="J226" s="54">
        <v>340</v>
      </c>
      <c r="K226" s="54">
        <v>344</v>
      </c>
      <c r="L226" s="54">
        <v>351</v>
      </c>
      <c r="M226" s="54">
        <v>358</v>
      </c>
      <c r="N226" s="54">
        <v>366</v>
      </c>
      <c r="O226" s="54">
        <v>183</v>
      </c>
      <c r="P226" s="54">
        <v>185</v>
      </c>
      <c r="Q226" s="54">
        <v>190</v>
      </c>
      <c r="R226" s="54">
        <v>194</v>
      </c>
      <c r="S226" s="54">
        <v>198</v>
      </c>
      <c r="T226" s="54">
        <v>203</v>
      </c>
      <c r="U226" s="54">
        <v>207</v>
      </c>
      <c r="V226" s="54">
        <v>212</v>
      </c>
      <c r="W226" s="54">
        <v>217</v>
      </c>
      <c r="X226" s="54">
        <v>221</v>
      </c>
      <c r="Y226" s="54">
        <v>226</v>
      </c>
      <c r="Z226" s="54">
        <v>231</v>
      </c>
      <c r="AA226" s="54">
        <v>237</v>
      </c>
      <c r="AC226" s="54">
        <f t="shared" si="363"/>
        <v>0</v>
      </c>
      <c r="AD226" s="54">
        <f t="shared" si="378"/>
        <v>101</v>
      </c>
      <c r="AE226" s="54">
        <f t="shared" si="379"/>
        <v>358</v>
      </c>
      <c r="AF226" s="54">
        <f t="shared" si="380"/>
        <v>190</v>
      </c>
      <c r="AG226" s="54">
        <f t="shared" si="360"/>
        <v>207</v>
      </c>
      <c r="AH226" s="54">
        <f t="shared" ca="1" si="361"/>
        <v>226</v>
      </c>
      <c r="AI226" s="54">
        <f t="shared" ca="1" si="362"/>
        <v>237</v>
      </c>
      <c r="AJ226" s="45" t="s">
        <v>9</v>
      </c>
    </row>
    <row r="227" spans="1:36" ht="15.95" hidden="1" customHeight="1" outlineLevel="1" x14ac:dyDescent="0.2">
      <c r="A227" s="63" t="s">
        <v>154</v>
      </c>
      <c r="B227" s="54">
        <v>69</v>
      </c>
      <c r="C227" s="54">
        <v>232</v>
      </c>
      <c r="D227" s="54">
        <v>534</v>
      </c>
      <c r="E227" s="54">
        <v>33982</v>
      </c>
      <c r="F227" s="54">
        <v>514</v>
      </c>
      <c r="G227" s="54">
        <v>3661</v>
      </c>
      <c r="H227" s="54">
        <v>11368</v>
      </c>
      <c r="I227" s="54">
        <v>9796</v>
      </c>
      <c r="J227" s="54">
        <v>7350</v>
      </c>
      <c r="K227" s="54">
        <v>5747</v>
      </c>
      <c r="L227" s="54">
        <v>12981</v>
      </c>
      <c r="M227" s="54">
        <v>20990</v>
      </c>
      <c r="N227" s="54">
        <v>9688</v>
      </c>
      <c r="O227" s="54">
        <v>6274</v>
      </c>
      <c r="P227" s="54">
        <v>7144</v>
      </c>
      <c r="Q227" s="54">
        <v>2616</v>
      </c>
      <c r="R227" s="54">
        <v>1875</v>
      </c>
      <c r="S227" s="54">
        <v>1705</v>
      </c>
      <c r="T227" s="54">
        <v>1693</v>
      </c>
      <c r="U227" s="54">
        <v>2009</v>
      </c>
      <c r="V227" s="54">
        <v>1835</v>
      </c>
      <c r="W227" s="54">
        <v>1869</v>
      </c>
      <c r="X227" s="54">
        <v>1680</v>
      </c>
      <c r="Y227" s="54">
        <v>1602</v>
      </c>
      <c r="Z227" s="54">
        <v>596</v>
      </c>
      <c r="AA227" s="54">
        <v>790</v>
      </c>
      <c r="AC227" s="54">
        <f t="shared" si="363"/>
        <v>33982</v>
      </c>
      <c r="AD227" s="54">
        <f t="shared" si="378"/>
        <v>9796</v>
      </c>
      <c r="AE227" s="54">
        <f t="shared" si="379"/>
        <v>20990</v>
      </c>
      <c r="AF227" s="54">
        <f t="shared" si="380"/>
        <v>2616</v>
      </c>
      <c r="AG227" s="54">
        <f t="shared" si="360"/>
        <v>2009</v>
      </c>
      <c r="AH227" s="54">
        <f t="shared" ca="1" si="361"/>
        <v>1602</v>
      </c>
      <c r="AI227" s="54">
        <f t="shared" ca="1" si="362"/>
        <v>790</v>
      </c>
      <c r="AJ227" s="45" t="s">
        <v>9</v>
      </c>
    </row>
    <row r="228" spans="1:36" ht="15.95" hidden="1" customHeight="1" outlineLevel="1" x14ac:dyDescent="0.2">
      <c r="A228" s="63" t="s">
        <v>155</v>
      </c>
      <c r="B228" s="54">
        <v>438</v>
      </c>
      <c r="C228" s="54">
        <v>314</v>
      </c>
      <c r="D228" s="54">
        <v>403</v>
      </c>
      <c r="E228" s="54">
        <v>1368</v>
      </c>
      <c r="F228" s="54">
        <v>1683</v>
      </c>
      <c r="G228" s="54">
        <v>1143</v>
      </c>
      <c r="H228" s="54">
        <v>1711</v>
      </c>
      <c r="I228" s="54">
        <v>7549</v>
      </c>
      <c r="J228" s="54">
        <v>7367</v>
      </c>
      <c r="K228" s="54">
        <v>1478</v>
      </c>
      <c r="L228" s="54">
        <v>2471</v>
      </c>
      <c r="M228" s="54">
        <v>5353</v>
      </c>
      <c r="N228" s="54">
        <v>3524</v>
      </c>
      <c r="O228" s="54">
        <v>2618</v>
      </c>
      <c r="P228" s="54">
        <v>2023</v>
      </c>
      <c r="Q228" s="54">
        <v>1166</v>
      </c>
      <c r="R228" s="54">
        <v>1363</v>
      </c>
      <c r="S228" s="54">
        <v>847</v>
      </c>
      <c r="T228" s="54">
        <v>1067</v>
      </c>
      <c r="U228" s="54">
        <v>1016</v>
      </c>
      <c r="V228" s="54">
        <v>1338</v>
      </c>
      <c r="W228" s="54">
        <v>965</v>
      </c>
      <c r="X228" s="54">
        <v>1239</v>
      </c>
      <c r="Y228" s="54">
        <v>1173</v>
      </c>
      <c r="Z228" s="54">
        <v>1347</v>
      </c>
      <c r="AA228" s="54">
        <v>1063</v>
      </c>
      <c r="AC228" s="54">
        <f t="shared" si="363"/>
        <v>1368</v>
      </c>
      <c r="AD228" s="54">
        <f t="shared" si="378"/>
        <v>7549</v>
      </c>
      <c r="AE228" s="54">
        <f t="shared" si="379"/>
        <v>5353</v>
      </c>
      <c r="AF228" s="54">
        <f t="shared" si="380"/>
        <v>1166</v>
      </c>
      <c r="AG228" s="54">
        <f t="shared" si="360"/>
        <v>1016</v>
      </c>
      <c r="AH228" s="54">
        <f t="shared" ca="1" si="361"/>
        <v>1173</v>
      </c>
      <c r="AI228" s="54">
        <f t="shared" ca="1" si="362"/>
        <v>1063</v>
      </c>
      <c r="AJ228" s="45" t="s">
        <v>9</v>
      </c>
    </row>
    <row r="229" spans="1:36" ht="15.95" hidden="1" customHeight="1" outlineLevel="1" x14ac:dyDescent="0.2">
      <c r="A229" s="63" t="s">
        <v>156</v>
      </c>
      <c r="B229" s="54">
        <v>91</v>
      </c>
      <c r="C229" s="54">
        <v>146</v>
      </c>
      <c r="D229" s="54">
        <v>193</v>
      </c>
      <c r="E229" s="54">
        <v>71</v>
      </c>
      <c r="F229" s="54">
        <v>208</v>
      </c>
      <c r="G229" s="54">
        <v>1291</v>
      </c>
      <c r="H229" s="54">
        <v>3674</v>
      </c>
      <c r="I229" s="54">
        <v>3619</v>
      </c>
      <c r="J229" s="54">
        <v>1821</v>
      </c>
      <c r="K229" s="54">
        <v>10360</v>
      </c>
      <c r="L229" s="54">
        <v>8689</v>
      </c>
      <c r="M229" s="54">
        <v>2067</v>
      </c>
      <c r="N229" s="54">
        <v>2936</v>
      </c>
      <c r="O229" s="54">
        <v>2742</v>
      </c>
      <c r="P229" s="54">
        <v>3673</v>
      </c>
      <c r="Q229" s="54">
        <v>7616</v>
      </c>
      <c r="R229" s="54">
        <v>3303</v>
      </c>
      <c r="S229" s="54">
        <v>6009</v>
      </c>
      <c r="T229" s="54">
        <v>10690</v>
      </c>
      <c r="U229" s="54">
        <v>3560</v>
      </c>
      <c r="V229" s="54">
        <v>5655</v>
      </c>
      <c r="W229" s="54">
        <v>8063</v>
      </c>
      <c r="X229" s="54">
        <v>11023</v>
      </c>
      <c r="Y229" s="54">
        <v>6984</v>
      </c>
      <c r="Z229" s="54">
        <v>5569</v>
      </c>
      <c r="AA229" s="54">
        <v>7590</v>
      </c>
      <c r="AC229" s="54">
        <f t="shared" si="363"/>
        <v>71</v>
      </c>
      <c r="AD229" s="54">
        <f t="shared" si="378"/>
        <v>3619</v>
      </c>
      <c r="AE229" s="54">
        <f t="shared" si="379"/>
        <v>2067</v>
      </c>
      <c r="AF229" s="54">
        <f t="shared" si="380"/>
        <v>7616</v>
      </c>
      <c r="AG229" s="54">
        <f t="shared" si="360"/>
        <v>3560</v>
      </c>
      <c r="AH229" s="54">
        <f t="shared" ca="1" si="361"/>
        <v>6984</v>
      </c>
      <c r="AI229" s="54">
        <f t="shared" ca="1" si="362"/>
        <v>7590</v>
      </c>
      <c r="AJ229" s="45" t="s">
        <v>9</v>
      </c>
    </row>
    <row r="230" spans="1:36" ht="15.95" hidden="1" customHeight="1" outlineLevel="1" x14ac:dyDescent="0.2">
      <c r="A230" s="63" t="s">
        <v>157</v>
      </c>
      <c r="B230" s="54">
        <v>0</v>
      </c>
      <c r="C230" s="54">
        <v>0</v>
      </c>
      <c r="D230" s="54">
        <v>0</v>
      </c>
      <c r="E230" s="54">
        <v>0</v>
      </c>
      <c r="F230" s="54">
        <v>0</v>
      </c>
      <c r="G230" s="54">
        <v>0</v>
      </c>
      <c r="H230" s="54">
        <v>0</v>
      </c>
      <c r="I230" s="54">
        <v>0</v>
      </c>
      <c r="J230" s="54">
        <v>0</v>
      </c>
      <c r="K230" s="54">
        <v>0</v>
      </c>
      <c r="L230" s="54">
        <v>0</v>
      </c>
      <c r="M230" s="54">
        <v>162895</v>
      </c>
      <c r="N230" s="54">
        <v>64161</v>
      </c>
      <c r="O230" s="54">
        <v>36997</v>
      </c>
      <c r="P230" s="54">
        <v>28221</v>
      </c>
      <c r="Q230" s="54">
        <v>28092</v>
      </c>
      <c r="R230" s="54">
        <v>29045</v>
      </c>
      <c r="S230" s="54">
        <v>28832</v>
      </c>
      <c r="T230" s="54">
        <v>29216</v>
      </c>
      <c r="U230" s="54">
        <v>27930</v>
      </c>
      <c r="V230" s="54">
        <v>26234</v>
      </c>
      <c r="W230" s="54">
        <v>24773</v>
      </c>
      <c r="X230" s="54">
        <v>23612</v>
      </c>
      <c r="Y230" s="54">
        <v>22712</v>
      </c>
      <c r="Z230" s="54">
        <v>21501</v>
      </c>
      <c r="AA230" s="54">
        <v>20862</v>
      </c>
      <c r="AC230" s="54">
        <f t="shared" si="363"/>
        <v>0</v>
      </c>
      <c r="AD230" s="54">
        <f t="shared" si="378"/>
        <v>0</v>
      </c>
      <c r="AE230" s="54">
        <f t="shared" si="379"/>
        <v>162895</v>
      </c>
      <c r="AF230" s="54">
        <f t="shared" si="380"/>
        <v>28092</v>
      </c>
      <c r="AG230" s="54">
        <f t="shared" si="360"/>
        <v>27930</v>
      </c>
      <c r="AH230" s="54">
        <f t="shared" ca="1" si="361"/>
        <v>22712</v>
      </c>
      <c r="AI230" s="54">
        <f t="shared" ca="1" si="362"/>
        <v>20862</v>
      </c>
      <c r="AJ230" s="45" t="s">
        <v>9</v>
      </c>
    </row>
    <row r="231" spans="1:36" ht="15.95" hidden="1" customHeight="1" outlineLevel="1" x14ac:dyDescent="0.2">
      <c r="A231" s="63" t="s">
        <v>158</v>
      </c>
      <c r="B231" s="54">
        <v>0</v>
      </c>
      <c r="C231" s="54">
        <v>0</v>
      </c>
      <c r="D231" s="54">
        <v>0</v>
      </c>
      <c r="E231" s="54">
        <v>5140</v>
      </c>
      <c r="F231" s="54">
        <v>0</v>
      </c>
      <c r="G231" s="54">
        <v>0</v>
      </c>
      <c r="H231" s="54">
        <v>0</v>
      </c>
      <c r="I231" s="54">
        <v>0</v>
      </c>
      <c r="J231" s="54">
        <v>0</v>
      </c>
      <c r="K231" s="54">
        <v>0</v>
      </c>
      <c r="L231" s="54">
        <v>0</v>
      </c>
      <c r="M231" s="54">
        <v>0</v>
      </c>
      <c r="N231" s="54">
        <v>0</v>
      </c>
      <c r="O231" s="54">
        <v>0</v>
      </c>
      <c r="P231" s="54">
        <v>15550</v>
      </c>
      <c r="Q231" s="54">
        <v>12947</v>
      </c>
      <c r="R231" s="54">
        <v>2947</v>
      </c>
      <c r="S231" s="54">
        <v>2947</v>
      </c>
      <c r="T231" s="54">
        <v>0</v>
      </c>
      <c r="U231" s="54">
        <v>0</v>
      </c>
      <c r="V231" s="54">
        <v>0</v>
      </c>
      <c r="W231" s="54">
        <v>0</v>
      </c>
      <c r="X231" s="54">
        <v>0</v>
      </c>
      <c r="Y231" s="54">
        <v>0</v>
      </c>
      <c r="Z231" s="54">
        <v>0</v>
      </c>
      <c r="AA231" s="54">
        <v>0</v>
      </c>
      <c r="AC231" s="54">
        <f t="shared" si="363"/>
        <v>5140</v>
      </c>
      <c r="AD231" s="54">
        <f t="shared" si="378"/>
        <v>0</v>
      </c>
      <c r="AE231" s="54">
        <f t="shared" si="379"/>
        <v>0</v>
      </c>
      <c r="AF231" s="54">
        <f t="shared" si="380"/>
        <v>12947</v>
      </c>
      <c r="AG231" s="54">
        <f t="shared" si="360"/>
        <v>0</v>
      </c>
      <c r="AH231" s="54">
        <f t="shared" ca="1" si="361"/>
        <v>0</v>
      </c>
      <c r="AI231" s="54">
        <f t="shared" ca="1" si="362"/>
        <v>0</v>
      </c>
      <c r="AJ231" s="45" t="s">
        <v>9</v>
      </c>
    </row>
    <row r="232" spans="1:36" ht="15.95" hidden="1" customHeight="1" outlineLevel="1" x14ac:dyDescent="0.2">
      <c r="A232" s="63" t="s">
        <v>159</v>
      </c>
      <c r="B232" s="54">
        <v>0</v>
      </c>
      <c r="C232" s="54">
        <v>0</v>
      </c>
      <c r="D232" s="54">
        <v>0</v>
      </c>
      <c r="E232" s="54">
        <v>0</v>
      </c>
      <c r="F232" s="54">
        <v>0</v>
      </c>
      <c r="G232" s="54">
        <v>0</v>
      </c>
      <c r="H232" s="54">
        <v>0</v>
      </c>
      <c r="I232" s="54">
        <v>0</v>
      </c>
      <c r="J232" s="54">
        <v>0</v>
      </c>
      <c r="K232" s="54">
        <v>0</v>
      </c>
      <c r="L232" s="54">
        <v>0</v>
      </c>
      <c r="M232" s="54">
        <v>0</v>
      </c>
      <c r="N232" s="54">
        <v>0</v>
      </c>
      <c r="O232" s="54">
        <v>0</v>
      </c>
      <c r="P232" s="54">
        <v>0</v>
      </c>
      <c r="Q232" s="54">
        <v>0</v>
      </c>
      <c r="R232" s="54">
        <v>0</v>
      </c>
      <c r="S232" s="54">
        <v>0</v>
      </c>
      <c r="T232" s="54">
        <v>0</v>
      </c>
      <c r="U232" s="54">
        <v>0</v>
      </c>
      <c r="V232" s="54">
        <v>0</v>
      </c>
      <c r="W232" s="54">
        <v>0</v>
      </c>
      <c r="X232" s="54">
        <v>0</v>
      </c>
      <c r="Y232" s="54">
        <v>0</v>
      </c>
      <c r="Z232" s="54">
        <v>0</v>
      </c>
      <c r="AA232" s="54">
        <v>0</v>
      </c>
      <c r="AC232" s="54">
        <f t="shared" si="363"/>
        <v>0</v>
      </c>
      <c r="AD232" s="54">
        <f t="shared" si="378"/>
        <v>0</v>
      </c>
      <c r="AE232" s="54">
        <f t="shared" si="379"/>
        <v>0</v>
      </c>
      <c r="AF232" s="54">
        <f t="shared" si="380"/>
        <v>0</v>
      </c>
      <c r="AG232" s="54">
        <f t="shared" si="360"/>
        <v>0</v>
      </c>
      <c r="AH232" s="54">
        <f t="shared" ca="1" si="361"/>
        <v>0</v>
      </c>
      <c r="AI232" s="54">
        <f t="shared" ca="1" si="362"/>
        <v>0</v>
      </c>
      <c r="AJ232" s="45" t="s">
        <v>9</v>
      </c>
    </row>
    <row r="233" spans="1:36" ht="15.95" hidden="1" customHeight="1" outlineLevel="1" x14ac:dyDescent="0.2">
      <c r="A233" s="63" t="s">
        <v>183</v>
      </c>
      <c r="B233" s="54">
        <v>0</v>
      </c>
      <c r="C233" s="54">
        <v>0</v>
      </c>
      <c r="D233" s="54">
        <v>0</v>
      </c>
      <c r="E233" s="54">
        <v>0</v>
      </c>
      <c r="F233" s="54">
        <v>0</v>
      </c>
      <c r="G233" s="54">
        <v>0</v>
      </c>
      <c r="H233" s="54">
        <v>0</v>
      </c>
      <c r="I233" s="54">
        <v>0</v>
      </c>
      <c r="J233" s="54">
        <v>0</v>
      </c>
      <c r="K233" s="54">
        <v>0</v>
      </c>
      <c r="L233" s="54">
        <v>0</v>
      </c>
      <c r="M233" s="54">
        <v>10224</v>
      </c>
      <c r="N233" s="54">
        <v>10550</v>
      </c>
      <c r="O233" s="54">
        <v>11105</v>
      </c>
      <c r="P233" s="54">
        <v>11095</v>
      </c>
      <c r="Q233" s="54">
        <v>11123</v>
      </c>
      <c r="R233" s="54">
        <v>11297</v>
      </c>
      <c r="S233" s="54">
        <v>11236</v>
      </c>
      <c r="T233" s="54">
        <v>11244</v>
      </c>
      <c r="U233" s="54">
        <v>11295</v>
      </c>
      <c r="V233" s="54">
        <v>11478</v>
      </c>
      <c r="W233" s="54">
        <v>11678</v>
      </c>
      <c r="X233" s="54">
        <v>11694</v>
      </c>
      <c r="Y233" s="54">
        <v>11791</v>
      </c>
      <c r="Z233" s="54">
        <v>12026</v>
      </c>
      <c r="AA233" s="54">
        <v>12299</v>
      </c>
      <c r="AC233" s="54">
        <f t="shared" si="363"/>
        <v>0</v>
      </c>
      <c r="AD233" s="54">
        <f t="shared" si="378"/>
        <v>0</v>
      </c>
      <c r="AE233" s="54">
        <f t="shared" si="379"/>
        <v>10224</v>
      </c>
      <c r="AF233" s="54">
        <f t="shared" si="380"/>
        <v>11123</v>
      </c>
      <c r="AG233" s="54">
        <f t="shared" si="360"/>
        <v>11295</v>
      </c>
      <c r="AH233" s="54">
        <f t="shared" ca="1" si="361"/>
        <v>11791</v>
      </c>
      <c r="AI233" s="54">
        <f t="shared" ca="1" si="362"/>
        <v>12299</v>
      </c>
      <c r="AJ233" s="45" t="s">
        <v>9</v>
      </c>
    </row>
    <row r="234" spans="1:36" ht="15.95" hidden="1" customHeight="1" outlineLevel="1" x14ac:dyDescent="0.2">
      <c r="A234" s="63" t="s">
        <v>184</v>
      </c>
      <c r="B234" s="54">
        <v>0</v>
      </c>
      <c r="C234" s="54">
        <v>0</v>
      </c>
      <c r="D234" s="54">
        <v>0</v>
      </c>
      <c r="E234" s="54">
        <v>0</v>
      </c>
      <c r="F234" s="54">
        <v>0</v>
      </c>
      <c r="G234" s="54">
        <v>0</v>
      </c>
      <c r="H234" s="54">
        <v>0</v>
      </c>
      <c r="I234" s="54">
        <v>0</v>
      </c>
      <c r="J234" s="54">
        <v>0</v>
      </c>
      <c r="K234" s="54">
        <v>0</v>
      </c>
      <c r="L234" s="54">
        <v>0</v>
      </c>
      <c r="M234" s="54">
        <v>41</v>
      </c>
      <c r="N234" s="54">
        <v>323</v>
      </c>
      <c r="O234" s="54">
        <v>544</v>
      </c>
      <c r="P234" s="54">
        <v>671</v>
      </c>
      <c r="Q234" s="54">
        <v>307</v>
      </c>
      <c r="R234" s="54">
        <v>255</v>
      </c>
      <c r="S234" s="54">
        <v>204</v>
      </c>
      <c r="T234" s="54">
        <v>200</v>
      </c>
      <c r="U234" s="54">
        <v>217</v>
      </c>
      <c r="V234" s="54">
        <v>235</v>
      </c>
      <c r="W234" s="54">
        <v>260</v>
      </c>
      <c r="X234" s="54">
        <v>280</v>
      </c>
      <c r="Y234" s="54">
        <v>317</v>
      </c>
      <c r="Z234" s="54">
        <v>344</v>
      </c>
      <c r="AA234" s="54">
        <v>360</v>
      </c>
      <c r="AC234" s="54">
        <f t="shared" si="363"/>
        <v>0</v>
      </c>
      <c r="AD234" s="54">
        <f t="shared" si="378"/>
        <v>0</v>
      </c>
      <c r="AE234" s="54">
        <f t="shared" si="379"/>
        <v>41</v>
      </c>
      <c r="AF234" s="54">
        <f t="shared" si="380"/>
        <v>307</v>
      </c>
      <c r="AG234" s="54">
        <f t="shared" si="360"/>
        <v>217</v>
      </c>
      <c r="AH234" s="54">
        <f t="shared" ca="1" si="361"/>
        <v>317</v>
      </c>
      <c r="AI234" s="54">
        <f t="shared" ca="1" si="362"/>
        <v>360</v>
      </c>
      <c r="AJ234" s="45" t="s">
        <v>9</v>
      </c>
    </row>
    <row r="235" spans="1:36" ht="15.95" hidden="1" customHeight="1" outlineLevel="1" x14ac:dyDescent="0.2">
      <c r="A235" s="63" t="s">
        <v>161</v>
      </c>
      <c r="B235" s="54">
        <v>0</v>
      </c>
      <c r="C235" s="54">
        <v>0</v>
      </c>
      <c r="D235" s="54">
        <v>0</v>
      </c>
      <c r="E235" s="54">
        <v>0</v>
      </c>
      <c r="F235" s="54">
        <v>0</v>
      </c>
      <c r="G235" s="54">
        <v>0</v>
      </c>
      <c r="H235" s="54">
        <v>0</v>
      </c>
      <c r="I235" s="54">
        <v>0</v>
      </c>
      <c r="J235" s="54">
        <v>0</v>
      </c>
      <c r="K235" s="54">
        <v>0</v>
      </c>
      <c r="L235" s="54">
        <v>0</v>
      </c>
      <c r="M235" s="54">
        <v>0</v>
      </c>
      <c r="N235" s="54">
        <v>0</v>
      </c>
      <c r="O235" s="54">
        <v>0</v>
      </c>
      <c r="P235" s="54">
        <v>0</v>
      </c>
      <c r="Q235" s="54">
        <v>0</v>
      </c>
      <c r="R235" s="54">
        <v>0</v>
      </c>
      <c r="S235" s="54">
        <v>0</v>
      </c>
      <c r="T235" s="54">
        <v>0</v>
      </c>
      <c r="U235" s="54">
        <v>0</v>
      </c>
      <c r="V235" s="54">
        <v>0</v>
      </c>
      <c r="W235" s="54">
        <v>0</v>
      </c>
      <c r="X235" s="54">
        <v>0</v>
      </c>
      <c r="Y235" s="54">
        <v>0</v>
      </c>
      <c r="Z235" s="54">
        <v>0</v>
      </c>
      <c r="AA235" s="54">
        <v>0</v>
      </c>
      <c r="AC235" s="54">
        <f t="shared" si="363"/>
        <v>0</v>
      </c>
      <c r="AD235" s="54">
        <f t="shared" si="378"/>
        <v>0</v>
      </c>
      <c r="AE235" s="54">
        <f t="shared" si="379"/>
        <v>0</v>
      </c>
      <c r="AF235" s="54">
        <f t="shared" si="380"/>
        <v>0</v>
      </c>
      <c r="AG235" s="54">
        <f t="shared" si="360"/>
        <v>0</v>
      </c>
      <c r="AH235" s="54">
        <f t="shared" ca="1" si="361"/>
        <v>0</v>
      </c>
      <c r="AI235" s="54">
        <f t="shared" ca="1" si="362"/>
        <v>0</v>
      </c>
      <c r="AJ235" s="45" t="s">
        <v>9</v>
      </c>
    </row>
    <row r="236" spans="1:36" ht="15.95" hidden="1" customHeight="1" outlineLevel="1" x14ac:dyDescent="0.2">
      <c r="A236" s="63" t="s">
        <v>162</v>
      </c>
      <c r="B236" s="54">
        <v>0</v>
      </c>
      <c r="C236" s="54">
        <v>0</v>
      </c>
      <c r="D236" s="54">
        <v>0</v>
      </c>
      <c r="E236" s="54">
        <v>0</v>
      </c>
      <c r="F236" s="54">
        <v>0</v>
      </c>
      <c r="G236" s="54">
        <v>0</v>
      </c>
      <c r="H236" s="54">
        <v>0</v>
      </c>
      <c r="I236" s="54">
        <v>0</v>
      </c>
      <c r="J236" s="54">
        <v>0</v>
      </c>
      <c r="K236" s="54">
        <v>0</v>
      </c>
      <c r="L236" s="54">
        <v>0</v>
      </c>
      <c r="M236" s="54">
        <v>0</v>
      </c>
      <c r="N236" s="54">
        <v>6</v>
      </c>
      <c r="O236" s="54">
        <v>731</v>
      </c>
      <c r="P236" s="54">
        <v>731</v>
      </c>
      <c r="Q236" s="54">
        <v>736</v>
      </c>
      <c r="R236" s="54">
        <v>829</v>
      </c>
      <c r="S236" s="54">
        <v>837</v>
      </c>
      <c r="T236" s="54">
        <v>2696</v>
      </c>
      <c r="U236" s="54">
        <v>2702</v>
      </c>
      <c r="V236" s="54">
        <v>3138</v>
      </c>
      <c r="W236" s="54">
        <v>4525</v>
      </c>
      <c r="X236" s="54">
        <v>4528</v>
      </c>
      <c r="Y236" s="54">
        <v>4528</v>
      </c>
      <c r="Z236" s="54">
        <v>4677</v>
      </c>
      <c r="AA236" s="54">
        <v>39</v>
      </c>
      <c r="AC236" s="54">
        <f t="shared" si="363"/>
        <v>0</v>
      </c>
      <c r="AD236" s="54">
        <f t="shared" si="378"/>
        <v>0</v>
      </c>
      <c r="AE236" s="54">
        <f t="shared" si="379"/>
        <v>0</v>
      </c>
      <c r="AF236" s="54">
        <f t="shared" si="380"/>
        <v>736</v>
      </c>
      <c r="AG236" s="54">
        <f t="shared" si="360"/>
        <v>2702</v>
      </c>
      <c r="AH236" s="54">
        <f t="shared" ca="1" si="361"/>
        <v>4528</v>
      </c>
      <c r="AI236" s="54">
        <f t="shared" ca="1" si="362"/>
        <v>39</v>
      </c>
      <c r="AJ236" s="45" t="s">
        <v>9</v>
      </c>
    </row>
    <row r="237" spans="1:36" ht="15.95" hidden="1" customHeight="1" outlineLevel="1" x14ac:dyDescent="0.2">
      <c r="A237" s="63" t="s">
        <v>163</v>
      </c>
      <c r="B237" s="54">
        <v>0</v>
      </c>
      <c r="C237" s="54">
        <v>0</v>
      </c>
      <c r="D237" s="54">
        <v>0</v>
      </c>
      <c r="E237" s="54">
        <v>-2</v>
      </c>
      <c r="F237" s="54">
        <v>2</v>
      </c>
      <c r="G237" s="54">
        <v>1</v>
      </c>
      <c r="H237" s="54">
        <v>2</v>
      </c>
      <c r="I237" s="54">
        <v>2</v>
      </c>
      <c r="J237" s="54">
        <v>2</v>
      </c>
      <c r="K237" s="54">
        <v>-1</v>
      </c>
      <c r="L237" s="54">
        <v>1</v>
      </c>
      <c r="M237" s="54">
        <v>0</v>
      </c>
      <c r="N237" s="54">
        <v>-1</v>
      </c>
      <c r="O237" s="54">
        <v>-4</v>
      </c>
      <c r="P237" s="54">
        <v>-18</v>
      </c>
      <c r="Q237" s="54">
        <v>-16</v>
      </c>
      <c r="R237" s="54">
        <v>-2</v>
      </c>
      <c r="S237" s="54">
        <v>1</v>
      </c>
      <c r="T237" s="54">
        <v>1</v>
      </c>
      <c r="U237" s="54">
        <v>0</v>
      </c>
      <c r="V237" s="54">
        <v>106</v>
      </c>
      <c r="W237" s="54">
        <v>-1</v>
      </c>
      <c r="X237" s="54">
        <v>-1</v>
      </c>
      <c r="Y237" s="54">
        <v>-2</v>
      </c>
      <c r="Z237" s="54">
        <v>130</v>
      </c>
      <c r="AA237" s="54">
        <v>1</v>
      </c>
      <c r="AC237" s="54">
        <f t="shared" si="363"/>
        <v>-2</v>
      </c>
      <c r="AD237" s="54">
        <f t="shared" si="378"/>
        <v>2</v>
      </c>
      <c r="AE237" s="54">
        <f t="shared" si="379"/>
        <v>0</v>
      </c>
      <c r="AF237" s="54">
        <f t="shared" si="380"/>
        <v>-16</v>
      </c>
      <c r="AG237" s="54">
        <f t="shared" si="360"/>
        <v>0</v>
      </c>
      <c r="AH237" s="54">
        <f t="shared" ca="1" si="361"/>
        <v>-2</v>
      </c>
      <c r="AI237" s="54">
        <f t="shared" ca="1" si="362"/>
        <v>1</v>
      </c>
      <c r="AJ237" s="45" t="s">
        <v>9</v>
      </c>
    </row>
    <row r="238" spans="1:36" ht="15.95" hidden="1" customHeight="1" outlineLevel="1" x14ac:dyDescent="0.2">
      <c r="A238" s="61" t="s">
        <v>164</v>
      </c>
      <c r="B238" s="62">
        <v>2385</v>
      </c>
      <c r="C238" s="62">
        <v>4549</v>
      </c>
      <c r="D238" s="62">
        <v>12825</v>
      </c>
      <c r="E238" s="62">
        <v>518733</v>
      </c>
      <c r="F238" s="62">
        <v>537963</v>
      </c>
      <c r="G238" s="62">
        <v>556082</v>
      </c>
      <c r="H238" s="62">
        <v>610837</v>
      </c>
      <c r="I238" s="62">
        <f t="shared" ref="I238:N238" si="387">SUM(I239:I253)</f>
        <v>682426</v>
      </c>
      <c r="J238" s="62">
        <f t="shared" si="387"/>
        <v>738690</v>
      </c>
      <c r="K238" s="62">
        <f t="shared" si="387"/>
        <v>746878</v>
      </c>
      <c r="L238" s="62">
        <f t="shared" si="387"/>
        <v>847128</v>
      </c>
      <c r="M238" s="62">
        <f t="shared" si="387"/>
        <v>1000943</v>
      </c>
      <c r="N238" s="62">
        <f t="shared" si="387"/>
        <v>890298</v>
      </c>
      <c r="O238" s="62">
        <f t="shared" ref="O238:T238" si="388">SUM(O239:O253)</f>
        <v>931452</v>
      </c>
      <c r="P238" s="62">
        <f t="shared" si="388"/>
        <v>927424</v>
      </c>
      <c r="Q238" s="62">
        <f t="shared" si="388"/>
        <v>939180</v>
      </c>
      <c r="R238" s="62">
        <f t="shared" si="388"/>
        <v>971009</v>
      </c>
      <c r="S238" s="62">
        <f t="shared" si="388"/>
        <v>967048</v>
      </c>
      <c r="T238" s="62">
        <f t="shared" si="388"/>
        <v>972597</v>
      </c>
      <c r="U238" s="62">
        <f t="shared" ref="U238:V238" si="389">SUM(U239:U253)</f>
        <v>986664</v>
      </c>
      <c r="V238" s="62">
        <f t="shared" si="389"/>
        <v>1010347</v>
      </c>
      <c r="W238" s="62">
        <f t="shared" ref="W238:X238" si="390">SUM(W239:W253)</f>
        <v>923953</v>
      </c>
      <c r="X238" s="62">
        <f t="shared" si="390"/>
        <v>929176</v>
      </c>
      <c r="Y238" s="62">
        <f t="shared" ref="Y238:Z238" si="391">SUM(Y239:Y253)</f>
        <v>930135</v>
      </c>
      <c r="Z238" s="62">
        <f t="shared" si="391"/>
        <v>942937</v>
      </c>
      <c r="AA238" s="62">
        <f t="shared" ref="AA238" si="392">SUM(AA239:AA253)</f>
        <v>1072518</v>
      </c>
      <c r="AC238" s="62">
        <f t="shared" si="363"/>
        <v>518733</v>
      </c>
      <c r="AD238" s="62">
        <f t="shared" si="378"/>
        <v>682426</v>
      </c>
      <c r="AE238" s="62">
        <f t="shared" si="379"/>
        <v>1000943</v>
      </c>
      <c r="AF238" s="62">
        <f t="shared" si="380"/>
        <v>939180</v>
      </c>
      <c r="AG238" s="62">
        <f t="shared" si="360"/>
        <v>986664</v>
      </c>
      <c r="AH238" s="62">
        <f t="shared" ca="1" si="361"/>
        <v>930135</v>
      </c>
      <c r="AI238" s="62">
        <f t="shared" ca="1" si="362"/>
        <v>1072518</v>
      </c>
      <c r="AJ238" s="45" t="s">
        <v>9</v>
      </c>
    </row>
    <row r="239" spans="1:36" ht="15.95" hidden="1" customHeight="1" outlineLevel="1" x14ac:dyDescent="0.2">
      <c r="A239" s="63" t="s">
        <v>152</v>
      </c>
      <c r="B239" s="54">
        <v>0</v>
      </c>
      <c r="C239" s="54">
        <v>0</v>
      </c>
      <c r="D239" s="54">
        <v>0</v>
      </c>
      <c r="E239" s="54">
        <v>389</v>
      </c>
      <c r="F239" s="54">
        <v>0</v>
      </c>
      <c r="G239" s="54">
        <v>0</v>
      </c>
      <c r="H239" s="54">
        <v>0</v>
      </c>
      <c r="I239" s="54">
        <v>0</v>
      </c>
      <c r="J239" s="54">
        <v>0</v>
      </c>
      <c r="K239" s="54">
        <v>0</v>
      </c>
      <c r="L239" s="54">
        <v>0</v>
      </c>
      <c r="M239" s="54">
        <v>0</v>
      </c>
      <c r="N239" s="54">
        <v>0</v>
      </c>
      <c r="O239" s="54">
        <v>0</v>
      </c>
      <c r="P239" s="54">
        <v>0</v>
      </c>
      <c r="Q239" s="54">
        <v>0</v>
      </c>
      <c r="R239" s="54">
        <v>0</v>
      </c>
      <c r="S239" s="54">
        <v>0</v>
      </c>
      <c r="T239" s="54">
        <v>0</v>
      </c>
      <c r="U239" s="54">
        <v>0</v>
      </c>
      <c r="V239" s="54">
        <v>0</v>
      </c>
      <c r="W239" s="54">
        <v>0</v>
      </c>
      <c r="X239" s="54">
        <v>0</v>
      </c>
      <c r="Y239" s="54">
        <v>0</v>
      </c>
      <c r="Z239" s="54">
        <v>0</v>
      </c>
      <c r="AA239" s="54">
        <v>0</v>
      </c>
      <c r="AC239" s="54">
        <f t="shared" si="363"/>
        <v>389</v>
      </c>
      <c r="AD239" s="54">
        <f t="shared" si="378"/>
        <v>0</v>
      </c>
      <c r="AE239" s="54">
        <f t="shared" si="379"/>
        <v>0</v>
      </c>
      <c r="AF239" s="54">
        <f t="shared" si="380"/>
        <v>0</v>
      </c>
      <c r="AG239" s="54">
        <f t="shared" si="360"/>
        <v>0</v>
      </c>
      <c r="AH239" s="54">
        <f t="shared" ca="1" si="361"/>
        <v>0</v>
      </c>
      <c r="AI239" s="54">
        <f t="shared" ca="1" si="362"/>
        <v>0</v>
      </c>
      <c r="AJ239" s="45" t="s">
        <v>9</v>
      </c>
    </row>
    <row r="240" spans="1:36" ht="15.95" hidden="1" customHeight="1" outlineLevel="1" x14ac:dyDescent="0.2">
      <c r="A240" s="63" t="s">
        <v>153</v>
      </c>
      <c r="B240" s="54">
        <v>0</v>
      </c>
      <c r="C240" s="54">
        <v>0</v>
      </c>
      <c r="D240" s="54">
        <v>0</v>
      </c>
      <c r="E240" s="54">
        <v>497458</v>
      </c>
      <c r="F240" s="54">
        <v>510580</v>
      </c>
      <c r="G240" s="54">
        <v>513758</v>
      </c>
      <c r="H240" s="54">
        <v>525764</v>
      </c>
      <c r="I240" s="54">
        <v>548008</v>
      </c>
      <c r="J240" s="54">
        <v>568662</v>
      </c>
      <c r="K240" s="54">
        <v>586456</v>
      </c>
      <c r="L240" s="54">
        <v>610930</v>
      </c>
      <c r="M240" s="54">
        <v>636863</v>
      </c>
      <c r="N240" s="54">
        <v>654848</v>
      </c>
      <c r="O240" s="54">
        <v>674714</v>
      </c>
      <c r="P240" s="54">
        <v>668821</v>
      </c>
      <c r="Q240" s="54">
        <v>676803</v>
      </c>
      <c r="R240" s="54">
        <v>692699</v>
      </c>
      <c r="S240" s="54">
        <v>700920</v>
      </c>
      <c r="T240" s="54">
        <v>704726</v>
      </c>
      <c r="U240" s="54">
        <v>711357</v>
      </c>
      <c r="V240" s="54">
        <v>724143</v>
      </c>
      <c r="W240" s="54">
        <v>630669</v>
      </c>
      <c r="X240" s="54">
        <v>631009</v>
      </c>
      <c r="Y240" s="54">
        <v>623839</v>
      </c>
      <c r="Z240" s="54">
        <v>624178</v>
      </c>
      <c r="AA240" s="54">
        <v>745395</v>
      </c>
      <c r="AC240" s="54">
        <f t="shared" si="363"/>
        <v>497458</v>
      </c>
      <c r="AD240" s="54">
        <f t="shared" si="378"/>
        <v>548008</v>
      </c>
      <c r="AE240" s="54">
        <f t="shared" si="379"/>
        <v>636863</v>
      </c>
      <c r="AF240" s="54">
        <f t="shared" si="380"/>
        <v>676803</v>
      </c>
      <c r="AG240" s="54">
        <f t="shared" si="360"/>
        <v>711357</v>
      </c>
      <c r="AH240" s="54">
        <f t="shared" ca="1" si="361"/>
        <v>623839</v>
      </c>
      <c r="AI240" s="54">
        <f t="shared" ca="1" si="362"/>
        <v>745395</v>
      </c>
      <c r="AJ240" s="45" t="s">
        <v>9</v>
      </c>
    </row>
    <row r="241" spans="1:36" ht="15.95" hidden="1" customHeight="1" outlineLevel="1" x14ac:dyDescent="0.2">
      <c r="A241" s="63" t="s">
        <v>182</v>
      </c>
      <c r="B241" s="54"/>
      <c r="C241" s="54"/>
      <c r="D241" s="54"/>
      <c r="E241" s="54"/>
      <c r="F241" s="54">
        <v>350</v>
      </c>
      <c r="G241" s="54">
        <v>308</v>
      </c>
      <c r="H241" s="54">
        <v>277</v>
      </c>
      <c r="I241" s="54">
        <v>295</v>
      </c>
      <c r="J241" s="54">
        <v>437</v>
      </c>
      <c r="K241" s="54">
        <v>351</v>
      </c>
      <c r="L241" s="54">
        <v>260</v>
      </c>
      <c r="M241" s="54">
        <v>167</v>
      </c>
      <c r="N241" s="54">
        <v>71</v>
      </c>
      <c r="O241" s="54">
        <v>872</v>
      </c>
      <c r="P241" s="54">
        <v>840</v>
      </c>
      <c r="Q241" s="54">
        <v>791</v>
      </c>
      <c r="R241" s="54">
        <v>741</v>
      </c>
      <c r="S241" s="54">
        <v>689</v>
      </c>
      <c r="T241" s="54">
        <v>637</v>
      </c>
      <c r="U241" s="54">
        <v>583</v>
      </c>
      <c r="V241" s="54">
        <v>529</v>
      </c>
      <c r="W241" s="54">
        <v>473</v>
      </c>
      <c r="X241" s="54">
        <v>416</v>
      </c>
      <c r="Y241" s="54">
        <v>357</v>
      </c>
      <c r="Z241" s="54">
        <v>297</v>
      </c>
      <c r="AA241" s="54">
        <v>236</v>
      </c>
      <c r="AC241" s="54">
        <f t="shared" si="363"/>
        <v>0</v>
      </c>
      <c r="AD241" s="54">
        <f t="shared" si="378"/>
        <v>295</v>
      </c>
      <c r="AE241" s="54">
        <f t="shared" si="379"/>
        <v>167</v>
      </c>
      <c r="AF241" s="54">
        <f t="shared" si="380"/>
        <v>791</v>
      </c>
      <c r="AG241" s="54">
        <f t="shared" si="360"/>
        <v>583</v>
      </c>
      <c r="AH241" s="54">
        <f t="shared" ca="1" si="361"/>
        <v>357</v>
      </c>
      <c r="AI241" s="54">
        <f t="shared" ca="1" si="362"/>
        <v>236</v>
      </c>
      <c r="AJ241" s="45" t="s">
        <v>9</v>
      </c>
    </row>
    <row r="242" spans="1:36" ht="15.95" hidden="1" customHeight="1" outlineLevel="1" x14ac:dyDescent="0.2">
      <c r="A242" s="63" t="s">
        <v>154</v>
      </c>
      <c r="B242" s="54">
        <v>0</v>
      </c>
      <c r="C242" s="54">
        <v>0</v>
      </c>
      <c r="D242" s="54">
        <v>0</v>
      </c>
      <c r="E242" s="54">
        <v>0</v>
      </c>
      <c r="F242" s="54">
        <v>0</v>
      </c>
      <c r="G242" s="54">
        <v>0</v>
      </c>
      <c r="H242" s="54">
        <v>0</v>
      </c>
      <c r="I242" s="54">
        <v>0</v>
      </c>
      <c r="J242" s="54">
        <v>0</v>
      </c>
      <c r="K242" s="54">
        <v>0</v>
      </c>
      <c r="L242" s="54">
        <v>0</v>
      </c>
      <c r="M242" s="54">
        <v>0</v>
      </c>
      <c r="N242" s="54">
        <v>0</v>
      </c>
      <c r="O242" s="54">
        <v>0</v>
      </c>
      <c r="P242" s="54">
        <v>0</v>
      </c>
      <c r="Q242" s="54">
        <v>0</v>
      </c>
      <c r="R242" s="54">
        <v>0</v>
      </c>
      <c r="S242" s="54">
        <v>0</v>
      </c>
      <c r="T242" s="54">
        <v>0</v>
      </c>
      <c r="U242" s="54">
        <v>0</v>
      </c>
      <c r="V242" s="54">
        <v>0</v>
      </c>
      <c r="W242" s="54">
        <v>0</v>
      </c>
      <c r="X242" s="54">
        <v>0</v>
      </c>
      <c r="Y242" s="54">
        <v>0</v>
      </c>
      <c r="Z242" s="54">
        <v>0</v>
      </c>
      <c r="AA242" s="54">
        <v>0</v>
      </c>
      <c r="AC242" s="54">
        <f t="shared" si="363"/>
        <v>0</v>
      </c>
      <c r="AD242" s="54">
        <f t="shared" si="378"/>
        <v>0</v>
      </c>
      <c r="AE242" s="54">
        <f t="shared" si="379"/>
        <v>0</v>
      </c>
      <c r="AF242" s="54">
        <f t="shared" si="380"/>
        <v>0</v>
      </c>
      <c r="AG242" s="54">
        <f t="shared" si="360"/>
        <v>0</v>
      </c>
      <c r="AH242" s="54">
        <f t="shared" ca="1" si="361"/>
        <v>0</v>
      </c>
      <c r="AI242" s="54">
        <f t="shared" ca="1" si="362"/>
        <v>0</v>
      </c>
      <c r="AJ242" s="45" t="s">
        <v>9</v>
      </c>
    </row>
    <row r="243" spans="1:36" ht="15.95" hidden="1" customHeight="1" outlineLevel="1" x14ac:dyDescent="0.2">
      <c r="A243" s="63" t="s">
        <v>145</v>
      </c>
      <c r="B243" s="54">
        <v>0</v>
      </c>
      <c r="C243" s="54">
        <v>0</v>
      </c>
      <c r="D243" s="54">
        <v>0</v>
      </c>
      <c r="E243" s="54">
        <v>0</v>
      </c>
      <c r="F243" s="54">
        <v>0</v>
      </c>
      <c r="G243" s="54">
        <v>0</v>
      </c>
      <c r="H243" s="54">
        <v>0</v>
      </c>
      <c r="I243" s="54">
        <v>0</v>
      </c>
      <c r="J243" s="54">
        <v>0</v>
      </c>
      <c r="K243" s="54">
        <v>5100</v>
      </c>
      <c r="L243" s="54">
        <v>60100</v>
      </c>
      <c r="M243" s="54">
        <v>143147</v>
      </c>
      <c r="N243" s="54">
        <v>0</v>
      </c>
      <c r="O243" s="54">
        <v>0</v>
      </c>
      <c r="P243" s="54">
        <v>0</v>
      </c>
      <c r="Q243" s="54">
        <v>0</v>
      </c>
      <c r="R243" s="54">
        <v>0</v>
      </c>
      <c r="S243" s="54">
        <v>0</v>
      </c>
      <c r="T243" s="54">
        <v>0</v>
      </c>
      <c r="U243" s="54">
        <v>0</v>
      </c>
      <c r="V243" s="54">
        <v>0</v>
      </c>
      <c r="W243" s="54">
        <v>0</v>
      </c>
      <c r="X243" s="54">
        <v>0</v>
      </c>
      <c r="Y243" s="54">
        <v>0</v>
      </c>
      <c r="Z243" s="54">
        <v>0</v>
      </c>
      <c r="AA243" s="54">
        <v>0</v>
      </c>
      <c r="AC243" s="54">
        <f t="shared" si="363"/>
        <v>0</v>
      </c>
      <c r="AD243" s="54">
        <f t="shared" si="378"/>
        <v>0</v>
      </c>
      <c r="AE243" s="54">
        <f t="shared" si="379"/>
        <v>143147</v>
      </c>
      <c r="AF243" s="54">
        <f t="shared" si="380"/>
        <v>0</v>
      </c>
      <c r="AG243" s="54">
        <f t="shared" si="360"/>
        <v>0</v>
      </c>
      <c r="AH243" s="54">
        <f t="shared" ca="1" si="361"/>
        <v>0</v>
      </c>
      <c r="AI243" s="54">
        <f t="shared" ca="1" si="362"/>
        <v>0</v>
      </c>
      <c r="AJ243" s="45" t="s">
        <v>9</v>
      </c>
    </row>
    <row r="244" spans="1:36" ht="15.95" hidden="1" customHeight="1" outlineLevel="1" x14ac:dyDescent="0.2">
      <c r="A244" s="63" t="s">
        <v>156</v>
      </c>
      <c r="B244" s="54">
        <v>0</v>
      </c>
      <c r="C244" s="54">
        <v>0</v>
      </c>
      <c r="D244" s="54">
        <v>0</v>
      </c>
      <c r="E244" s="54">
        <v>0</v>
      </c>
      <c r="F244" s="54">
        <v>0</v>
      </c>
      <c r="G244" s="54">
        <v>0</v>
      </c>
      <c r="H244" s="54">
        <v>0</v>
      </c>
      <c r="I244" s="54">
        <v>0</v>
      </c>
      <c r="J244" s="54">
        <v>0</v>
      </c>
      <c r="K244" s="54">
        <v>0</v>
      </c>
      <c r="L244" s="54">
        <v>0</v>
      </c>
      <c r="M244" s="54">
        <v>0</v>
      </c>
      <c r="N244" s="54">
        <v>0</v>
      </c>
      <c r="O244" s="54">
        <v>0</v>
      </c>
      <c r="P244" s="54">
        <v>0</v>
      </c>
      <c r="Q244" s="54">
        <v>0</v>
      </c>
      <c r="R244" s="54">
        <v>0</v>
      </c>
      <c r="S244" s="54">
        <v>0</v>
      </c>
      <c r="T244" s="54">
        <v>0</v>
      </c>
      <c r="U244" s="54">
        <v>0</v>
      </c>
      <c r="V244" s="54">
        <v>0</v>
      </c>
      <c r="W244" s="54">
        <v>0</v>
      </c>
      <c r="X244" s="54">
        <v>0</v>
      </c>
      <c r="Y244" s="54">
        <v>0</v>
      </c>
      <c r="Z244" s="54">
        <v>0</v>
      </c>
      <c r="AA244" s="54">
        <v>0</v>
      </c>
      <c r="AC244" s="54">
        <f t="shared" si="363"/>
        <v>0</v>
      </c>
      <c r="AD244" s="54">
        <f t="shared" si="378"/>
        <v>0</v>
      </c>
      <c r="AE244" s="54">
        <f t="shared" si="379"/>
        <v>0</v>
      </c>
      <c r="AF244" s="54">
        <f t="shared" si="380"/>
        <v>0</v>
      </c>
      <c r="AG244" s="54">
        <f t="shared" si="360"/>
        <v>0</v>
      </c>
      <c r="AH244" s="54">
        <f t="shared" ca="1" si="361"/>
        <v>0</v>
      </c>
      <c r="AI244" s="54">
        <f t="shared" ca="1" si="362"/>
        <v>0</v>
      </c>
      <c r="AJ244" s="45" t="s">
        <v>9</v>
      </c>
    </row>
    <row r="245" spans="1:36" ht="15.95" hidden="1" customHeight="1" outlineLevel="1" x14ac:dyDescent="0.2">
      <c r="A245" s="63" t="s">
        <v>146</v>
      </c>
      <c r="B245" s="54">
        <v>332</v>
      </c>
      <c r="C245" s="54">
        <v>1446</v>
      </c>
      <c r="D245" s="54">
        <v>6779</v>
      </c>
      <c r="E245" s="54">
        <v>11553</v>
      </c>
      <c r="F245" s="54">
        <v>14715</v>
      </c>
      <c r="G245" s="54">
        <v>22655</v>
      </c>
      <c r="H245" s="54">
        <v>44299</v>
      </c>
      <c r="I245" s="54">
        <v>67988</v>
      </c>
      <c r="J245" s="54">
        <v>87171</v>
      </c>
      <c r="K245" s="54">
        <v>69047</v>
      </c>
      <c r="L245" s="54">
        <v>77940</v>
      </c>
      <c r="M245" s="54">
        <v>105285</v>
      </c>
      <c r="N245" s="54">
        <v>117626</v>
      </c>
      <c r="O245" s="54">
        <v>125947</v>
      </c>
      <c r="P245" s="54">
        <v>126246</v>
      </c>
      <c r="Q245" s="54">
        <v>129189</v>
      </c>
      <c r="R245" s="54">
        <v>138402</v>
      </c>
      <c r="S245" s="54">
        <v>135850</v>
      </c>
      <c r="T245" s="54">
        <v>137844</v>
      </c>
      <c r="U245" s="54">
        <v>144703</v>
      </c>
      <c r="V245" s="54">
        <v>153908</v>
      </c>
      <c r="W245" s="54">
        <v>160205</v>
      </c>
      <c r="X245" s="54">
        <v>164786</v>
      </c>
      <c r="Y245" s="54">
        <v>171669</v>
      </c>
      <c r="Z245" s="54">
        <v>182130</v>
      </c>
      <c r="AA245" s="54">
        <v>189645</v>
      </c>
      <c r="AC245" s="54">
        <f t="shared" si="363"/>
        <v>11553</v>
      </c>
      <c r="AD245" s="54">
        <f t="shared" si="378"/>
        <v>67988</v>
      </c>
      <c r="AE245" s="54">
        <f t="shared" si="379"/>
        <v>105285</v>
      </c>
      <c r="AF245" s="54">
        <f t="shared" si="380"/>
        <v>129189</v>
      </c>
      <c r="AG245" s="54">
        <f t="shared" si="360"/>
        <v>144703</v>
      </c>
      <c r="AH245" s="54">
        <f t="shared" ca="1" si="361"/>
        <v>171669</v>
      </c>
      <c r="AI245" s="54">
        <f t="shared" ca="1" si="362"/>
        <v>189645</v>
      </c>
      <c r="AJ245" s="45" t="s">
        <v>9</v>
      </c>
    </row>
    <row r="246" spans="1:36" ht="15.95" hidden="1" customHeight="1" outlineLevel="1" x14ac:dyDescent="0.2">
      <c r="A246" s="63" t="s">
        <v>185</v>
      </c>
      <c r="B246" s="54">
        <v>1968</v>
      </c>
      <c r="C246" s="54">
        <v>2974</v>
      </c>
      <c r="D246" s="54">
        <v>5795</v>
      </c>
      <c r="E246" s="54">
        <v>9333</v>
      </c>
      <c r="F246" s="54">
        <v>12318</v>
      </c>
      <c r="G246" s="54">
        <v>19361</v>
      </c>
      <c r="H246" s="54">
        <v>40497</v>
      </c>
      <c r="I246" s="54">
        <v>66135</v>
      </c>
      <c r="J246" s="54">
        <v>82420</v>
      </c>
      <c r="K246" s="54">
        <v>85924</v>
      </c>
      <c r="L246" s="54">
        <v>97898</v>
      </c>
      <c r="M246" s="54">
        <v>115481</v>
      </c>
      <c r="N246" s="54">
        <v>117742</v>
      </c>
      <c r="O246" s="54">
        <v>118771</v>
      </c>
      <c r="P246" s="54">
        <v>118011</v>
      </c>
      <c r="Q246" s="54">
        <v>118483</v>
      </c>
      <c r="R246" s="54">
        <v>120427</v>
      </c>
      <c r="S246" s="54">
        <v>118758</v>
      </c>
      <c r="T246" s="54">
        <v>118703</v>
      </c>
      <c r="U246" s="54">
        <v>119225</v>
      </c>
      <c r="V246" s="54">
        <v>120930</v>
      </c>
      <c r="W246" s="54">
        <v>121698</v>
      </c>
      <c r="X246" s="54">
        <v>121954</v>
      </c>
      <c r="Y246" s="54">
        <v>123166</v>
      </c>
      <c r="Z246" s="54">
        <v>125093</v>
      </c>
      <c r="AA246" s="54">
        <v>126141</v>
      </c>
      <c r="AC246" s="54">
        <f t="shared" si="363"/>
        <v>9333</v>
      </c>
      <c r="AD246" s="54">
        <f t="shared" si="378"/>
        <v>66135</v>
      </c>
      <c r="AE246" s="54">
        <f t="shared" si="379"/>
        <v>115481</v>
      </c>
      <c r="AF246" s="54">
        <f t="shared" si="380"/>
        <v>118483</v>
      </c>
      <c r="AG246" s="54">
        <f t="shared" si="360"/>
        <v>119225</v>
      </c>
      <c r="AH246" s="54">
        <f t="shared" ca="1" si="361"/>
        <v>123166</v>
      </c>
      <c r="AI246" s="54">
        <f t="shared" ca="1" si="362"/>
        <v>126141</v>
      </c>
      <c r="AJ246" s="45" t="s">
        <v>9</v>
      </c>
    </row>
    <row r="247" spans="1:36" ht="15.95" hidden="1" customHeight="1" outlineLevel="1" x14ac:dyDescent="0.2">
      <c r="A247" s="63" t="s">
        <v>186</v>
      </c>
      <c r="B247" s="54">
        <v>85</v>
      </c>
      <c r="C247" s="54">
        <v>129</v>
      </c>
      <c r="D247" s="54">
        <v>251</v>
      </c>
      <c r="E247" s="54">
        <v>0</v>
      </c>
      <c r="F247" s="54">
        <v>0</v>
      </c>
      <c r="G247" s="54">
        <v>0</v>
      </c>
      <c r="H247" s="54">
        <v>0</v>
      </c>
      <c r="I247" s="54">
        <v>0</v>
      </c>
      <c r="J247" s="54">
        <v>0</v>
      </c>
      <c r="K247" s="54">
        <v>0</v>
      </c>
      <c r="L247" s="54">
        <v>0</v>
      </c>
      <c r="M247" s="54">
        <v>0</v>
      </c>
      <c r="N247" s="54">
        <v>0</v>
      </c>
      <c r="O247" s="54">
        <v>0</v>
      </c>
      <c r="P247" s="54">
        <v>0</v>
      </c>
      <c r="Q247" s="54">
        <v>0</v>
      </c>
      <c r="R247" s="54">
        <v>0</v>
      </c>
      <c r="S247" s="54">
        <v>0</v>
      </c>
      <c r="T247" s="54">
        <v>0</v>
      </c>
      <c r="U247" s="54">
        <v>0</v>
      </c>
      <c r="V247" s="54">
        <v>0</v>
      </c>
      <c r="W247" s="54">
        <v>0</v>
      </c>
      <c r="X247" s="54">
        <v>0</v>
      </c>
      <c r="Y247" s="54">
        <v>0</v>
      </c>
      <c r="Z247" s="54">
        <v>0</v>
      </c>
      <c r="AA247" s="54">
        <v>0</v>
      </c>
      <c r="AC247" s="54">
        <f t="shared" si="363"/>
        <v>0</v>
      </c>
      <c r="AD247" s="54">
        <f t="shared" si="378"/>
        <v>0</v>
      </c>
      <c r="AE247" s="54">
        <f t="shared" si="379"/>
        <v>0</v>
      </c>
      <c r="AF247" s="54">
        <f t="shared" si="380"/>
        <v>0</v>
      </c>
      <c r="AG247" s="54">
        <f t="shared" si="360"/>
        <v>0</v>
      </c>
      <c r="AH247" s="54">
        <f t="shared" ca="1" si="361"/>
        <v>0</v>
      </c>
      <c r="AI247" s="54">
        <f t="shared" ca="1" si="362"/>
        <v>0</v>
      </c>
      <c r="AJ247" s="45" t="s">
        <v>9</v>
      </c>
    </row>
    <row r="248" spans="1:36" ht="15.95" hidden="1" customHeight="1" outlineLevel="1" x14ac:dyDescent="0.2">
      <c r="A248" s="63" t="s">
        <v>161</v>
      </c>
      <c r="B248" s="54">
        <v>0</v>
      </c>
      <c r="C248" s="54">
        <v>0</v>
      </c>
      <c r="D248" s="54">
        <v>0</v>
      </c>
      <c r="E248" s="54">
        <v>0</v>
      </c>
      <c r="F248" s="54">
        <v>0</v>
      </c>
      <c r="G248" s="54">
        <v>0</v>
      </c>
      <c r="H248" s="54">
        <v>0</v>
      </c>
      <c r="I248" s="54">
        <v>0</v>
      </c>
      <c r="J248" s="54">
        <v>0</v>
      </c>
      <c r="K248" s="54">
        <v>0</v>
      </c>
      <c r="L248" s="54">
        <v>0</v>
      </c>
      <c r="M248" s="54">
        <v>0</v>
      </c>
      <c r="N248" s="54">
        <v>11</v>
      </c>
      <c r="O248" s="54">
        <v>11</v>
      </c>
      <c r="P248" s="54">
        <v>11</v>
      </c>
      <c r="Q248" s="54">
        <v>0</v>
      </c>
      <c r="R248" s="128">
        <v>0</v>
      </c>
      <c r="S248" s="54">
        <v>6</v>
      </c>
      <c r="T248" s="54">
        <v>6</v>
      </c>
      <c r="U248" s="54">
        <v>6</v>
      </c>
      <c r="V248" s="54">
        <v>6</v>
      </c>
      <c r="W248" s="54">
        <v>7</v>
      </c>
      <c r="X248" s="54">
        <v>0</v>
      </c>
      <c r="Y248" s="54">
        <v>0</v>
      </c>
      <c r="Z248" s="54">
        <v>160</v>
      </c>
      <c r="AA248" s="54">
        <v>164</v>
      </c>
      <c r="AC248" s="54">
        <f t="shared" si="363"/>
        <v>0</v>
      </c>
      <c r="AD248" s="54">
        <f t="shared" si="378"/>
        <v>0</v>
      </c>
      <c r="AE248" s="54">
        <f t="shared" si="379"/>
        <v>0</v>
      </c>
      <c r="AF248" s="54">
        <f t="shared" si="380"/>
        <v>0</v>
      </c>
      <c r="AG248" s="54">
        <f t="shared" si="360"/>
        <v>6</v>
      </c>
      <c r="AH248" s="54">
        <f t="shared" ca="1" si="361"/>
        <v>0</v>
      </c>
      <c r="AI248" s="54">
        <f t="shared" ca="1" si="362"/>
        <v>164</v>
      </c>
      <c r="AJ248" s="45" t="s">
        <v>9</v>
      </c>
    </row>
    <row r="249" spans="1:36" ht="15.95" hidden="1" customHeight="1" outlineLevel="1" x14ac:dyDescent="0.2">
      <c r="A249" s="63" t="s">
        <v>162</v>
      </c>
      <c r="B249" s="54">
        <v>0</v>
      </c>
      <c r="C249" s="54">
        <v>0</v>
      </c>
      <c r="D249" s="54">
        <v>0</v>
      </c>
      <c r="E249" s="54">
        <v>0</v>
      </c>
      <c r="F249" s="54">
        <v>0</v>
      </c>
      <c r="G249" s="54">
        <v>0</v>
      </c>
      <c r="H249" s="54">
        <v>0</v>
      </c>
      <c r="I249" s="54">
        <v>0</v>
      </c>
      <c r="J249" s="54">
        <v>0</v>
      </c>
      <c r="K249" s="54">
        <v>0</v>
      </c>
      <c r="L249" s="54">
        <v>0</v>
      </c>
      <c r="M249" s="54">
        <v>0</v>
      </c>
      <c r="N249" s="54">
        <v>0</v>
      </c>
      <c r="O249" s="54">
        <v>0</v>
      </c>
      <c r="P249" s="54">
        <v>0</v>
      </c>
      <c r="Q249" s="54">
        <v>0</v>
      </c>
      <c r="R249" s="54">
        <v>8019</v>
      </c>
      <c r="S249" s="54">
        <v>0</v>
      </c>
      <c r="T249" s="54">
        <v>0</v>
      </c>
      <c r="U249" s="54">
        <v>0</v>
      </c>
      <c r="V249" s="54">
        <v>0</v>
      </c>
      <c r="W249" s="54">
        <v>0</v>
      </c>
      <c r="X249" s="54">
        <v>0</v>
      </c>
      <c r="Y249" s="54">
        <v>0</v>
      </c>
      <c r="Z249" s="54">
        <v>0</v>
      </c>
      <c r="AA249" s="54">
        <v>0</v>
      </c>
      <c r="AC249" s="54">
        <f t="shared" si="363"/>
        <v>0</v>
      </c>
      <c r="AD249" s="54">
        <f t="shared" si="378"/>
        <v>0</v>
      </c>
      <c r="AE249" s="54">
        <f t="shared" si="379"/>
        <v>0</v>
      </c>
      <c r="AF249" s="54">
        <f t="shared" si="380"/>
        <v>0</v>
      </c>
      <c r="AG249" s="54">
        <f t="shared" si="360"/>
        <v>0</v>
      </c>
      <c r="AH249" s="54">
        <f t="shared" ca="1" si="361"/>
        <v>0</v>
      </c>
      <c r="AI249" s="54">
        <f t="shared" ca="1" si="362"/>
        <v>0</v>
      </c>
      <c r="AJ249" s="45" t="s">
        <v>9</v>
      </c>
    </row>
    <row r="250" spans="1:36" ht="15.95" hidden="1" customHeight="1" outlineLevel="1" x14ac:dyDescent="0.2">
      <c r="A250" s="63" t="s">
        <v>159</v>
      </c>
      <c r="B250" s="54">
        <v>0</v>
      </c>
      <c r="C250" s="54">
        <v>0</v>
      </c>
      <c r="D250" s="54">
        <v>0</v>
      </c>
      <c r="E250" s="54">
        <v>0</v>
      </c>
      <c r="F250" s="54">
        <v>0</v>
      </c>
      <c r="G250" s="54">
        <v>0</v>
      </c>
      <c r="H250" s="54">
        <v>0</v>
      </c>
      <c r="I250" s="54">
        <v>0</v>
      </c>
      <c r="J250" s="54">
        <v>0</v>
      </c>
      <c r="K250" s="54">
        <v>0</v>
      </c>
      <c r="L250" s="54">
        <v>0</v>
      </c>
      <c r="M250" s="54">
        <v>0</v>
      </c>
      <c r="N250" s="54">
        <v>0</v>
      </c>
      <c r="O250" s="54">
        <v>0</v>
      </c>
      <c r="P250" s="54">
        <v>0</v>
      </c>
      <c r="Q250" s="54">
        <v>0</v>
      </c>
      <c r="R250" s="128">
        <v>0</v>
      </c>
      <c r="S250" s="54">
        <v>0</v>
      </c>
      <c r="T250" s="54">
        <v>0</v>
      </c>
      <c r="U250" s="54">
        <v>0</v>
      </c>
      <c r="V250" s="54">
        <v>0</v>
      </c>
      <c r="W250" s="54">
        <v>0</v>
      </c>
      <c r="X250" s="54">
        <v>0</v>
      </c>
      <c r="Y250" s="54">
        <v>0</v>
      </c>
      <c r="Z250" s="54">
        <v>0</v>
      </c>
      <c r="AA250" s="54">
        <v>0</v>
      </c>
      <c r="AC250" s="54">
        <f t="shared" si="363"/>
        <v>0</v>
      </c>
      <c r="AD250" s="54">
        <f t="shared" si="378"/>
        <v>0</v>
      </c>
      <c r="AE250" s="54">
        <f t="shared" si="379"/>
        <v>0</v>
      </c>
      <c r="AF250" s="54">
        <f t="shared" si="380"/>
        <v>0</v>
      </c>
      <c r="AG250" s="54">
        <f t="shared" si="360"/>
        <v>0</v>
      </c>
      <c r="AH250" s="54">
        <f t="shared" ca="1" si="361"/>
        <v>0</v>
      </c>
      <c r="AI250" s="54">
        <f t="shared" ca="1" si="362"/>
        <v>0</v>
      </c>
      <c r="AJ250" s="45" t="s">
        <v>9</v>
      </c>
    </row>
    <row r="251" spans="1:36" ht="15.95" hidden="1" customHeight="1" outlineLevel="1" x14ac:dyDescent="0.2">
      <c r="A251" s="63" t="s">
        <v>160</v>
      </c>
      <c r="B251" s="54">
        <v>0</v>
      </c>
      <c r="C251" s="54">
        <v>0</v>
      </c>
      <c r="D251" s="54">
        <v>0</v>
      </c>
      <c r="E251" s="54">
        <v>0</v>
      </c>
      <c r="F251" s="54">
        <v>0</v>
      </c>
      <c r="G251" s="54">
        <v>0</v>
      </c>
      <c r="H251" s="54">
        <v>0</v>
      </c>
      <c r="I251" s="54">
        <v>0</v>
      </c>
      <c r="J251" s="54">
        <v>0</v>
      </c>
      <c r="K251" s="54">
        <v>0</v>
      </c>
      <c r="L251" s="54">
        <v>0</v>
      </c>
      <c r="M251" s="54">
        <v>0</v>
      </c>
      <c r="N251" s="54">
        <v>0</v>
      </c>
      <c r="O251" s="54">
        <v>0</v>
      </c>
      <c r="P251" s="54">
        <v>0</v>
      </c>
      <c r="Q251" s="54">
        <v>0</v>
      </c>
      <c r="R251" s="128">
        <v>0</v>
      </c>
      <c r="S251" s="54">
        <v>620</v>
      </c>
      <c r="T251" s="54">
        <v>720</v>
      </c>
      <c r="U251" s="54">
        <v>833</v>
      </c>
      <c r="V251" s="54">
        <v>948</v>
      </c>
      <c r="W251" s="54">
        <v>1072</v>
      </c>
      <c r="X251" s="54">
        <v>1192</v>
      </c>
      <c r="Y251" s="54">
        <v>1323</v>
      </c>
      <c r="Z251" s="54">
        <v>1458</v>
      </c>
      <c r="AA251" s="54">
        <v>1596</v>
      </c>
      <c r="AC251" s="54">
        <f t="shared" si="363"/>
        <v>0</v>
      </c>
      <c r="AD251" s="54">
        <f t="shared" si="378"/>
        <v>0</v>
      </c>
      <c r="AE251" s="54">
        <f t="shared" si="379"/>
        <v>0</v>
      </c>
      <c r="AF251" s="54">
        <f t="shared" si="380"/>
        <v>0</v>
      </c>
      <c r="AG251" s="54">
        <f t="shared" si="360"/>
        <v>833</v>
      </c>
      <c r="AH251" s="54">
        <f t="shared" ca="1" si="361"/>
        <v>1323</v>
      </c>
      <c r="AI251" s="54">
        <f t="shared" ca="1" si="362"/>
        <v>1596</v>
      </c>
      <c r="AJ251" s="45" t="s">
        <v>9</v>
      </c>
    </row>
    <row r="252" spans="1:36" ht="15.95" hidden="1" customHeight="1" outlineLevel="1" x14ac:dyDescent="0.2">
      <c r="A252" s="63" t="s">
        <v>157</v>
      </c>
      <c r="B252" s="54">
        <v>0</v>
      </c>
      <c r="C252" s="54">
        <v>0</v>
      </c>
      <c r="D252" s="54">
        <v>0</v>
      </c>
      <c r="E252" s="54">
        <v>0</v>
      </c>
      <c r="F252" s="54">
        <v>0</v>
      </c>
      <c r="G252" s="54">
        <v>0</v>
      </c>
      <c r="H252" s="54">
        <v>0</v>
      </c>
      <c r="I252" s="54">
        <v>0</v>
      </c>
      <c r="J252" s="54">
        <v>0</v>
      </c>
      <c r="K252" s="54">
        <v>0</v>
      </c>
      <c r="L252" s="54">
        <v>0</v>
      </c>
      <c r="M252" s="54">
        <v>0</v>
      </c>
      <c r="N252" s="54">
        <v>0</v>
      </c>
      <c r="O252" s="54">
        <v>11137</v>
      </c>
      <c r="P252" s="54">
        <v>13495</v>
      </c>
      <c r="Q252" s="54">
        <v>13495</v>
      </c>
      <c r="R252" s="128">
        <v>10209</v>
      </c>
      <c r="S252" s="54">
        <v>10205</v>
      </c>
      <c r="T252" s="54">
        <v>9961</v>
      </c>
      <c r="U252" s="54">
        <v>9957</v>
      </c>
      <c r="V252" s="54">
        <v>9883</v>
      </c>
      <c r="W252" s="54">
        <v>9829</v>
      </c>
      <c r="X252" s="54">
        <v>9819</v>
      </c>
      <c r="Y252" s="54">
        <v>9781</v>
      </c>
      <c r="Z252" s="54">
        <v>9621</v>
      </c>
      <c r="AA252" s="54">
        <v>9341</v>
      </c>
      <c r="AC252" s="54">
        <f t="shared" si="363"/>
        <v>0</v>
      </c>
      <c r="AD252" s="54">
        <f t="shared" si="378"/>
        <v>0</v>
      </c>
      <c r="AE252" s="54">
        <f t="shared" si="379"/>
        <v>0</v>
      </c>
      <c r="AF252" s="54">
        <f t="shared" si="380"/>
        <v>13495</v>
      </c>
      <c r="AG252" s="54">
        <f t="shared" si="360"/>
        <v>9957</v>
      </c>
      <c r="AH252" s="54">
        <f t="shared" ca="1" si="361"/>
        <v>9781</v>
      </c>
      <c r="AI252" s="54">
        <f t="shared" ca="1" si="362"/>
        <v>9341</v>
      </c>
      <c r="AJ252" s="45" t="s">
        <v>9</v>
      </c>
    </row>
    <row r="253" spans="1:36" ht="15.95" hidden="1" customHeight="1" outlineLevel="1" x14ac:dyDescent="0.2">
      <c r="A253" s="63" t="s">
        <v>163</v>
      </c>
      <c r="B253" s="54">
        <v>0</v>
      </c>
      <c r="C253" s="54">
        <v>0</v>
      </c>
      <c r="D253" s="54">
        <v>0</v>
      </c>
      <c r="E253" s="54">
        <v>0</v>
      </c>
      <c r="F253" s="54">
        <v>0</v>
      </c>
      <c r="G253" s="54">
        <v>0</v>
      </c>
      <c r="H253" s="54">
        <v>0</v>
      </c>
      <c r="I253" s="54">
        <v>0</v>
      </c>
      <c r="J253" s="54">
        <v>0</v>
      </c>
      <c r="K253" s="54">
        <v>0</v>
      </c>
      <c r="L253" s="54">
        <v>0</v>
      </c>
      <c r="M253" s="54">
        <v>0</v>
      </c>
      <c r="N253" s="54">
        <v>0</v>
      </c>
      <c r="O253" s="54">
        <v>0</v>
      </c>
      <c r="P253" s="54">
        <v>0</v>
      </c>
      <c r="Q253" s="54">
        <v>419</v>
      </c>
      <c r="R253" s="54">
        <v>512</v>
      </c>
      <c r="S253" s="54">
        <v>0</v>
      </c>
      <c r="T253" s="54">
        <v>0</v>
      </c>
      <c r="U253" s="54">
        <v>0</v>
      </c>
      <c r="V253" s="54">
        <v>0</v>
      </c>
      <c r="W253" s="54">
        <v>0</v>
      </c>
      <c r="X253" s="54">
        <v>0</v>
      </c>
      <c r="Y253" s="54">
        <v>0</v>
      </c>
      <c r="Z253" s="54">
        <v>0</v>
      </c>
      <c r="AA253" s="54">
        <v>0</v>
      </c>
      <c r="AC253" s="54">
        <f t="shared" si="363"/>
        <v>0</v>
      </c>
      <c r="AD253" s="54">
        <f t="shared" si="378"/>
        <v>0</v>
      </c>
      <c r="AE253" s="54">
        <f t="shared" si="379"/>
        <v>0</v>
      </c>
      <c r="AF253" s="54">
        <f t="shared" si="380"/>
        <v>419</v>
      </c>
      <c r="AG253" s="54">
        <f t="shared" si="360"/>
        <v>0</v>
      </c>
      <c r="AH253" s="54">
        <f t="shared" ca="1" si="361"/>
        <v>0</v>
      </c>
      <c r="AI253" s="54">
        <f t="shared" ca="1" si="362"/>
        <v>0</v>
      </c>
      <c r="AJ253" s="45" t="s">
        <v>9</v>
      </c>
    </row>
    <row r="254" spans="1:36" ht="15.95" hidden="1" customHeight="1" outlineLevel="1" x14ac:dyDescent="0.2">
      <c r="A254" s="61" t="s">
        <v>165</v>
      </c>
      <c r="B254" s="62">
        <v>24237</v>
      </c>
      <c r="C254" s="62">
        <v>41281</v>
      </c>
      <c r="D254" s="62">
        <v>52123</v>
      </c>
      <c r="E254" s="62">
        <v>54829</v>
      </c>
      <c r="F254" s="62">
        <v>66102</v>
      </c>
      <c r="G254" s="62">
        <v>81459</v>
      </c>
      <c r="H254" s="62">
        <v>123405</v>
      </c>
      <c r="I254" s="62">
        <f t="shared" ref="I254:N254" si="393">SUM(I255:I261)</f>
        <v>169384</v>
      </c>
      <c r="J254" s="62">
        <f t="shared" si="393"/>
        <v>206621</v>
      </c>
      <c r="K254" s="62">
        <f t="shared" si="393"/>
        <v>186265</v>
      </c>
      <c r="L254" s="62">
        <f t="shared" si="393"/>
        <v>203483</v>
      </c>
      <c r="M254" s="62">
        <f t="shared" si="393"/>
        <v>255007</v>
      </c>
      <c r="N254" s="62">
        <f t="shared" si="393"/>
        <v>453444</v>
      </c>
      <c r="O254" s="62">
        <f t="shared" ref="O254:T254" si="394">SUM(O255:O261)</f>
        <v>460012</v>
      </c>
      <c r="P254" s="62">
        <f t="shared" si="394"/>
        <v>465261</v>
      </c>
      <c r="Q254" s="62">
        <f t="shared" si="394"/>
        <v>465532</v>
      </c>
      <c r="R254" s="62">
        <f t="shared" si="394"/>
        <v>470603</v>
      </c>
      <c r="S254" s="62">
        <f t="shared" si="394"/>
        <v>469616</v>
      </c>
      <c r="T254" s="62">
        <f t="shared" si="394"/>
        <v>466709</v>
      </c>
      <c r="U254" s="62">
        <f t="shared" ref="U254:V254" si="395">SUM(U255:U261)</f>
        <v>429020</v>
      </c>
      <c r="V254" s="62">
        <f t="shared" si="395"/>
        <v>448483</v>
      </c>
      <c r="W254" s="62">
        <f t="shared" ref="W254:X254" si="396">SUM(W255:W261)</f>
        <v>423305</v>
      </c>
      <c r="X254" s="62">
        <f t="shared" si="396"/>
        <v>437192</v>
      </c>
      <c r="Y254" s="62">
        <f t="shared" ref="Y254:Z254" si="397">SUM(Y255:Y261)</f>
        <v>409788</v>
      </c>
      <c r="Z254" s="62">
        <f t="shared" si="397"/>
        <v>429512</v>
      </c>
      <c r="AA254" s="62">
        <f t="shared" ref="AA254" si="398">SUM(AA255:AA261)</f>
        <v>447902</v>
      </c>
      <c r="AC254" s="62">
        <f t="shared" ref="AC254:AC261" si="399">E254</f>
        <v>54829</v>
      </c>
      <c r="AD254" s="62">
        <f t="shared" ref="AD254:AD261" si="400">I254</f>
        <v>169384</v>
      </c>
      <c r="AE254" s="62">
        <f t="shared" ref="AE254:AE261" si="401">M254</f>
        <v>255007</v>
      </c>
      <c r="AF254" s="62">
        <f t="shared" ref="AF254:AF261" si="402">Q254</f>
        <v>465532</v>
      </c>
      <c r="AG254" s="62">
        <f t="shared" si="360"/>
        <v>429020</v>
      </c>
      <c r="AH254" s="62">
        <f t="shared" ca="1" si="361"/>
        <v>409788</v>
      </c>
      <c r="AI254" s="62">
        <f t="shared" ca="1" si="362"/>
        <v>447902</v>
      </c>
      <c r="AJ254" s="45" t="s">
        <v>9</v>
      </c>
    </row>
    <row r="255" spans="1:36" ht="15.95" hidden="1" customHeight="1" outlineLevel="1" x14ac:dyDescent="0.2">
      <c r="A255" s="63" t="s">
        <v>166</v>
      </c>
      <c r="B255" s="54">
        <v>23632</v>
      </c>
      <c r="C255" s="54">
        <v>37632</v>
      </c>
      <c r="D255" s="54">
        <v>37632</v>
      </c>
      <c r="E255" s="54">
        <v>37632</v>
      </c>
      <c r="F255" s="54">
        <v>37632</v>
      </c>
      <c r="G255" s="54">
        <v>37632</v>
      </c>
      <c r="H255" s="54">
        <v>37632</v>
      </c>
      <c r="I255" s="54">
        <v>37632</v>
      </c>
      <c r="J255" s="54">
        <v>37632</v>
      </c>
      <c r="K255" s="54">
        <v>37632</v>
      </c>
      <c r="L255" s="54">
        <v>37632</v>
      </c>
      <c r="M255" s="54">
        <v>37632</v>
      </c>
      <c r="N255" s="54">
        <v>222145</v>
      </c>
      <c r="O255" s="54">
        <v>222145</v>
      </c>
      <c r="P255" s="54">
        <v>222145</v>
      </c>
      <c r="Q255" s="54">
        <v>222145</v>
      </c>
      <c r="R255" s="54">
        <v>222145</v>
      </c>
      <c r="S255" s="54">
        <v>222145</v>
      </c>
      <c r="T255" s="54">
        <v>222145</v>
      </c>
      <c r="U255" s="54">
        <v>222145</v>
      </c>
      <c r="V255" s="54">
        <v>222145</v>
      </c>
      <c r="W255" s="54">
        <v>222145</v>
      </c>
      <c r="X255" s="54">
        <v>222145</v>
      </c>
      <c r="Y255" s="54">
        <v>222145</v>
      </c>
      <c r="Z255" s="54">
        <v>222145</v>
      </c>
      <c r="AA255" s="54">
        <v>222145</v>
      </c>
      <c r="AC255" s="54">
        <f t="shared" si="399"/>
        <v>37632</v>
      </c>
      <c r="AD255" s="54">
        <f t="shared" si="400"/>
        <v>37632</v>
      </c>
      <c r="AE255" s="54">
        <f t="shared" si="401"/>
        <v>37632</v>
      </c>
      <c r="AF255" s="54">
        <f t="shared" si="402"/>
        <v>222145</v>
      </c>
      <c r="AG255" s="54">
        <f t="shared" ref="AG255:AG261" si="403">U255</f>
        <v>222145</v>
      </c>
      <c r="AH255" s="54">
        <f t="shared" ref="AH255:AH261" ca="1" si="404">OFFSET(Z255,0,-1)</f>
        <v>222145</v>
      </c>
      <c r="AI255" s="54">
        <f t="shared" ref="AI255:AI261" ca="1" si="405">OFFSET(AB255,0,-1)</f>
        <v>222145</v>
      </c>
      <c r="AJ255" s="45" t="s">
        <v>9</v>
      </c>
    </row>
    <row r="256" spans="1:36" ht="15.95" hidden="1" customHeight="1" outlineLevel="1" x14ac:dyDescent="0.2">
      <c r="A256" s="63" t="s">
        <v>167</v>
      </c>
      <c r="B256" s="54">
        <v>0</v>
      </c>
      <c r="C256" s="54">
        <v>0</v>
      </c>
      <c r="D256" s="54">
        <v>0</v>
      </c>
      <c r="E256" s="54">
        <v>0</v>
      </c>
      <c r="F256" s="54">
        <v>0</v>
      </c>
      <c r="G256" s="54">
        <v>0</v>
      </c>
      <c r="H256" s="54">
        <v>0</v>
      </c>
      <c r="I256" s="54">
        <v>0</v>
      </c>
      <c r="J256" s="54">
        <v>0</v>
      </c>
      <c r="K256" s="54">
        <v>0</v>
      </c>
      <c r="L256" s="54">
        <v>0</v>
      </c>
      <c r="M256" s="54">
        <v>0</v>
      </c>
      <c r="N256" s="54">
        <v>0</v>
      </c>
      <c r="O256" s="54">
        <v>0</v>
      </c>
      <c r="P256" s="54">
        <v>0</v>
      </c>
      <c r="Q256" s="54">
        <v>0</v>
      </c>
      <c r="R256" s="54">
        <v>0</v>
      </c>
      <c r="S256" s="54">
        <v>0</v>
      </c>
      <c r="T256" s="54">
        <v>0</v>
      </c>
      <c r="U256" s="54">
        <v>0</v>
      </c>
      <c r="V256" s="54">
        <v>0</v>
      </c>
      <c r="W256" s="54">
        <v>0</v>
      </c>
      <c r="X256" s="54">
        <v>0</v>
      </c>
      <c r="Y256" s="54">
        <v>0</v>
      </c>
      <c r="Z256" s="54">
        <v>0</v>
      </c>
      <c r="AA256" s="54">
        <v>0</v>
      </c>
      <c r="AC256" s="54">
        <f t="shared" si="399"/>
        <v>0</v>
      </c>
      <c r="AD256" s="54">
        <f t="shared" si="400"/>
        <v>0</v>
      </c>
      <c r="AE256" s="54">
        <f t="shared" si="401"/>
        <v>0</v>
      </c>
      <c r="AF256" s="54">
        <f t="shared" si="402"/>
        <v>0</v>
      </c>
      <c r="AG256" s="54">
        <f t="shared" si="403"/>
        <v>0</v>
      </c>
      <c r="AH256" s="54">
        <f t="shared" ca="1" si="404"/>
        <v>0</v>
      </c>
      <c r="AI256" s="54">
        <f t="shared" ca="1" si="405"/>
        <v>0</v>
      </c>
      <c r="AJ256" s="45" t="s">
        <v>9</v>
      </c>
    </row>
    <row r="257" spans="1:36" ht="15.95" hidden="1" customHeight="1" outlineLevel="1" x14ac:dyDescent="0.2">
      <c r="A257" s="63" t="s">
        <v>145</v>
      </c>
      <c r="B257" s="54">
        <v>0</v>
      </c>
      <c r="C257" s="54">
        <v>0</v>
      </c>
      <c r="D257" s="54">
        <v>0</v>
      </c>
      <c r="E257" s="54">
        <v>0</v>
      </c>
      <c r="F257" s="54">
        <v>0</v>
      </c>
      <c r="G257" s="54">
        <v>0</v>
      </c>
      <c r="H257" s="54">
        <v>0</v>
      </c>
      <c r="I257" s="54">
        <v>0</v>
      </c>
      <c r="J257" s="54">
        <v>0</v>
      </c>
      <c r="K257" s="54">
        <v>0</v>
      </c>
      <c r="L257" s="54">
        <v>0</v>
      </c>
      <c r="M257" s="54">
        <v>0</v>
      </c>
      <c r="N257" s="54">
        <v>0</v>
      </c>
      <c r="O257" s="54">
        <v>0</v>
      </c>
      <c r="P257" s="54">
        <v>0</v>
      </c>
      <c r="Q257" s="54">
        <v>0</v>
      </c>
      <c r="R257" s="54">
        <v>0</v>
      </c>
      <c r="S257" s="54">
        <v>0</v>
      </c>
      <c r="T257" s="54">
        <v>0</v>
      </c>
      <c r="U257" s="54">
        <v>0</v>
      </c>
      <c r="V257" s="54">
        <v>0</v>
      </c>
      <c r="W257" s="54">
        <v>0</v>
      </c>
      <c r="X257" s="54">
        <v>0</v>
      </c>
      <c r="Y257" s="54">
        <v>0</v>
      </c>
      <c r="Z257" s="54">
        <v>0</v>
      </c>
      <c r="AA257" s="54">
        <v>0</v>
      </c>
      <c r="AC257" s="54">
        <f t="shared" si="399"/>
        <v>0</v>
      </c>
      <c r="AD257" s="54">
        <f t="shared" si="400"/>
        <v>0</v>
      </c>
      <c r="AE257" s="54">
        <f t="shared" si="401"/>
        <v>0</v>
      </c>
      <c r="AF257" s="54">
        <f t="shared" si="402"/>
        <v>0</v>
      </c>
      <c r="AG257" s="54">
        <f t="shared" si="403"/>
        <v>0</v>
      </c>
      <c r="AH257" s="54">
        <f t="shared" ca="1" si="404"/>
        <v>0</v>
      </c>
      <c r="AI257" s="54">
        <f t="shared" ca="1" si="405"/>
        <v>0</v>
      </c>
      <c r="AJ257" s="45" t="s">
        <v>9</v>
      </c>
    </row>
    <row r="258" spans="1:36" ht="15.95" hidden="1" customHeight="1" outlineLevel="1" x14ac:dyDescent="0.2">
      <c r="A258" s="63" t="s">
        <v>168</v>
      </c>
      <c r="B258" s="54">
        <v>0</v>
      </c>
      <c r="C258" s="54">
        <v>0</v>
      </c>
      <c r="D258" s="54">
        <v>0</v>
      </c>
      <c r="E258" s="54">
        <v>0</v>
      </c>
      <c r="F258" s="54">
        <v>0</v>
      </c>
      <c r="G258" s="54">
        <v>0</v>
      </c>
      <c r="H258" s="54">
        <v>0</v>
      </c>
      <c r="I258" s="54">
        <v>0</v>
      </c>
      <c r="J258" s="54">
        <v>0</v>
      </c>
      <c r="K258" s="54">
        <v>0</v>
      </c>
      <c r="L258" s="54">
        <v>0</v>
      </c>
      <c r="M258" s="54">
        <v>0</v>
      </c>
      <c r="N258" s="54">
        <v>0</v>
      </c>
      <c r="O258" s="54">
        <v>0</v>
      </c>
      <c r="P258" s="54">
        <v>0</v>
      </c>
      <c r="Q258" s="54">
        <v>0</v>
      </c>
      <c r="R258" s="54">
        <v>0</v>
      </c>
      <c r="S258" s="54">
        <v>0</v>
      </c>
      <c r="T258" s="54">
        <v>0</v>
      </c>
      <c r="U258" s="54">
        <v>0</v>
      </c>
      <c r="V258" s="54">
        <v>0</v>
      </c>
      <c r="W258" s="54">
        <v>0</v>
      </c>
      <c r="X258" s="54">
        <v>0</v>
      </c>
      <c r="Y258" s="54">
        <v>0</v>
      </c>
      <c r="Z258" s="54">
        <v>0</v>
      </c>
      <c r="AA258" s="54">
        <v>0</v>
      </c>
      <c r="AC258" s="54">
        <f t="shared" si="399"/>
        <v>0</v>
      </c>
      <c r="AD258" s="54">
        <f t="shared" si="400"/>
        <v>0</v>
      </c>
      <c r="AE258" s="54">
        <f t="shared" si="401"/>
        <v>0</v>
      </c>
      <c r="AF258" s="54">
        <f t="shared" si="402"/>
        <v>0</v>
      </c>
      <c r="AG258" s="54">
        <f t="shared" si="403"/>
        <v>0</v>
      </c>
      <c r="AH258" s="54">
        <f t="shared" ca="1" si="404"/>
        <v>0</v>
      </c>
      <c r="AI258" s="54">
        <f t="shared" ca="1" si="405"/>
        <v>0</v>
      </c>
      <c r="AJ258" s="45" t="s">
        <v>9</v>
      </c>
    </row>
    <row r="259" spans="1:36" ht="15.95" hidden="1" customHeight="1" outlineLevel="1" x14ac:dyDescent="0.2">
      <c r="A259" s="63" t="s">
        <v>169</v>
      </c>
      <c r="B259" s="54">
        <v>691</v>
      </c>
      <c r="C259" s="54">
        <v>692</v>
      </c>
      <c r="D259" s="54">
        <v>692</v>
      </c>
      <c r="E259" s="54">
        <v>23516</v>
      </c>
      <c r="F259" s="54">
        <v>22335</v>
      </c>
      <c r="G259" s="54">
        <v>22335</v>
      </c>
      <c r="H259" s="54">
        <v>22335</v>
      </c>
      <c r="I259" s="54">
        <v>131753</v>
      </c>
      <c r="J259" s="54">
        <v>131753</v>
      </c>
      <c r="K259" s="54">
        <v>131753</v>
      </c>
      <c r="L259" s="54">
        <v>131753</v>
      </c>
      <c r="M259" s="54">
        <v>217372</v>
      </c>
      <c r="N259" s="54">
        <v>217372</v>
      </c>
      <c r="O259" s="54">
        <v>217372</v>
      </c>
      <c r="P259" s="54">
        <v>201821</v>
      </c>
      <c r="Q259" s="54">
        <v>243388</v>
      </c>
      <c r="R259" s="54">
        <v>228952</v>
      </c>
      <c r="S259" s="54">
        <v>228952</v>
      </c>
      <c r="T259" s="54">
        <v>213402</v>
      </c>
      <c r="U259" s="54">
        <v>206874</v>
      </c>
      <c r="V259" s="54">
        <v>206874</v>
      </c>
      <c r="W259" s="54">
        <v>185283</v>
      </c>
      <c r="X259" s="54">
        <v>185283</v>
      </c>
      <c r="Y259" s="54">
        <v>187645</v>
      </c>
      <c r="Z259" s="54">
        <v>187645</v>
      </c>
      <c r="AA259" s="54">
        <v>187645</v>
      </c>
      <c r="AC259" s="54">
        <f t="shared" si="399"/>
        <v>23516</v>
      </c>
      <c r="AD259" s="54">
        <f t="shared" si="400"/>
        <v>131753</v>
      </c>
      <c r="AE259" s="54">
        <f t="shared" si="401"/>
        <v>217372</v>
      </c>
      <c r="AF259" s="54">
        <f t="shared" si="402"/>
        <v>243388</v>
      </c>
      <c r="AG259" s="54">
        <f t="shared" si="403"/>
        <v>206874</v>
      </c>
      <c r="AH259" s="54">
        <f t="shared" ca="1" si="404"/>
        <v>187645</v>
      </c>
      <c r="AI259" s="54">
        <f t="shared" ca="1" si="405"/>
        <v>187645</v>
      </c>
      <c r="AJ259" s="45" t="s">
        <v>9</v>
      </c>
    </row>
    <row r="260" spans="1:36" ht="15.95" hidden="1" customHeight="1" outlineLevel="1" x14ac:dyDescent="0.2">
      <c r="A260" s="63" t="s">
        <v>170</v>
      </c>
      <c r="B260" s="54">
        <v>-86</v>
      </c>
      <c r="C260" s="54">
        <v>2957</v>
      </c>
      <c r="D260" s="54">
        <v>13799</v>
      </c>
      <c r="E260" s="54">
        <v>-6319</v>
      </c>
      <c r="F260" s="54">
        <v>6135</v>
      </c>
      <c r="G260" s="54">
        <v>21492</v>
      </c>
      <c r="H260" s="54">
        <v>63438</v>
      </c>
      <c r="I260" s="54">
        <v>-1</v>
      </c>
      <c r="J260" s="54">
        <v>37236</v>
      </c>
      <c r="K260" s="54">
        <v>16880</v>
      </c>
      <c r="L260" s="54">
        <v>34098</v>
      </c>
      <c r="M260" s="54">
        <v>3</v>
      </c>
      <c r="N260" s="54">
        <v>13927</v>
      </c>
      <c r="O260" s="54">
        <v>20495</v>
      </c>
      <c r="P260" s="54">
        <v>41295</v>
      </c>
      <c r="Q260" s="54">
        <v>-1</v>
      </c>
      <c r="R260" s="54">
        <v>19506</v>
      </c>
      <c r="S260" s="54">
        <v>18519</v>
      </c>
      <c r="T260" s="54">
        <v>31162</v>
      </c>
      <c r="U260" s="54">
        <v>1</v>
      </c>
      <c r="V260" s="54">
        <v>19464</v>
      </c>
      <c r="W260" s="54">
        <v>15877</v>
      </c>
      <c r="X260" s="54">
        <v>29764</v>
      </c>
      <c r="Y260" s="54">
        <v>-2</v>
      </c>
      <c r="Z260" s="54">
        <v>19722</v>
      </c>
      <c r="AA260" s="54">
        <v>38112</v>
      </c>
      <c r="AC260" s="54">
        <f t="shared" si="399"/>
        <v>-6319</v>
      </c>
      <c r="AD260" s="54">
        <f t="shared" si="400"/>
        <v>-1</v>
      </c>
      <c r="AE260" s="54">
        <f t="shared" si="401"/>
        <v>3</v>
      </c>
      <c r="AF260" s="54">
        <f t="shared" si="402"/>
        <v>-1</v>
      </c>
      <c r="AG260" s="54">
        <f t="shared" si="403"/>
        <v>1</v>
      </c>
      <c r="AH260" s="54">
        <f t="shared" ca="1" si="404"/>
        <v>-2</v>
      </c>
      <c r="AI260" s="54">
        <f t="shared" ca="1" si="405"/>
        <v>38112</v>
      </c>
      <c r="AJ260" s="45" t="s">
        <v>9</v>
      </c>
    </row>
    <row r="261" spans="1:36" ht="15.95" hidden="1" customHeight="1" outlineLevel="1" x14ac:dyDescent="0.2">
      <c r="A261" s="63" t="s">
        <v>171</v>
      </c>
      <c r="B261" s="54">
        <v>0</v>
      </c>
      <c r="C261" s="54">
        <v>0</v>
      </c>
      <c r="D261" s="54">
        <v>0</v>
      </c>
      <c r="E261" s="54">
        <v>0</v>
      </c>
      <c r="F261" s="54">
        <v>0</v>
      </c>
      <c r="G261" s="54">
        <v>0</v>
      </c>
      <c r="H261" s="54">
        <v>0</v>
      </c>
      <c r="I261" s="54">
        <v>0</v>
      </c>
      <c r="J261" s="54">
        <v>0</v>
      </c>
      <c r="K261" s="54">
        <v>0</v>
      </c>
      <c r="L261" s="54">
        <v>0</v>
      </c>
      <c r="M261" s="54">
        <v>0</v>
      </c>
      <c r="N261" s="54">
        <v>0</v>
      </c>
      <c r="O261" s="54">
        <v>0</v>
      </c>
      <c r="P261" s="54">
        <v>0</v>
      </c>
      <c r="Q261" s="54">
        <v>0</v>
      </c>
      <c r="R261" s="54">
        <v>0</v>
      </c>
      <c r="S261" s="54">
        <v>0</v>
      </c>
      <c r="T261" s="54">
        <v>0</v>
      </c>
      <c r="U261" s="54">
        <v>0</v>
      </c>
      <c r="V261" s="54">
        <v>0</v>
      </c>
      <c r="W261" s="54">
        <v>0</v>
      </c>
      <c r="X261" s="54">
        <v>0</v>
      </c>
      <c r="Y261" s="54">
        <v>0</v>
      </c>
      <c r="Z261" s="54">
        <v>0</v>
      </c>
      <c r="AA261" s="54">
        <v>0</v>
      </c>
      <c r="AC261" s="54">
        <f t="shared" si="399"/>
        <v>0</v>
      </c>
      <c r="AD261" s="54">
        <f t="shared" si="400"/>
        <v>0</v>
      </c>
      <c r="AE261" s="54">
        <f t="shared" si="401"/>
        <v>0</v>
      </c>
      <c r="AF261" s="54">
        <f t="shared" si="402"/>
        <v>0</v>
      </c>
      <c r="AG261" s="54">
        <f t="shared" si="403"/>
        <v>0</v>
      </c>
      <c r="AH261" s="54">
        <f t="shared" ca="1" si="404"/>
        <v>0</v>
      </c>
      <c r="AI261" s="54">
        <f t="shared" ca="1" si="405"/>
        <v>0</v>
      </c>
      <c r="AJ261" s="45" t="s">
        <v>9</v>
      </c>
    </row>
    <row r="262" spans="1:36" ht="15.95" customHeight="1" collapsed="1" x14ac:dyDescent="0.2">
      <c r="P262" s="219">
        <f t="shared" ref="P262:U262" si="406">P190-P222</f>
        <v>0</v>
      </c>
      <c r="Q262" s="219">
        <f t="shared" si="406"/>
        <v>0</v>
      </c>
      <c r="R262" s="219">
        <f t="shared" si="406"/>
        <v>0</v>
      </c>
      <c r="S262" s="219">
        <f t="shared" si="406"/>
        <v>0</v>
      </c>
      <c r="T262" s="219">
        <f t="shared" si="406"/>
        <v>0</v>
      </c>
      <c r="U262" s="219">
        <f t="shared" si="406"/>
        <v>0</v>
      </c>
      <c r="V262" s="219">
        <f t="shared" ref="V262:W262" si="407">V190-V222</f>
        <v>0</v>
      </c>
      <c r="W262" s="219">
        <f t="shared" si="407"/>
        <v>0</v>
      </c>
      <c r="X262" s="219">
        <f t="shared" ref="X262:Y262" si="408">X190-X222</f>
        <v>0</v>
      </c>
      <c r="Y262" s="219">
        <f t="shared" si="408"/>
        <v>0</v>
      </c>
      <c r="Z262" s="219">
        <f t="shared" ref="Z262:AA262" si="409">Z190-Z222</f>
        <v>0</v>
      </c>
      <c r="AA262" s="219">
        <f t="shared" si="409"/>
        <v>0</v>
      </c>
      <c r="AJ262" s="45" t="s">
        <v>9</v>
      </c>
    </row>
    <row r="263" spans="1:36" ht="15.95" customHeight="1" x14ac:dyDescent="0.2">
      <c r="A263" s="162" t="s">
        <v>187</v>
      </c>
      <c r="AJ263" s="45" t="s">
        <v>9</v>
      </c>
    </row>
    <row r="264" spans="1:36" ht="15.95" customHeight="1" x14ac:dyDescent="0.2">
      <c r="AJ264" s="45"/>
    </row>
    <row r="265" spans="1:36" ht="15.95" customHeight="1" x14ac:dyDescent="0.2">
      <c r="AJ265" s="45"/>
    </row>
    <row r="266" spans="1:36" ht="15.95" customHeight="1" x14ac:dyDescent="0.2">
      <c r="AJ266" s="45"/>
    </row>
    <row r="267" spans="1:36" ht="15.95" customHeight="1" x14ac:dyDescent="0.2">
      <c r="AJ267" s="45"/>
    </row>
    <row r="268" spans="1:36" ht="15.95" customHeight="1" x14ac:dyDescent="0.2">
      <c r="AJ268" s="45"/>
    </row>
  </sheetData>
  <phoneticPr fontId="43" type="noConversion"/>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16</vt:i4>
      </vt:variant>
      <vt:variant>
        <vt:lpstr>Intervalos Nomeados</vt:lpstr>
      </vt:variant>
      <vt:variant>
        <vt:i4>3</vt:i4>
      </vt:variant>
    </vt:vector>
  </HeadingPairs>
  <TitlesOfParts>
    <vt:vector size="19" baseType="lpstr">
      <vt:lpstr>Avisos Legais</vt:lpstr>
      <vt:lpstr>Introdução</vt:lpstr>
      <vt:lpstr>HISTÓRICO &gt;&gt;&gt; </vt:lpstr>
      <vt:lpstr>Hist_Data_TME</vt:lpstr>
      <vt:lpstr>Hist_Data_EDTE</vt:lpstr>
      <vt:lpstr>Hist_Data_ETB</vt:lpstr>
      <vt:lpstr>Hist_Data_TPE</vt:lpstr>
      <vt:lpstr>Hist_Data_TCC</vt:lpstr>
      <vt:lpstr>Hist_Data_TSM</vt:lpstr>
      <vt:lpstr>Hist_Data_CGI</vt:lpstr>
      <vt:lpstr>APOIO MODELAGEM &gt;&gt;&gt;</vt:lpstr>
      <vt:lpstr>Receita_EBITDA</vt:lpstr>
      <vt:lpstr>Dívida</vt:lpstr>
      <vt:lpstr>Participação_PFIN11</vt:lpstr>
      <vt:lpstr>IR_CSLL</vt:lpstr>
      <vt:lpstr>Template_DRE_FC</vt:lpstr>
      <vt:lpstr>Introdução!Area_de_impressao</vt:lpstr>
      <vt:lpstr>Participação_PFIN11!pfin11</vt:lpstr>
      <vt:lpstr>Template_DRE_FC!rate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Felipe Ferreira</dc:creator>
  <cp:keywords/>
  <dc:description/>
  <cp:lastModifiedBy>Marcela Brito Garcia</cp:lastModifiedBy>
  <cp:revision/>
  <dcterms:created xsi:type="dcterms:W3CDTF">2020-06-22T13:56:59Z</dcterms:created>
  <dcterms:modified xsi:type="dcterms:W3CDTF">2025-08-22T20:57:39Z</dcterms:modified>
  <cp:category/>
  <cp:contentStatus/>
</cp:coreProperties>
</file>