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xr:revisionPtr revIDLastSave="0" documentId="13_ncr:1_{D3A869D4-79BB-4FCF-9394-7CDFD9FCD357}" xr6:coauthVersionLast="47" xr6:coauthVersionMax="47" xr10:uidLastSave="{00000000-0000-0000-0000-000000000000}"/>
  <bookViews>
    <workbookView xWindow="28680" yWindow="-120" windowWidth="29040" windowHeight="15720" tabRatio="724" firstSheet="9" activeTab="8" xr2:uid="{00000000-000D-0000-FFFF-FFFF00000000}"/>
  </bookViews>
  <sheets>
    <sheet name="CAPA" sheetId="2" r:id="rId1"/>
    <sheet name="Usiminas" sheetId="3" r:id="rId2"/>
    <sheet name="Ações e grupo de controle" sheetId="4" r:id="rId3"/>
    <sheet name="Materias primas e energia" sheetId="33" r:id="rId4"/>
    <sheet name="Produção e Capacidades SID" sheetId="107" r:id="rId5"/>
    <sheet name="Vendas por Segmento" sheetId="108" r:id="rId6"/>
    <sheet name="Exportações Siderurgia" sheetId="111" r:id="rId7"/>
    <sheet name="CPV Siderurgia" sheetId="109" r:id="rId8"/>
    <sheet name="Vendas por Produto (2)" sheetId="110" r:id="rId9"/>
    <sheet name="Produção e Vendas MUSA" sheetId="112" r:id="rId10"/>
    <sheet name="Vendas por produto MUSA" sheetId="113" r:id="rId11"/>
    <sheet name="DRE por Unidade TRI" sheetId="114" r:id="rId12"/>
    <sheet name="DRE por Unidade Ano" sheetId="115" r:id="rId13"/>
    <sheet name="DRE Consolidada TRI" sheetId="116" r:id="rId14"/>
    <sheet name="DRE Consolidada ANO" sheetId="117" r:id="rId15"/>
    <sheet name="Balanço" sheetId="118" r:id="rId16"/>
    <sheet name="Fluxo de Caixa TRI" sheetId="119" r:id="rId17"/>
    <sheet name="Fluxo de caixa ANO" sheetId="120" r:id="rId18"/>
    <sheet name="CAPEX (2)" sheetId="121" r:id="rId19"/>
    <sheet name="Capital de Giro (2)" sheetId="122" r:id="rId20"/>
    <sheet name="Dívida" sheetId="123" r:id="rId21"/>
    <sheet name="FAQ" sheetId="20" r:id="rId22"/>
    <sheet name="Contato" sheetId="21" r:id="rId23"/>
    <sheet name="Demonstrativo EBITDA" sheetId="22" r:id="rId24"/>
    <sheet name="Resultado Operacional Financeir" sheetId="23" r:id="rId25"/>
    <sheet name="DRE Seg. FAQ" sheetId="26" r:id="rId26"/>
    <sheet name="Consolidação" sheetId="27" r:id="rId27"/>
  </sheets>
  <externalReferences>
    <externalReference r:id="rId28"/>
    <externalReference r:id="rId29"/>
  </externalReferences>
  <definedNames>
    <definedName name="\b" localSheetId="7">#REF!</definedName>
    <definedName name="\b" localSheetId="3">#REF!</definedName>
    <definedName name="\b" localSheetId="8">'Vendas por Produto (2)'!#REF!</definedName>
    <definedName name="\b" localSheetId="5">'Vendas por Segmento'!#REF!</definedName>
    <definedName name="\b">#REF!</definedName>
    <definedName name="\p" localSheetId="7">#REF!</definedName>
    <definedName name="\p" localSheetId="8">'Vendas por Produto (2)'!#REF!</definedName>
    <definedName name="\p" localSheetId="5">'Vendas por Segmento'!#REF!</definedName>
    <definedName name="\p">#REF!</definedName>
    <definedName name="\r" localSheetId="8">'Vendas por Produto (2)'!#REF!</definedName>
    <definedName name="\r" localSheetId="5">'Vendas por Segmento'!#REF!</definedName>
    <definedName name="\r">#REF!</definedName>
    <definedName name="dIVIDA" localSheetId="8">#REF!</definedName>
    <definedName name="dIVIDA">#REF!</definedName>
    <definedName name="dolar00" localSheetId="8">'Vendas por Produto (2)'!#REF!</definedName>
    <definedName name="dolar00" localSheetId="5">'Vendas por Segmento'!#REF!</definedName>
    <definedName name="dolar00">#REF!</definedName>
    <definedName name="dolar99" localSheetId="8">'Vendas por Produto (2)'!#REF!</definedName>
    <definedName name="dolar99" localSheetId="5">'Vendas por Segmento'!#REF!</definedName>
    <definedName name="dolar99">#REF!</definedName>
    <definedName name="Format" localSheetId="7">#REF!</definedName>
    <definedName name="Format" localSheetId="8">'Vendas por Produto (2)'!#REF!</definedName>
    <definedName name="Format" localSheetId="5">'Vendas por Segmento'!#REF!</definedName>
    <definedName name="Format">#REF!</definedName>
    <definedName name="_xlnm.Recorder" localSheetId="7">#REF!</definedName>
    <definedName name="_xlnm.Recorder" localSheetId="8">'Vendas por Produto (2)'!#REF!</definedName>
    <definedName name="_xlnm.Recorder" localSheetId="5">'Vendas por Segmento'!#REF!</definedName>
    <definedName name="_xlnm.Recorder">#REF!</definedName>
    <definedName name="Header" localSheetId="7">#REF!</definedName>
    <definedName name="Header" localSheetId="8">'Vendas por Produto (2)'!#REF!</definedName>
    <definedName name="Header" localSheetId="5">'Vendas por Segmento'!#REF!</definedName>
    <definedName name="Header">#REF!</definedName>
    <definedName name="nbfdhbfd" localSheetId="7">#REF!</definedName>
    <definedName name="nbfdhbfd" localSheetId="8">'Vendas por Produto (2)'!#REF!</definedName>
    <definedName name="nbfdhbfd" localSheetId="5">'Vendas por Segmento'!#REF!</definedName>
    <definedName name="nbfdhbfd">#REF!</definedName>
    <definedName name="Print" localSheetId="7">#REF!</definedName>
    <definedName name="Print" localSheetId="8">'Vendas por Produto (2)'!#REF!</definedName>
    <definedName name="Print" localSheetId="5">'Vendas por Segmento'!#REF!</definedName>
    <definedName name="Print">#REF!</definedName>
    <definedName name="Print_Area_MI" localSheetId="7">#REF!</definedName>
    <definedName name="Print_Area_MI" localSheetId="8">'Vendas por Produto (2)'!#REF!</definedName>
    <definedName name="Print_Area_MI" localSheetId="5">'Vendas por Segmento'!#REF!</definedName>
    <definedName name="Print_Area_MI">#REF!</definedName>
    <definedName name="RawData" localSheetId="7">#REF!</definedName>
    <definedName name="RawData" localSheetId="8">'Vendas por Produto (2)'!#REF!</definedName>
    <definedName name="RawData" localSheetId="5">'Vendas por Segmento'!#REF!</definedName>
    <definedName name="RawData">#REF!</definedName>
    <definedName name="RawHeader" localSheetId="7">#REF!</definedName>
    <definedName name="RawHeader" localSheetId="8">'Vendas por Produto (2)'!#REF!</definedName>
    <definedName name="RawHeader" localSheetId="5">'Vendas por Segmento'!#REF!</definedName>
    <definedName name="RawHeader">#REF!</definedName>
    <definedName name="s">#REF!</definedName>
    <definedName name="Saida_Comite" localSheetId="7">#REF!</definedName>
    <definedName name="Saida_Comite" localSheetId="8">#REF!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7" i="110" l="1"/>
  <c r="AF70" i="119"/>
  <c r="O16" i="113"/>
  <c r="P16" i="113"/>
  <c r="O17" i="113"/>
  <c r="P17" i="113"/>
  <c r="O18" i="113"/>
  <c r="P18" i="113"/>
  <c r="O19" i="113"/>
  <c r="P19" i="113"/>
  <c r="T9" i="123" l="1"/>
  <c r="T7" i="123"/>
  <c r="AF3" i="123"/>
  <c r="AH2" i="122"/>
  <c r="Q54" i="118"/>
  <c r="V27" i="118"/>
  <c r="T27" i="118"/>
  <c r="S27" i="118"/>
  <c r="N5" i="118"/>
  <c r="B117" i="114"/>
  <c r="V3" i="109"/>
  <c r="V17" i="109" s="1"/>
  <c r="V20" i="109" s="1"/>
  <c r="AK10" i="108"/>
  <c r="AJ10" i="108"/>
  <c r="AE10" i="108"/>
  <c r="AB7" i="108"/>
  <c r="AK3" i="108"/>
  <c r="AJ3" i="108"/>
</calcChain>
</file>

<file path=xl/sharedStrings.xml><?xml version="1.0" encoding="utf-8"?>
<sst xmlns="http://schemas.openxmlformats.org/spreadsheetml/2006/main" count="1616" uniqueCount="373">
  <si>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</si>
  <si>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</si>
  <si>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</si>
  <si>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</si>
  <si>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</si>
  <si>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</si>
  <si>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</si>
  <si>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</si>
  <si>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</si>
  <si>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</si>
  <si>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</si>
  <si>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</si>
  <si>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</si>
  <si>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Total</t>
  </si>
  <si>
    <t>Quantidade (T)</t>
  </si>
  <si>
    <t>Carga Metálica (Minério de Ferro)</t>
  </si>
  <si>
    <t>Carvão Mineral</t>
  </si>
  <si>
    <t>Coque e PCI</t>
  </si>
  <si>
    <t>Mineração</t>
  </si>
  <si>
    <t>-</t>
  </si>
  <si>
    <t xml:space="preserve"> </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</si>
  <si>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</si>
  <si>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</si>
  <si>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</si>
  <si>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</si>
  <si>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</si>
  <si>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</si>
  <si>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</si>
  <si>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</si>
  <si>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</si>
  <si>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</si>
  <si>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</si>
  <si>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</si>
  <si>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</si>
  <si>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</si>
  <si>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</si>
  <si>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</si>
  <si>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</si>
  <si>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</si>
  <si>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</si>
  <si>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</si>
  <si>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</si>
  <si>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</si>
  <si>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</si>
  <si>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</si>
  <si>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</si>
  <si>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</si>
  <si>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</si>
  <si>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</si>
  <si>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</si>
  <si>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</si>
  <si>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</si>
  <si>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</si>
  <si>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</si>
  <si>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</si>
  <si>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</si>
  <si>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</si>
  <si>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</si>
  <si>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</si>
  <si>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</si>
  <si>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</si>
  <si>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</si>
  <si>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</si>
  <si>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</si>
  <si>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</si>
  <si>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 xml:space="preserve">      Gerais e Administrativas</t>
  </si>
  <si>
    <t xml:space="preserve">        Outras (Despesas) Receitas</t>
  </si>
  <si>
    <t>Provisões para Demandas Judiciais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</si>
  <si>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</si>
  <si>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</si>
  <si>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</si>
  <si>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</si>
  <si>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</si>
  <si>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</si>
  <si>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</si>
  <si>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</si>
  <si>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</si>
  <si>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</si>
  <si>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</si>
  <si>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</si>
  <si>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</si>
  <si>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</si>
  <si>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</si>
  <si>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</si>
  <si>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</si>
  <si>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</si>
  <si>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</si>
  <si>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</si>
  <si>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</si>
  <si>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</si>
  <si>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</si>
  <si>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</si>
  <si>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</si>
  <si>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</si>
  <si>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</si>
  <si>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</si>
  <si>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</si>
  <si>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</si>
  <si>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</si>
  <si>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</si>
  <si>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</si>
  <si>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</si>
  <si>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</si>
  <si>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</si>
  <si>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</si>
  <si>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</si>
  <si>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</si>
  <si>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</si>
  <si>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</si>
  <si>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</si>
  <si>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</si>
  <si>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</si>
  <si>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</si>
  <si>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</si>
  <si>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</si>
  <si>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</si>
  <si>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</si>
  <si>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</si>
  <si>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</si>
  <si>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</si>
  <si>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</si>
  <si>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</si>
  <si>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</si>
  <si>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</si>
  <si>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</si>
  <si>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</si>
  <si>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</si>
  <si>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</si>
  <si>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</si>
  <si>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</si>
  <si>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</si>
  <si>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</si>
  <si>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</si>
  <si>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</si>
  <si>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</si>
  <si>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</si>
  <si>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</si>
  <si>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</si>
  <si>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</si>
  <si>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</si>
  <si>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</si>
  <si>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</si>
  <si>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</si>
  <si>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</si>
  <si>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</si>
  <si>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</si>
  <si>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</si>
  <si>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</si>
  <si>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</si>
  <si>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</si>
  <si>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</si>
  <si>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</si>
  <si>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</si>
  <si>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</si>
  <si>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</si>
  <si>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</si>
  <si>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</si>
  <si>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</si>
  <si>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</si>
  <si>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</si>
  <si>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</si>
  <si>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</si>
  <si>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</si>
  <si>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</si>
  <si>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</si>
  <si>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</si>
  <si>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</si>
  <si>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</si>
  <si>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</si>
  <si>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</si>
  <si>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</si>
  <si>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</si>
  <si>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</si>
  <si>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</si>
  <si>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</si>
  <si>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</si>
  <si>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</si>
  <si>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</si>
  <si>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</si>
  <si>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</si>
  <si>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</si>
  <si>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</si>
  <si>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</si>
  <si>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</si>
  <si>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</si>
  <si>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</si>
  <si>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</si>
  <si>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</si>
  <si>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</si>
  <si>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</si>
  <si>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</si>
  <si>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</si>
  <si>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</si>
  <si>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</si>
  <si>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</si>
  <si>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</si>
  <si>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</si>
  <si>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</si>
  <si>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</si>
  <si>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</si>
  <si>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</si>
  <si>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</si>
  <si>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</si>
  <si>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</si>
  <si>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</si>
  <si>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</si>
  <si>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</si>
  <si>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</si>
  <si>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</si>
  <si>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</si>
  <si>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</si>
  <si>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</si>
  <si>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</si>
  <si>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</si>
  <si>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</si>
  <si>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</si>
  <si>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</si>
  <si>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</si>
  <si>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</si>
  <si>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</si>
  <si>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</si>
  <si>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</si>
  <si>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</si>
  <si>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2T19</t>
  </si>
  <si>
    <t>Mil toneladas</t>
  </si>
  <si>
    <t>Vendas</t>
  </si>
  <si>
    <t>Gerais e Administrativas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</si>
  <si>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</si>
  <si>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</si>
  <si>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</si>
  <si>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</si>
  <si>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</si>
  <si>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</si>
  <si>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</si>
  <si>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</si>
  <si>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</si>
  <si>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</si>
  <si>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</si>
  <si>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 xml:space="preserve">   Lucro (Prejuízo) Líquido do Exercício</t>
  </si>
  <si>
    <t xml:space="preserve">   Ingressos de Empréstimos, Financiamentos e Debêntures</t>
  </si>
  <si>
    <t>4T19</t>
  </si>
  <si>
    <t>Placas Adquiridas Processadas</t>
  </si>
  <si>
    <t>Siderurgia*</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</si>
  <si>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</si>
  <si>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</si>
  <si>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</si>
  <si>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</si>
  <si>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</si>
  <si>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</si>
  <si>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</si>
  <si>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</si>
  <si>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</si>
  <si>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   Passivo Atuarial Recebido - Plano PB1</t>
  </si>
  <si>
    <t>2T20</t>
  </si>
  <si>
    <t xml:space="preserve">   Fornecedores</t>
  </si>
  <si>
    <t xml:space="preserve">   Valor Recebido pela Alienação de Imobilizado</t>
  </si>
  <si>
    <t xml:space="preserve">     Compras de Software</t>
  </si>
  <si>
    <t>3T20</t>
  </si>
  <si>
    <t>Energia e Combustíveis</t>
  </si>
  <si>
    <t>Manutenção/Custos Gerais</t>
  </si>
  <si>
    <t>4T20</t>
  </si>
  <si>
    <t>Vendas Totais (mil toneladas)</t>
  </si>
  <si>
    <t>Placas</t>
  </si>
  <si>
    <t>Mercado Interno (mil toneladas)</t>
  </si>
  <si>
    <t>Exportações (mil toneladas)</t>
  </si>
  <si>
    <t>Obs: Demais matérias primas consistem de: Placas Adquiridas Processadas, Fundentes, Ligas, dentre outros.</t>
  </si>
  <si>
    <t>1T21</t>
  </si>
  <si>
    <t>Lucro ou Prejuízo Bruto</t>
  </si>
  <si>
    <t>Receitas e Despesas Operacionais</t>
  </si>
  <si>
    <t>2T21</t>
  </si>
  <si>
    <t>Outras Receitas e Despesas</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</si>
  <si>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</si>
  <si>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</si>
  <si>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</si>
  <si>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</si>
  <si>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</si>
  <si>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</si>
  <si>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</si>
  <si>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</si>
  <si>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</si>
  <si>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</si>
  <si>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</si>
  <si>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</si>
  <si>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</si>
  <si>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</si>
  <si>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</si>
  <si>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</si>
  <si>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</si>
  <si>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</si>
  <si>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</si>
  <si>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</si>
  <si>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</si>
  <si>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</si>
  <si>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</si>
  <si>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</si>
  <si>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Argentina</t>
  </si>
  <si>
    <t>América do Norte</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</si>
  <si>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</si>
  <si>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</si>
  <si>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</si>
  <si>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</si>
  <si>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</si>
  <si>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</si>
  <si>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</si>
  <si>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</si>
  <si>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4T22</t>
  </si>
  <si>
    <t xml:space="preserve">  Pagamento de passivos de arrendamento</t>
  </si>
  <si>
    <t>1T23</t>
  </si>
  <si>
    <t xml:space="preserve">   Participações nos Resultados de Subsidiárias</t>
  </si>
  <si>
    <t>2T23</t>
  </si>
  <si>
    <t>3T23</t>
  </si>
  <si>
    <t>3T23+AB2:AB13</t>
  </si>
  <si>
    <t>USIMINAS</t>
  </si>
  <si>
    <t>MINERAÇÃO USIMINAS</t>
  </si>
  <si>
    <t>UNIGAL</t>
  </si>
  <si>
    <t>SOLUÇÕES USIMINAS</t>
  </si>
  <si>
    <t>USIMINAS (controladora)</t>
  </si>
  <si>
    <t>UNIGAL (70%)</t>
  </si>
  <si>
    <t>SOLUÇÕES USIMINAS (69%)</t>
  </si>
  <si>
    <t>MINERAÇÃO USIMINAS (70%)</t>
  </si>
  <si>
    <t>4T23</t>
  </si>
  <si>
    <t xml:space="preserve">    Outras Receitas e Despesas</t>
  </si>
  <si>
    <t>Participação no Resultado de Controladas</t>
  </si>
  <si>
    <t xml:space="preserve">    Participação no Resultado de Controladas</t>
  </si>
  <si>
    <t xml:space="preserve">    Particpação no Resultado de Controladas</t>
  </si>
  <si>
    <t xml:space="preserve">       Mercado Interno</t>
  </si>
  <si>
    <t xml:space="preserve">       Mercado Externo</t>
  </si>
  <si>
    <t xml:space="preserve">       Custo dos Produtos Vendidos</t>
  </si>
  <si>
    <t xml:space="preserve">           Outras (Despesas) Receitas</t>
  </si>
  <si>
    <t xml:space="preserve">           Gerais e Administrativas</t>
  </si>
  <si>
    <t>América do Sul e Central (ex. Argentina)</t>
  </si>
  <si>
    <t xml:space="preserve">   (Acréscimo)/Decréscimo de Passivos</t>
  </si>
  <si>
    <t xml:space="preserve">           Vendas</t>
  </si>
  <si>
    <t>*Siderurgia considera SU desde 2022</t>
  </si>
  <si>
    <t>Ajustes*</t>
  </si>
  <si>
    <t>*Consolidando o segmento de Transformação do Aço no segmento de Siderurgia desde o 4T22</t>
  </si>
  <si>
    <t>EBITDA (Instrução CVM 156)</t>
  </si>
  <si>
    <t xml:space="preserve">           Resultado de Equivalência Patrimonial</t>
  </si>
  <si>
    <t>R$ mi</t>
  </si>
  <si>
    <t>1T24</t>
  </si>
  <si>
    <t>2T24</t>
  </si>
  <si>
    <t>30-jun-24</t>
  </si>
  <si>
    <t xml:space="preserve">   Adiantamentos a fornecedores</t>
  </si>
  <si>
    <t>Carvão e coque</t>
  </si>
  <si>
    <t>Depreciação e Ociosidade</t>
  </si>
  <si>
    <t>Mão de Obra Total</t>
  </si>
  <si>
    <t>Minérios</t>
  </si>
  <si>
    <t>Demais matérias primas</t>
  </si>
  <si>
    <t>Fretes e Seguros</t>
  </si>
  <si>
    <t>Custo do Produto Vendido (CPV - %)</t>
  </si>
  <si>
    <t>CPV/ton</t>
  </si>
  <si>
    <t>3T24</t>
  </si>
  <si>
    <t>30-set-24</t>
  </si>
  <si>
    <t>*A partir do 4T22/2022, a SU já está contemplada nos números da Siderurgia</t>
  </si>
  <si>
    <t>4T24</t>
  </si>
  <si>
    <t>Nota: Valores aproximados baseados nos consumos registrados pela Usiminas ao longo do ano de 2024</t>
  </si>
  <si>
    <t>1T23*</t>
  </si>
  <si>
    <t>2023*</t>
  </si>
  <si>
    <t>31-dez-24</t>
  </si>
  <si>
    <t>1T25</t>
  </si>
  <si>
    <t>Escalonamento da Dívida</t>
  </si>
  <si>
    <t>Moeda Local</t>
  </si>
  <si>
    <t>Moeda Estrangeira</t>
  </si>
  <si>
    <t>* Consolidado 70% do Resultado da Unigal  e 100% da SU desde 4T22</t>
  </si>
  <si>
    <t xml:space="preserve">* Consolidado 70% do Resultado da Unigal   </t>
  </si>
  <si>
    <t>31-mar-25</t>
  </si>
  <si>
    <t>2T25</t>
  </si>
  <si>
    <t>30-jun-25</t>
  </si>
  <si>
    <t>.</t>
  </si>
  <si>
    <t>3T25</t>
  </si>
  <si>
    <t>3T25*</t>
  </si>
  <si>
    <t>30-set-25</t>
  </si>
  <si>
    <t>Caixa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</si>
</sst>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_-* #,##0_-;\-* #,##0_-;_-* &quot;-&quot;??_-;_-@_-"/>
    <numFmt numFmtId="167" formatCode="0.0"/>
    <numFmt numFmtId="168" formatCode="_(* #,##0.0_);_(* \(#,##0.0\);_(* &quot;-&quot;??_);_(@_)"/>
    <numFmt numFmtId="169" formatCode="_-* #,##0.00\ _€_-;\-* #,##0.00\ _€_-;_-* &quot;-&quot;??\ _€_-;_-@_-"/>
    <numFmt numFmtId="170" formatCode="0.0%"/>
    <numFmt numFmtId="171" formatCode="_(* #,##0_);_(* \(#,##0\);_(* &quot;-&quot;??_);_(@_)"/>
    <numFmt numFmtId="172" formatCode="[$-416]d\-mmm\-yy;@"/>
    <numFmt numFmtId="173" formatCode="General_)"/>
    <numFmt numFmtId="174" formatCode="#,##0.0"/>
    <numFmt numFmtId="175" formatCode="[$-416]mmm\-yy;@"/>
    <numFmt numFmtId="176" formatCode="&quot;R$&quot;* #,##0\ ;&quot;R$&quot;* \(#,##0\)"/>
    <numFmt numFmtId="177" formatCode="_(\¥* #,##0_);\(\¥#,##0\)"/>
    <numFmt numFmtId="178" formatCode="_-* #,##0.00\ &quot;Pts&quot;_-;\-* #,##0.00\ &quot;Pts&quot;_-;_-* &quot;-&quot;??\ &quot;Pts&quot;_-;_-@_-"/>
    <numFmt numFmtId="179" formatCode="_-* #,##0.00\ _D_M_-;\-* #,##0.00\ _D_M_-;_-* &quot;-&quot;??\ _D_M_-;_-@_-"/>
    <numFmt numFmtId="180" formatCode="_(&quot;R$&quot;* #,##0.0_);_(&quot;R$&quot;* \(#,##0.0\);_(&quot;R$&quot;* &quot;-&quot;??_);_(@_)"/>
    <numFmt numFmtId="181" formatCode="0.0000000"/>
    <numFmt numFmtId="182" formatCode="\(0\)"/>
    <numFmt numFmtId="183" formatCode="_(&quot;R$&quot;* #,##0.000_);_(&quot;R$&quot;* \(#,##0.000\);_(&quot;R$&quot;* &quot;-&quot;_);_(@_)"/>
    <numFmt numFmtId="184" formatCode="_-* #,##0.000_-;\-* #,##0.000_-;_-* &quot;-&quot;??_-;_-@_-"/>
    <numFmt numFmtId="185" formatCode="_(&quot;R$&quot;* #,##0.0000_);_(&quot;R$&quot;* \(#,##0.0000\);_(&quot;R$&quot;* &quot;-&quot;_);_(@_)"/>
    <numFmt numFmtId="186" formatCode="_(&quot;R$&quot;* #,##0_);_(&quot;R$&quot;* \(#,##0\);_(&quot;R$&quot;* &quot;-&quot;??_);_(@_)"/>
    <numFmt numFmtId="187" formatCode="\(\2.\2%\)"/>
    <numFmt numFmtId="188" formatCode="_(&quot;£&quot;* #,##0_);_(&quot;£&quot;* \(#,##0\);_(&quot;£&quot;* &quot;-&quot;_);_(@_)"/>
    <numFmt numFmtId="189" formatCode="&quot;\&quot;#,##0;&quot;\&quot;\-#,##0"/>
    <numFmt numFmtId="190" formatCode="&quot;\&quot;#,##0;[Red]&quot;\&quot;\-#,##0"/>
    <numFmt numFmtId="191" formatCode="&quot;R$&quot;#,##0.0_);\(&quot;R$&quot;#,##0.0\)"/>
    <numFmt numFmtId="192" formatCode="&quot;\&quot;#,##0.00;&quot;\&quot;\-#,##0.00"/>
    <numFmt numFmtId="193" formatCode="0.000000000"/>
    <numFmt numFmtId="194" formatCode="&quot;R$&quot;* #,##0.0\ ;&quot;R$&quot;* \(#,##0.0\)"/>
    <numFmt numFmtId="195" formatCode="&quot;R$&quot;* #,##0.00\ ;&quot;R$&quot;* \(#,##0.00\)"/>
    <numFmt numFmtId="196" formatCode="0.0000"/>
    <numFmt numFmtId="197" formatCode="_ &quot;\&quot;* #,##0_ ;_ &quot;\&quot;* \-#,##0_ ;_ &quot;\&quot;* &quot;-&quot;_ ;_ @_ "/>
    <numFmt numFmtId="198" formatCode="\(??0%"/>
    <numFmt numFmtId="199" formatCode="0_)"/>
    <numFmt numFmtId="200" formatCode=";;;"/>
    <numFmt numFmtId="201" formatCode="\r\/m\/d"/>
    <numFmt numFmtId="202" formatCode="mmmddyyyy"/>
    <numFmt numFmtId="203" formatCode="mmmm\ dd\,\ yyyy"/>
    <numFmt numFmtId="204" formatCode="hh\:mm"/>
    <numFmt numFmtId="205" formatCode="\$#,##0.00_);\(\$#,##0.00\)"/>
    <numFmt numFmtId="206" formatCode="mmm\.yy"/>
    <numFmt numFmtId="207" formatCode="#,##0\ ;\(#,##0\);\-\ "/>
    <numFmt numFmtId="208" formatCode="@&quot; ($)&quot;"/>
    <numFmt numFmtId="209" formatCode="@&quot; (%)&quot;"/>
    <numFmt numFmtId="210" formatCode="@&quot; (£)&quot;"/>
    <numFmt numFmtId="211" formatCode="@&quot; (¥)&quot;"/>
    <numFmt numFmtId="212" formatCode="@&quot; (€)&quot;"/>
    <numFmt numFmtId="213" formatCode="@&quot; (x)&quot;"/>
    <numFmt numFmtId="214" formatCode="0.0_)\%;\(0.0\)\%;0.0_)\%;@_)_%"/>
    <numFmt numFmtId="215" formatCode="#,##0.0_)_%;\(#,##0.0\)_%;0.0_)_%;@_)_%"/>
    <numFmt numFmtId="216" formatCode="#,##0.0_x;\(#,##0.0\)_x;0.0_x;@_x"/>
    <numFmt numFmtId="217" formatCode="#,##0.0_x_x;\(#,##0.0\)_x_x;0.0_x_x;@_x_x"/>
    <numFmt numFmtId="218" formatCode="#,##0.0_x_x_x;\(#,##0.0\)_x_x_x;0.0_x_x_x;@_x_x_x"/>
    <numFmt numFmtId="219" formatCode="#,##0.0_x_x_x_x;\(#,##0.0\)_x_x_x_x;0.0_x_x_x_x;@_x_x_x_x"/>
    <numFmt numFmtId="220" formatCode="#,##0.00_x;\(#,##0.00\)_x;0.00_x;@_x"/>
    <numFmt numFmtId="221" formatCode="#,##0.00_x_x;\(#,##0.00\)_x_x;0_x_x;@_x_x"/>
    <numFmt numFmtId="222" formatCode="#,##0.00_x_x_x;\(#,##0.00\)_x_x_x;0.00_x_x_x;@_x_x_x"/>
    <numFmt numFmtId="223" formatCode="#,##0.00_x_x_x_x;\(#,##0.00\)_x_x_x_x;0.00_x_x_x_x;@_x_x_x_x"/>
    <numFmt numFmtId="224" formatCode="#,##0_x;\(#,##0\)_x;0_x;@_x"/>
    <numFmt numFmtId="225" formatCode="#,##0_x_x;\(#,##0\)_x_x;0_x_x;@_x_x"/>
    <numFmt numFmtId="226" formatCode="#,##0_x_x_x;\(#,##0\)_x_x_x;0_x_x_x;@_x_x_x"/>
    <numFmt numFmtId="227" formatCode="#,##0_x_x_x_x;\(#,##0\)_x_x_x_x;0_x_x_x_x;@_x_x_x_x"/>
    <numFmt numFmtId="228" formatCode="_([$R$ -416]* #,##0.00_);_([$R$ -416]* \(#,##0.00\);_([$R$ -416]* &quot;-&quot;??_);_(@_)"/>
    <numFmt numFmtId="229" formatCode="0.000000"/>
    <numFmt numFmtId="230" formatCode="#,##0.0_);\(#,##0.0\)"/>
    <numFmt numFmtId="231" formatCode="#,##0.0_);\(#,##0.0\);#,##0.0_);@_)"/>
    <numFmt numFmtId="232" formatCode="&quot;R$ &quot;#,##0.00_);[Red]\(&quot;R$ &quot;#,##0.00\)"/>
    <numFmt numFmtId="233" formatCode="&quot;L.&quot;_(#,##0.00_);&quot;L.&quot;\(#,##0.00\)"/>
    <numFmt numFmtId="234" formatCode="&quot;R$&quot;_(#,##0.00_);&quot;R$&quot;\(#,##0.00\);&quot;R$&quot;_(0.00_);@_)"/>
    <numFmt numFmtId="235" formatCode="&quot;£&quot;_(#,##0.00_);&quot;£&quot;\(#,##0.00\)"/>
    <numFmt numFmtId="236" formatCode="&quot;£&quot;_(#,##0.00_);&quot;£&quot;\(#,##0.00\);&quot;£&quot;_(0.00_);@_)"/>
    <numFmt numFmtId="237" formatCode="&quot;R$&quot;_(#,##0.00_);&quot;R$&quot;\(#,##0.00\)"/>
    <numFmt numFmtId="238" formatCode="&quot;R$&quot;#,##0.0;\(&quot;R$&quot;#,##0.0\)"/>
    <numFmt numFmtId="239" formatCode="#,##0.00_);\(#,##0.00\);0.00_);@_)"/>
    <numFmt numFmtId="240" formatCode="\€_(#,##0.00_);\€\(#,##0.00\);\€_(0.00_);@_)"/>
    <numFmt numFmtId="241" formatCode="#,##0.0_)\x;\(#,##0.0\)\x"/>
    <numFmt numFmtId="242" formatCode="#,##0.0_)\x;\(#,##0.0\)\x;0.0_)\x;@_)_x"/>
    <numFmt numFmtId="243" formatCode="#,##0_)\x;\(#,##0\)\x;0_)\x;@_)_x"/>
    <numFmt numFmtId="244" formatCode="#,##0.0_)_x;\(#,##0.0\)_x"/>
    <numFmt numFmtId="245" formatCode="#,##0.0_)_x;\(#,##0.0\)_x;0.0_)_x;@_)_x"/>
    <numFmt numFmtId="246" formatCode="#,##0_)_x;\(#,##0\)_x;0_)_x;@_)_x"/>
    <numFmt numFmtId="247" formatCode="0.0_)\%;\(0.0\)\%"/>
    <numFmt numFmtId="248" formatCode="#,##0.0_)_%;\(#,##0.0\)_%"/>
    <numFmt numFmtId="249" formatCode="_(&quot;R$&quot;* #,##0.00_);_(&quot;R$&quot;* \(#,##0.00\);_(&quot;R$&quot;* &quot;-&quot;_);_(@_)"/>
    <numFmt numFmtId="250" formatCode="0.00_);[Red]\(0.00\)"/>
    <numFmt numFmtId="251" formatCode="\£\ #,##0_);[Red]\(\£\ #,##0\)"/>
    <numFmt numFmtId="252" formatCode="_(\£* #,##0_);_(\£* \(#,##0\);_(\£* &quot;-&quot;_);_(@_)"/>
    <numFmt numFmtId="253" formatCode="_(\£* #,##0.0_);_(\£* \(#,##0.0\);_(\£* &quot;-&quot;_);_(@_)"/>
    <numFmt numFmtId="254" formatCode="_(\£* #,##0.00_);_(\£* \(#,##0.00\);_(\£* &quot;-&quot;_);_(@_)"/>
    <numFmt numFmtId="255" formatCode="_(* #,##0\p_);_(* \(#,##0\p\);_(* &quot;-&quot;\ \p_);_(@_)"/>
    <numFmt numFmtId="256" formatCode="_(* #,##0.00\p_);_(* \(#,##0.00\p\);_(* &quot;-&quot;\ \p_);_(@_)"/>
    <numFmt numFmtId="257" formatCode="\£#,##0.00"/>
    <numFmt numFmtId="258" formatCode="\¥\ #,##0_);[Red]\(\¥\ #,##0\)"/>
    <numFmt numFmtId="259" formatCode="#,"/>
    <numFmt numFmtId="260" formatCode="&quot;\&quot;#,##0.00;[Red]&quot;\&quot;\-#,##0.00"/>
    <numFmt numFmtId="261" formatCode="#,##0.0;\(#,##0.0\);\-"/>
    <numFmt numFmtId="262" formatCode="#,##0.0&quot; F&quot;;\(#,##0.0&quot; F&quot;\);\-"/>
    <numFmt numFmtId="263" formatCode="0.0%;\(0.0%\);\-"/>
    <numFmt numFmtId="264" formatCode="\ "/>
    <numFmt numFmtId="265" formatCode="0.00\x"/>
    <numFmt numFmtId="266" formatCode="0.0\x"/>
    <numFmt numFmtId="267" formatCode="#,##0.0_);[Red]\(#,##0.0\)"/>
    <numFmt numFmtId="268" formatCode="0.0\ \x;\ \(0.0\ \x\)"/>
    <numFmt numFmtId="269" formatCode="0.00000000000000"/>
    <numFmt numFmtId="270" formatCode="[&lt;=9999999]###\-####;\(###\)\ ###\-####"/>
    <numFmt numFmtId="271" formatCode="_(* #,##0.0000_);_(* \(#,##0.0000\);_(* &quot;-&quot;??_);_(@_)"/>
    <numFmt numFmtId="272" formatCode="&quot;R$&quot;#,##0;&quot;R$&quot;\(#,##0\);&quot;R$&quot;&quot;-&quot;"/>
    <numFmt numFmtId="273" formatCode="&quot;R$&quot;\ #,##0"/>
    <numFmt numFmtId="274" formatCode="0.000&quot;%&quot;"/>
    <numFmt numFmtId="275" formatCode="&quot;R$&quot;* ##0.0\ ;&quot;R$&quot;* \(##0.0\);&quot;R$&quot;* &quot;N/A &quot;"/>
    <numFmt numFmtId="276" formatCode="#,##0_);[Red]\ \(#,##0\)"/>
    <numFmt numFmtId="277" formatCode="\$\ #,##0.00_);[Red]\$\(#,##0.00\);\$\ \ \ \-\ \ "/>
    <numFmt numFmtId="278" formatCode="0.00000"/>
    <numFmt numFmtId="279" formatCode="_ * #,##0.00_)\ _$_ ;_ * \(#,##0.00\)\ _$_ ;_ * &quot;-&quot;??_)\ _$_ ;_ @_ "/>
    <numFmt numFmtId="280" formatCode="&quot;£&quot;#,##0;\-&quot;£&quot;#,##0"/>
    <numFmt numFmtId="281" formatCode="_(&quot;R$&quot;* #,##0_);_(&quot;R$&quot;* \(#,##0\);_(&quot;R$&quot;* &quot;0&quot;_);_(@_)"/>
    <numFmt numFmtId="282" formatCode="0.000%"/>
    <numFmt numFmtId="283" formatCode="0.0_);[Red]\(0.0\)"/>
    <numFmt numFmtId="284" formatCode="###\-###\-####"/>
    <numFmt numFmtId="285" formatCode="#,##0.00000;[Red]\-#,##0.00000"/>
    <numFmt numFmtId="286" formatCode="&quot;R$&quot;#,##0.00\ ;&quot;R$&quot;* \(#,##0.00\);&quot;R$&quot;* \-\ \ "/>
    <numFmt numFmtId="287" formatCode="0\ %\ "/>
    <numFmt numFmtId="288" formatCode="#,##0;\(#,##0\);\-"/>
    <numFmt numFmtId="289" formatCode="#,##0&quot; MF&quot;;\(#,##0&quot; MF&quot;\);\-"/>
    <numFmt numFmtId="290" formatCode="mmmm\-yy"/>
    <numFmt numFmtId="291" formatCode="0.00;[Red]0.00"/>
    <numFmt numFmtId="292" formatCode="00000000"/>
    <numFmt numFmtId="293" formatCode="\ \ \ @"/>
    <numFmt numFmtId="294" formatCode="0_);[Red]\(0\)"/>
    <numFmt numFmtId="295" formatCode="_-&quot;R$ &quot;* #,##0_-;\-&quot;R$ &quot;* #,##0_-;_-&quot;R$ &quot;* &quot;-&quot;_-;_-@_-"/>
    <numFmt numFmtId="296" formatCode="_-&quot;R$ &quot;* #,##0.00_-;\-&quot;R$ &quot;* #,##0.00_-;_-&quot;R$ &quot;* &quot;-&quot;??_-;_-@_-"/>
    <numFmt numFmtId="297" formatCode="#,#00"/>
    <numFmt numFmtId="298" formatCode="_ * #,##0_ ;_ * \-#,##0_ ;_ * &quot;-&quot;_ ;_ @_ "/>
    <numFmt numFmtId="299" formatCode="_ * #,##0.00_ ;_ * \-#,##0.00_ ;_ * &quot;-&quot;??_ ;_ @_ "/>
    <numFmt numFmtId="300" formatCode="_-* #,##0\ &quot;DM&quot;_-;\-* #,##0\ &quot;DM&quot;_-;_-* &quot;-&quot;\ &quot;DM&quot;_-;_-@_-"/>
    <numFmt numFmtId="301" formatCode="_-* #,##0.00\ &quot;DM&quot;_-;\-* #,##0.00\ &quot;DM&quot;_-;_-* &quot;-&quot;??\ &quot;DM&quot;_-;_-@_-"/>
    <numFmt numFmtId="302" formatCode="&quot;R$ &quot;#,##0_);\(&quot;R$ &quot;#,##0\)"/>
    <numFmt numFmtId="303" formatCode="#,##0.0000_);\(#,##0.0000\)"/>
    <numFmt numFmtId="304" formatCode="%#,#00"/>
    <numFmt numFmtId="305" formatCode="#.##000"/>
    <numFmt numFmtId="306" formatCode="#\ ###\ ###\ ##0\ "/>
    <numFmt numFmtId="307" formatCode="_-* #,##0\ _D_M_-;\-* #,##0\ _D_M_-;_-* &quot;-&quot;\ _D_M_-;_-@_-"/>
    <numFmt numFmtId="308" formatCode="_(&quot;R$ &quot;* #,##0.0_);_(&quot;R$ &quot;* \(#,##0.0\);_(&quot;R$ &quot;* &quot;-&quot;??_);_(@_)"/>
    <numFmt numFmtId="309" formatCode="_(* #,##0.000_);_(* \(#,##0.000\);_(* &quot;-&quot;??_);_(@_)"/>
    <numFmt numFmtId="310" formatCode="_-* #,##0.0_-;\-* #,##0.0_-;_-* &quot;-&quot;?_-;_-@_-"/>
    <numFmt numFmtId="311" formatCode="#,##0.000000000"/>
  </numFmts>
  <fonts count="14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6"/>
      <color rgb="FFFFFFFF"/>
      <name val="Trebuchet MS"/>
      <family val="2"/>
    </font>
    <font>
      <sz val="16"/>
      <color rgb="FF000000"/>
      <name val="Trebuchet MS"/>
      <family val="2"/>
    </font>
    <font>
      <b/>
      <u/>
      <sz val="22"/>
      <color rgb="FF84BD00"/>
      <name val="Verdana"/>
      <family val="2"/>
    </font>
    <font>
      <b/>
      <u/>
      <sz val="18"/>
      <color rgb="FF84BD00"/>
      <name val="Verdana"/>
      <family val="2"/>
    </font>
    <font>
      <b/>
      <sz val="24"/>
      <color rgb="FF84BD00"/>
      <name val="Trebuchet MS"/>
      <family val="2"/>
    </font>
    <font>
      <u/>
      <sz val="11"/>
      <color rgb="FF84BD00"/>
      <name val="Calibri"/>
      <family val="2"/>
      <scheme val="minor"/>
    </font>
    <font>
      <b/>
      <sz val="10"/>
      <color rgb="FF84BD00"/>
      <name val="Arial"/>
      <family val="2"/>
    </font>
    <font>
      <b/>
      <sz val="10"/>
      <color rgb="FF84BD00"/>
      <name val="Calibri"/>
      <family val="2"/>
    </font>
    <font>
      <sz val="10"/>
      <color rgb="FF84BD00"/>
      <name val="Arial"/>
      <family val="2"/>
    </font>
    <font>
      <b/>
      <sz val="16"/>
      <color indexed="9"/>
      <name val="Verdana"/>
      <family val="2"/>
    </font>
    <font>
      <b/>
      <sz val="16"/>
      <color rgb="FF84BD00"/>
      <name val="Calibri"/>
      <family val="2"/>
      <scheme val="minor"/>
    </font>
    <font>
      <b/>
      <sz val="24"/>
      <color rgb="FF84BD00"/>
      <name val="Calibri"/>
      <family val="2"/>
      <scheme val="minor"/>
    </font>
    <font>
      <sz val="11"/>
      <color rgb="FFFF0000"/>
      <name val="Calibri"/>
      <family val="2"/>
      <scheme val="minor"/>
    </font>
    <font>
      <b/>
      <sz val="16.5"/>
      <color rgb="FFFF0000"/>
      <name val="Verdana"/>
      <family val="2"/>
    </font>
    <font>
      <b/>
      <sz val="16.5"/>
      <color theme="1"/>
      <name val="Verdana"/>
      <family val="2"/>
    </font>
    <font>
      <sz val="12"/>
      <name val="Calibri"/>
      <family val="2"/>
      <scheme val="minor"/>
    </font>
    <font>
      <b/>
      <sz val="24"/>
      <color rgb="FF0093DD"/>
      <name val="Trebuchet MS"/>
      <family val="2"/>
    </font>
    <font>
      <b/>
      <sz val="10"/>
      <color theme="1"/>
      <name val="Verdana"/>
      <family val="2"/>
    </font>
  </fonts>
  <fills count="108">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FFFFFF"/>
        <bgColor rgb="FF000000"/>
      </patternFill>
    </fill>
    <fill>
      <patternFill patternType="solid">
        <fgColor theme="0"/>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rgb="FF0093DD"/>
        <bgColor indexed="64"/>
      </patternFill>
    </fill>
    <fill>
      <patternFill patternType="solid">
        <fgColor rgb="FFFFFF00"/>
        <bgColor indexed="64"/>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55"/>
      </right>
      <top/>
      <bottom/>
      <diagonal/>
    </border>
    <border>
      <left/>
      <right style="thin">
        <color indexed="64"/>
      </right>
      <top style="thin">
        <color indexed="64"/>
      </top>
      <bottom/>
      <diagonal/>
    </border>
    <border>
      <left style="medium">
        <color indexed="9"/>
      </left>
      <right/>
      <top/>
      <bottom style="thin">
        <color indexed="64"/>
      </bottom>
      <diagonal/>
    </border>
  </borders>
  <cellStyleXfs count="63451">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3" fillId="0" borderId="0"/>
    <xf numFmtId="0" fontId="23" fillId="0" borderId="0"/>
    <xf numFmtId="169" fontId="23" fillId="0" borderId="0" applyFont="0" applyFill="0" applyBorder="0" applyAlignment="0" applyProtection="0"/>
    <xf numFmtId="9" fontId="23" fillId="0" borderId="0" applyFont="0" applyFill="0" applyBorder="0" applyAlignment="0" applyProtection="0"/>
    <xf numFmtId="164" fontId="23" fillId="0" borderId="0" applyFont="0" applyFill="0" applyBorder="0" applyAlignment="0" applyProtection="0"/>
    <xf numFmtId="169" fontId="35" fillId="0" borderId="0" applyFont="0" applyFill="0" applyBorder="0" applyAlignment="0" applyProtection="0"/>
    <xf numFmtId="173" fontId="42" fillId="0" borderId="0"/>
    <xf numFmtId="40" fontId="47" fillId="0" borderId="0" applyFont="0" applyFill="0" applyBorder="0" applyAlignment="0" applyProtection="0"/>
    <xf numFmtId="0" fontId="48" fillId="0" borderId="0"/>
    <xf numFmtId="9" fontId="42"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48" fillId="0" borderId="0"/>
    <xf numFmtId="16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48" fillId="0" borderId="0"/>
    <xf numFmtId="175" fontId="48" fillId="0" borderId="0"/>
    <xf numFmtId="176" fontId="48" fillId="0" borderId="0" applyFont="0" applyFill="0" applyBorder="0" applyAlignment="0" applyProtection="0"/>
    <xf numFmtId="0" fontId="48" fillId="0" borderId="0" applyFont="0" applyFill="0" applyBorder="0" applyProtection="0">
      <alignment horizontal="right"/>
    </xf>
    <xf numFmtId="177"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2" fontId="48" fillId="0" borderId="0" applyFont="0" applyFill="0" applyBorder="0" applyAlignment="0" applyProtection="0"/>
    <xf numFmtId="183"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79" fontId="48" fillId="0" borderId="0" applyFont="0" applyFill="0" applyBorder="0" applyAlignment="0" applyProtection="0"/>
    <xf numFmtId="184" fontId="48" fillId="0" borderId="0" applyFont="0" applyFill="0" applyBorder="0" applyAlignment="0" applyProtection="0"/>
    <xf numFmtId="179" fontId="48" fillId="0" borderId="0" applyFont="0" applyFill="0" applyBorder="0" applyAlignment="0" applyProtection="0"/>
    <xf numFmtId="185"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6"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87"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0"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9" fontId="48" fillId="0" borderId="0" applyFont="0" applyFill="0" applyBorder="0" applyAlignment="0" applyProtection="0"/>
    <xf numFmtId="185" fontId="48" fillId="0" borderId="0" applyFont="0" applyFill="0" applyBorder="0" applyAlignment="0" applyProtection="0"/>
    <xf numFmtId="179"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89" fontId="48" fillId="0" borderId="0" applyFont="0" applyFill="0" applyBorder="0" applyAlignment="0" applyProtection="0"/>
    <xf numFmtId="190" fontId="48" fillId="0" borderId="0" applyFont="0" applyFill="0" applyBorder="0" applyAlignment="0" applyProtection="0"/>
    <xf numFmtId="191" fontId="48" fillId="0" borderId="0">
      <alignment horizontal="right"/>
    </xf>
    <xf numFmtId="192" fontId="48" fillId="0" borderId="0" applyFont="0" applyFill="0" applyBorder="0" applyAlignment="0" applyProtection="0"/>
    <xf numFmtId="7" fontId="48" fillId="0" borderId="0">
      <alignment horizontal="right"/>
    </xf>
    <xf numFmtId="193" fontId="48" fillId="0" borderId="0" applyFont="0" applyFill="0" applyBorder="0" applyAlignment="0" applyProtection="0"/>
    <xf numFmtId="194" fontId="48" fillId="0" borderId="0" applyFont="0" applyFill="0" applyBorder="0" applyAlignment="0" applyProtection="0"/>
    <xf numFmtId="195" fontId="48" fillId="0" borderId="0" applyFont="0" applyFill="0" applyBorder="0" applyAlignment="0" applyProtection="0"/>
    <xf numFmtId="9" fontId="48" fillId="0" borderId="0" applyFont="0" applyFill="0" applyBorder="0" applyAlignment="0" applyProtection="0"/>
    <xf numFmtId="196" fontId="48" fillId="0" borderId="0" applyFont="0" applyFill="0" applyBorder="0" applyAlignment="0" applyProtection="0"/>
    <xf numFmtId="197" fontId="48" fillId="0" borderId="0" applyFont="0" applyFill="0" applyBorder="0" applyAlignment="0" applyProtection="0"/>
    <xf numFmtId="181" fontId="48" fillId="0" borderId="0" applyFont="0" applyFill="0" applyBorder="0" applyAlignment="0" applyProtection="0"/>
    <xf numFmtId="170" fontId="48" fillId="0" borderId="0" applyFont="0" applyFill="0" applyBorder="0" applyAlignment="0" applyProtection="0"/>
    <xf numFmtId="10" fontId="48" fillId="0" borderId="0" applyFont="0" applyFill="0" applyBorder="0" applyAlignment="0" applyProtection="0"/>
    <xf numFmtId="198" fontId="48" fillId="0" borderId="0" applyFont="0" applyFill="0" applyBorder="0" applyProtection="0">
      <alignment horizontal="right"/>
    </xf>
    <xf numFmtId="175" fontId="48" fillId="0" borderId="0" applyNumberFormat="0" applyFont="0" applyFill="0" applyBorder="0" applyAlignment="0" applyProtection="0"/>
    <xf numFmtId="0"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0" fontId="48" fillId="0" borderId="0"/>
    <xf numFmtId="173" fontId="48" fillId="0" borderId="0"/>
    <xf numFmtId="37" fontId="48" fillId="0" borderId="0"/>
    <xf numFmtId="37"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0" fontId="48" fillId="0" borderId="0"/>
    <xf numFmtId="0" fontId="48" fillId="0" borderId="0"/>
    <xf numFmtId="37" fontId="48" fillId="0" borderId="0"/>
    <xf numFmtId="199" fontId="48" fillId="0" borderId="0"/>
    <xf numFmtId="199" fontId="48" fillId="0" borderId="0"/>
    <xf numFmtId="37" fontId="48" fillId="0" borderId="0"/>
    <xf numFmtId="37" fontId="48" fillId="0" borderId="0"/>
    <xf numFmtId="0"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37" fontId="48" fillId="0" borderId="0"/>
    <xf numFmtId="37"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3" fontId="48" fillId="0" borderId="0"/>
    <xf numFmtId="0" fontId="48" fillId="0" borderId="0"/>
    <xf numFmtId="0" fontId="48" fillId="0" borderId="0"/>
    <xf numFmtId="0" fontId="48" fillId="0" borderId="0"/>
    <xf numFmtId="0" fontId="48" fillId="0" borderId="0"/>
    <xf numFmtId="173" fontId="48" fillId="0" borderId="0"/>
    <xf numFmtId="173" fontId="48" fillId="0" borderId="0"/>
    <xf numFmtId="173" fontId="48" fillId="0" borderId="0"/>
    <xf numFmtId="173" fontId="48" fillId="0" borderId="0"/>
    <xf numFmtId="173" fontId="48" fillId="0" borderId="0"/>
    <xf numFmtId="0" fontId="48" fillId="0" borderId="0"/>
    <xf numFmtId="199" fontId="48" fillId="0" borderId="0"/>
    <xf numFmtId="0" fontId="48" fillId="0" borderId="0"/>
    <xf numFmtId="199" fontId="48" fillId="0" borderId="0"/>
    <xf numFmtId="37" fontId="48" fillId="0" borderId="0"/>
    <xf numFmtId="37"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3" fontId="48" fillId="0" borderId="0"/>
    <xf numFmtId="0" fontId="48" fillId="0" borderId="0"/>
    <xf numFmtId="0" fontId="48" fillId="0" borderId="0"/>
    <xf numFmtId="0" fontId="48" fillId="0" borderId="0"/>
    <xf numFmtId="37" fontId="48" fillId="0" borderId="0"/>
    <xf numFmtId="173" fontId="48" fillId="0" borderId="0"/>
    <xf numFmtId="173"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37" fontId="48" fillId="0" borderId="0"/>
    <xf numFmtId="173" fontId="48" fillId="0" borderId="0"/>
    <xf numFmtId="0" fontId="48" fillId="0" borderId="0"/>
    <xf numFmtId="0" fontId="48" fillId="0" borderId="0"/>
    <xf numFmtId="199" fontId="48" fillId="0" borderId="0"/>
    <xf numFmtId="0" fontId="48" fillId="0" borderId="0"/>
    <xf numFmtId="0" fontId="48" fillId="0" borderId="0"/>
    <xf numFmtId="173" fontId="48" fillId="0" borderId="0"/>
    <xf numFmtId="37"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37" fontId="48" fillId="0" borderId="0"/>
    <xf numFmtId="199" fontId="48" fillId="0" borderId="0"/>
    <xf numFmtId="0" fontId="48" fillId="0" borderId="0"/>
    <xf numFmtId="199" fontId="48" fillId="0" borderId="0"/>
    <xf numFmtId="199" fontId="48" fillId="0" borderId="0"/>
    <xf numFmtId="199" fontId="48" fillId="0" borderId="0"/>
    <xf numFmtId="199" fontId="48" fillId="0" borderId="0"/>
    <xf numFmtId="0" fontId="48" fillId="0" borderId="0"/>
    <xf numFmtId="199" fontId="48" fillId="0" borderId="0"/>
    <xf numFmtId="199" fontId="48" fillId="0" borderId="0"/>
    <xf numFmtId="199" fontId="48" fillId="0" borderId="0"/>
    <xf numFmtId="199" fontId="48" fillId="0" borderId="0"/>
    <xf numFmtId="199"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5"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0" fontId="48" fillId="0" borderId="0"/>
    <xf numFmtId="37" fontId="48" fillId="0" borderId="0"/>
    <xf numFmtId="37" fontId="48" fillId="0" borderId="0"/>
    <xf numFmtId="0" fontId="48" fillId="0" borderId="0"/>
    <xf numFmtId="37" fontId="48" fillId="0" borderId="0"/>
    <xf numFmtId="37" fontId="48" fillId="0" borderId="0"/>
    <xf numFmtId="0" fontId="48" fillId="0" borderId="0"/>
    <xf numFmtId="0" fontId="48" fillId="0" borderId="0"/>
    <xf numFmtId="173" fontId="48" fillId="0" borderId="0"/>
    <xf numFmtId="37" fontId="48" fillId="0" borderId="0"/>
    <xf numFmtId="37" fontId="48" fillId="0" borderId="0"/>
    <xf numFmtId="173" fontId="48" fillId="0" borderId="0"/>
    <xf numFmtId="37" fontId="48" fillId="0" borderId="0"/>
    <xf numFmtId="199" fontId="48" fillId="0" borderId="0"/>
    <xf numFmtId="37"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37" fontId="48" fillId="0" borderId="0"/>
    <xf numFmtId="170" fontId="48" fillId="0" borderId="0"/>
    <xf numFmtId="37"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199" fontId="48" fillId="0" borderId="0"/>
    <xf numFmtId="37" fontId="48" fillId="0" borderId="0"/>
    <xf numFmtId="0" fontId="48" fillId="0" borderId="0"/>
    <xf numFmtId="0" fontId="48" fillId="0" borderId="0"/>
    <xf numFmtId="173" fontId="48" fillId="0" borderId="0"/>
    <xf numFmtId="0" fontId="48" fillId="0" borderId="0"/>
    <xf numFmtId="199" fontId="48" fillId="0" borderId="0"/>
    <xf numFmtId="0" fontId="48" fillId="0" borderId="0"/>
    <xf numFmtId="0" fontId="48" fillId="0" borderId="0"/>
    <xf numFmtId="5" fontId="48" fillId="0" borderId="0"/>
    <xf numFmtId="0" fontId="48" fillId="0" borderId="0"/>
    <xf numFmtId="191" fontId="48" fillId="0" borderId="0"/>
    <xf numFmtId="199" fontId="48" fillId="0" borderId="0"/>
    <xf numFmtId="199" fontId="48" fillId="0" borderId="0"/>
    <xf numFmtId="199" fontId="48" fillId="0" borderId="0"/>
    <xf numFmtId="0" fontId="48" fillId="0" borderId="0"/>
    <xf numFmtId="199" fontId="48" fillId="0" borderId="0"/>
    <xf numFmtId="0" fontId="48" fillId="0" borderId="0"/>
    <xf numFmtId="170" fontId="48" fillId="0" borderId="0"/>
    <xf numFmtId="0" fontId="48" fillId="0" borderId="0"/>
    <xf numFmtId="0" fontId="48" fillId="0" borderId="0"/>
    <xf numFmtId="0" fontId="48" fillId="0" borderId="0"/>
    <xf numFmtId="173" fontId="48" fillId="0" borderId="0"/>
    <xf numFmtId="173" fontId="48" fillId="0" borderId="0"/>
    <xf numFmtId="0" fontId="48" fillId="0" borderId="0"/>
    <xf numFmtId="0" fontId="48" fillId="0" borderId="0"/>
    <xf numFmtId="37" fontId="48" fillId="0" borderId="0"/>
    <xf numFmtId="0" fontId="48" fillId="0" borderId="0"/>
    <xf numFmtId="0" fontId="48" fillId="0" borderId="0"/>
    <xf numFmtId="0" fontId="48" fillId="0" borderId="0"/>
    <xf numFmtId="173" fontId="48" fillId="0" borderId="0"/>
    <xf numFmtId="173" fontId="48" fillId="0" borderId="0"/>
    <xf numFmtId="0" fontId="48" fillId="0" borderId="0"/>
    <xf numFmtId="199" fontId="48" fillId="0" borderId="0"/>
    <xf numFmtId="199" fontId="48" fillId="0" borderId="0"/>
    <xf numFmtId="0" fontId="48" fillId="0" borderId="0"/>
    <xf numFmtId="37" fontId="48" fillId="0" borderId="0"/>
    <xf numFmtId="173" fontId="48" fillId="0" borderId="0"/>
    <xf numFmtId="0" fontId="48" fillId="0" borderId="0"/>
    <xf numFmtId="0" fontId="48" fillId="0" borderId="0"/>
    <xf numFmtId="173" fontId="48" fillId="0" borderId="0"/>
    <xf numFmtId="0"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0" fontId="48" fillId="0" borderId="0"/>
    <xf numFmtId="173" fontId="48" fillId="0" borderId="0"/>
    <xf numFmtId="0" fontId="48" fillId="0" borderId="0"/>
    <xf numFmtId="0" fontId="48" fillId="0" borderId="0"/>
    <xf numFmtId="37"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173" fontId="48" fillId="0" borderId="0"/>
    <xf numFmtId="0" fontId="48" fillId="0" borderId="0"/>
    <xf numFmtId="0" fontId="48" fillId="0" borderId="0"/>
    <xf numFmtId="0" fontId="48" fillId="0" borderId="0"/>
    <xf numFmtId="37" fontId="48" fillId="0" borderId="0"/>
    <xf numFmtId="199" fontId="48" fillId="0" borderId="0"/>
    <xf numFmtId="0" fontId="48" fillId="0" borderId="0"/>
    <xf numFmtId="0" fontId="48" fillId="0" borderId="0"/>
    <xf numFmtId="0" fontId="48" fillId="0" borderId="0"/>
    <xf numFmtId="37" fontId="48" fillId="0" borderId="0"/>
    <xf numFmtId="0" fontId="48" fillId="0" borderId="0"/>
    <xf numFmtId="199" fontId="48" fillId="0" borderId="0"/>
    <xf numFmtId="199"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38"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200" fontId="48" fillId="0" borderId="0" applyFont="0" applyFill="0" applyBorder="0" applyAlignment="0"/>
    <xf numFmtId="201" fontId="48" fillId="0" borderId="0"/>
    <xf numFmtId="0" fontId="48" fillId="0" borderId="0" applyFont="0" applyFill="0" applyBorder="0" applyAlignment="0" applyProtection="0"/>
    <xf numFmtId="202" fontId="48" fillId="0" borderId="0" applyFont="0" applyFill="0" applyBorder="0" applyAlignment="0" applyProtection="0"/>
    <xf numFmtId="40" fontId="48" fillId="0" borderId="0" applyFont="0" applyFill="0" applyBorder="0" applyAlignment="0" applyProtection="0"/>
    <xf numFmtId="203"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40" fontId="48" fillId="0" borderId="0" applyFont="0" applyFill="0" applyBorder="0" applyAlignment="0" applyProtection="0"/>
    <xf numFmtId="204" fontId="48" fillId="0" borderId="0" applyFont="0" applyFill="0" applyBorder="0" applyAlignment="0" applyProtection="0"/>
    <xf numFmtId="0" fontId="48" fillId="0" borderId="0"/>
    <xf numFmtId="0" fontId="48" fillId="0" borderId="0"/>
    <xf numFmtId="0" fontId="48" fillId="0" borderId="0"/>
    <xf numFmtId="201" fontId="48" fillId="0" borderId="0"/>
    <xf numFmtId="201" fontId="48" fillId="0" borderId="0"/>
    <xf numFmtId="201" fontId="48" fillId="0" borderId="0"/>
    <xf numFmtId="205" fontId="48" fillId="0" borderId="0"/>
    <xf numFmtId="201" fontId="48" fillId="0" borderId="0"/>
    <xf numFmtId="205" fontId="48" fillId="0" borderId="0"/>
    <xf numFmtId="205" fontId="48" fillId="0" borderId="0"/>
    <xf numFmtId="201" fontId="48" fillId="0" borderId="0"/>
    <xf numFmtId="201" fontId="48" fillId="0" borderId="0"/>
    <xf numFmtId="201" fontId="48" fillId="0" borderId="0"/>
    <xf numFmtId="201" fontId="48" fillId="0" borderId="0"/>
    <xf numFmtId="201" fontId="48" fillId="0" borderId="0"/>
    <xf numFmtId="201" fontId="48" fillId="0" borderId="0"/>
    <xf numFmtId="201" fontId="48" fillId="0" borderId="0"/>
    <xf numFmtId="206" fontId="48" fillId="0" borderId="0"/>
    <xf numFmtId="201" fontId="48" fillId="0" borderId="0"/>
    <xf numFmtId="201" fontId="48" fillId="0" borderId="0"/>
    <xf numFmtId="206" fontId="48" fillId="0" borderId="0"/>
    <xf numFmtId="201" fontId="48" fillId="0" borderId="0"/>
    <xf numFmtId="206" fontId="48" fillId="0" borderId="0"/>
    <xf numFmtId="205" fontId="48" fillId="0" borderId="0"/>
    <xf numFmtId="0" fontId="48" fillId="0" borderId="0"/>
    <xf numFmtId="207" fontId="48" fillId="0" borderId="0" applyFill="0" applyBorder="0" applyProtection="0">
      <alignment vertical="center"/>
    </xf>
    <xf numFmtId="208" fontId="48" fillId="0" borderId="0" applyFont="0" applyFill="0" applyBorder="0" applyProtection="0">
      <alignment wrapText="1"/>
    </xf>
    <xf numFmtId="209" fontId="48" fillId="0" borderId="0" applyFont="0" applyFill="0" applyBorder="0" applyProtection="0">
      <alignment horizontal="left" wrapText="1"/>
    </xf>
    <xf numFmtId="210" fontId="48" fillId="0" borderId="0" applyFont="0" applyFill="0" applyBorder="0" applyProtection="0">
      <alignment wrapText="1"/>
    </xf>
    <xf numFmtId="211" fontId="48" fillId="0" borderId="0" applyFont="0" applyFill="0" applyBorder="0" applyProtection="0">
      <alignment wrapText="1"/>
    </xf>
    <xf numFmtId="212" fontId="48" fillId="0" borderId="0" applyFont="0" applyFill="0" applyBorder="0" applyProtection="0">
      <alignment wrapText="1"/>
    </xf>
    <xf numFmtId="213" fontId="48" fillId="0" borderId="0" applyFont="0" applyFill="0" applyBorder="0" applyProtection="0">
      <alignment wrapText="1"/>
    </xf>
    <xf numFmtId="214" fontId="48" fillId="0" borderId="0" applyFont="0" applyFill="0" applyBorder="0" applyAlignment="0" applyProtection="0"/>
    <xf numFmtId="215" fontId="48" fillId="0" borderId="0" applyFont="0" applyFill="0" applyBorder="0" applyAlignment="0" applyProtection="0"/>
    <xf numFmtId="216" fontId="48" fillId="0" borderId="0" applyFont="0" applyFill="0" applyBorder="0" applyProtection="0">
      <alignment horizontal="right"/>
    </xf>
    <xf numFmtId="217" fontId="48" fillId="0" borderId="0" applyFont="0" applyFill="0" applyBorder="0" applyProtection="0">
      <alignment horizontal="right"/>
    </xf>
    <xf numFmtId="218" fontId="48" fillId="0" borderId="0" applyFont="0" applyFill="0" applyBorder="0" applyProtection="0">
      <alignment horizontal="right"/>
    </xf>
    <xf numFmtId="219" fontId="48" fillId="0" borderId="0" applyFont="0" applyFill="0" applyBorder="0" applyProtection="0">
      <alignment horizontal="right"/>
    </xf>
    <xf numFmtId="220" fontId="48" fillId="0" borderId="0" applyFont="0" applyFill="0" applyBorder="0" applyProtection="0">
      <alignment horizontal="right"/>
    </xf>
    <xf numFmtId="221" fontId="48" fillId="0" borderId="0" applyFont="0" applyFill="0" applyBorder="0" applyProtection="0">
      <alignment horizontal="right"/>
    </xf>
    <xf numFmtId="222" fontId="48" fillId="0" borderId="0" applyFont="0" applyFill="0" applyBorder="0" applyProtection="0">
      <alignment horizontal="right"/>
    </xf>
    <xf numFmtId="223" fontId="48" fillId="0" borderId="0" applyFont="0" applyFill="0" applyBorder="0" applyProtection="0">
      <alignment horizontal="right"/>
    </xf>
    <xf numFmtId="224" fontId="48" fillId="0" borderId="0" applyFont="0" applyFill="0" applyBorder="0" applyProtection="0">
      <alignment horizontal="right"/>
    </xf>
    <xf numFmtId="225" fontId="48" fillId="0" borderId="0" applyFont="0" applyFill="0" applyBorder="0" applyProtection="0">
      <alignment horizontal="right"/>
    </xf>
    <xf numFmtId="226" fontId="48" fillId="0" borderId="0" applyFont="0" applyFill="0" applyBorder="0" applyProtection="0">
      <alignment horizontal="right"/>
    </xf>
    <xf numFmtId="227" fontId="48" fillId="0" borderId="0" applyFont="0" applyFill="0" applyBorder="0" applyProtection="0">
      <alignment horizontal="right"/>
    </xf>
    <xf numFmtId="0" fontId="48" fillId="0" borderId="0"/>
    <xf numFmtId="0" fontId="48" fillId="0" borderId="0"/>
    <xf numFmtId="228" fontId="48" fillId="0" borderId="0"/>
    <xf numFmtId="228" fontId="48" fillId="0" borderId="0"/>
    <xf numFmtId="228" fontId="48" fillId="0" borderId="0" applyFont="0" applyFill="0" applyBorder="0" applyAlignment="0" applyProtection="0"/>
    <xf numFmtId="0" fontId="48" fillId="0" borderId="0"/>
    <xf numFmtId="0" fontId="48" fillId="0" borderId="0">
      <alignment vertical="top"/>
    </xf>
    <xf numFmtId="0" fontId="48" fillId="0" borderId="0">
      <alignment vertical="top"/>
    </xf>
    <xf numFmtId="0" fontId="48" fillId="0" borderId="0"/>
    <xf numFmtId="228" fontId="48" fillId="0" borderId="0"/>
    <xf numFmtId="0" fontId="48" fillId="0" borderId="0">
      <alignment horizontal="center" vertical="center"/>
    </xf>
    <xf numFmtId="0" fontId="48" fillId="0" borderId="0">
      <alignment horizontal="center"/>
    </xf>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229" fontId="48" fillId="0" borderId="0">
      <alignment horizontal="left" wrapText="1"/>
    </xf>
    <xf numFmtId="229" fontId="48" fillId="0" borderId="0">
      <alignment horizontal="left" wrapText="1"/>
    </xf>
    <xf numFmtId="229" fontId="48" fillId="0" borderId="0">
      <alignment horizontal="left" wrapText="1"/>
    </xf>
    <xf numFmtId="0" fontId="48" fillId="0" borderId="0">
      <alignment vertical="top"/>
    </xf>
    <xf numFmtId="0" fontId="48" fillId="0" borderId="0"/>
    <xf numFmtId="230" fontId="48" fillId="0" borderId="0" applyFont="0" applyFill="0" applyBorder="0" applyAlignment="0" applyProtection="0"/>
    <xf numFmtId="231" fontId="48" fillId="0" borderId="0" applyFont="0" applyFill="0" applyBorder="0" applyAlignment="0" applyProtection="0"/>
    <xf numFmtId="230"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230" fontId="48" fillId="0" borderId="0" applyFont="0" applyFill="0" applyBorder="0" applyAlignment="0" applyProtection="0"/>
    <xf numFmtId="230"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0" fontId="48" fillId="0" borderId="0"/>
    <xf numFmtId="0" fontId="48" fillId="0" borderId="0"/>
    <xf numFmtId="232" fontId="48" fillId="0" borderId="0" applyFont="0" applyFill="0" applyBorder="0" applyAlignment="0" applyProtection="0"/>
    <xf numFmtId="229" fontId="48" fillId="0" borderId="0">
      <alignment horizontal="left" wrapText="1"/>
    </xf>
    <xf numFmtId="229" fontId="48" fillId="0" borderId="0">
      <alignment horizontal="left" wrapText="1"/>
    </xf>
    <xf numFmtId="232" fontId="48" fillId="0" borderId="0" applyFont="0" applyFill="0" applyBorder="0" applyAlignment="0" applyProtection="0"/>
    <xf numFmtId="233" fontId="48" fillId="0" borderId="0" applyFont="0" applyFill="0" applyBorder="0" applyAlignment="0" applyProtection="0"/>
    <xf numFmtId="234" fontId="48" fillId="0" borderId="0" applyFont="0" applyFill="0" applyBorder="0" applyAlignment="0" applyProtection="0"/>
    <xf numFmtId="235" fontId="48" fillId="0" borderId="0" applyFont="0" applyFill="0" applyBorder="0" applyAlignment="0" applyProtection="0"/>
    <xf numFmtId="236" fontId="48" fillId="0" borderId="0" applyFont="0" applyFill="0" applyBorder="0" applyAlignment="0" applyProtection="0"/>
    <xf numFmtId="236"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3"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4" fontId="48" fillId="0" borderId="0" applyFont="0" applyFill="0" applyBorder="0" applyAlignment="0" applyProtection="0"/>
    <xf numFmtId="238" fontId="48" fillId="0" borderId="0" applyFont="0" applyFill="0" applyBorder="0" applyAlignment="0" applyProtection="0"/>
    <xf numFmtId="238"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6"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175" fontId="48" fillId="0" borderId="0">
      <alignment vertical="top"/>
    </xf>
    <xf numFmtId="0" fontId="4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40" fontId="48" fillId="0" borderId="0" applyFont="0" applyFill="0" applyBorder="0" applyAlignment="0" applyProtection="0"/>
    <xf numFmtId="0" fontId="48" fillId="0" borderId="0"/>
    <xf numFmtId="0" fontId="48" fillId="0" borderId="0"/>
    <xf numFmtId="229" fontId="48" fillId="0" borderId="0">
      <alignment horizontal="left" wrapText="1"/>
    </xf>
    <xf numFmtId="228"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Border="0">
      <alignment horizontal="center"/>
    </xf>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ont="0" applyAlignment="0" applyProtection="0"/>
    <xf numFmtId="0" fontId="48" fillId="0" borderId="0"/>
    <xf numFmtId="175" fontId="48" fillId="0" borderId="0">
      <alignment vertical="top"/>
    </xf>
    <xf numFmtId="232" fontId="48" fillId="0" borderId="0" applyFont="0" applyFill="0" applyBorder="0" applyAlignment="0" applyProtection="0"/>
    <xf numFmtId="0" fontId="48" fillId="0" borderId="0"/>
    <xf numFmtId="232" fontId="48" fillId="0" borderId="0" applyFont="0" applyFill="0" applyBorder="0" applyAlignment="0" applyProtection="0"/>
    <xf numFmtId="229" fontId="48" fillId="0" borderId="0">
      <alignment horizontal="left" wrapText="1"/>
    </xf>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41" fontId="48" fillId="0" borderId="0" applyFont="0" applyFill="0" applyBorder="0" applyAlignment="0" applyProtection="0"/>
    <xf numFmtId="242" fontId="48" fillId="0" borderId="0" applyFont="0" applyFill="0" applyBorder="0" applyAlignment="0" applyProtection="0"/>
    <xf numFmtId="241"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1" fontId="48" fillId="0" borderId="0" applyFont="0" applyFill="0" applyBorder="0" applyAlignment="0" applyProtection="0"/>
    <xf numFmtId="241"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4" fontId="48" fillId="0" borderId="0" applyFont="0" applyFill="0" applyBorder="0" applyAlignment="0" applyProtection="0"/>
    <xf numFmtId="245" fontId="48" fillId="0" borderId="0" applyFont="0" applyFill="0" applyBorder="0" applyAlignment="0" applyProtection="0"/>
    <xf numFmtId="244" fontId="48" fillId="0" borderId="0" applyFont="0" applyFill="0" applyBorder="0" applyAlignment="0" applyProtection="0"/>
    <xf numFmtId="244" fontId="48" fillId="0" borderId="0" applyFont="0" applyFill="0" applyBorder="0" applyAlignment="0" applyProtection="0"/>
    <xf numFmtId="246" fontId="48" fillId="0" borderId="0" applyFont="0" applyFill="0" applyBorder="0" applyProtection="0">
      <alignment horizontal="right"/>
    </xf>
    <xf numFmtId="246" fontId="48" fillId="0" borderId="0" applyFont="0" applyFill="0" applyBorder="0" applyProtection="0">
      <alignment horizontal="right"/>
    </xf>
    <xf numFmtId="244" fontId="48" fillId="0" borderId="0" applyFont="0" applyFill="0" applyBorder="0" applyAlignment="0" applyProtection="0"/>
    <xf numFmtId="244" fontId="48" fillId="0" borderId="0" applyFont="0" applyFill="0" applyBorder="0" applyAlignment="0" applyProtection="0"/>
    <xf numFmtId="0" fontId="48" fillId="0" borderId="0" applyFont="0" applyFill="0" applyBorder="0" applyAlignment="0" applyProtection="0"/>
    <xf numFmtId="246" fontId="48" fillId="0" borderId="0" applyFont="0" applyFill="0" applyBorder="0" applyProtection="0">
      <alignment horizontal="right"/>
    </xf>
    <xf numFmtId="246" fontId="48" fillId="0" borderId="0" applyFont="0" applyFill="0" applyBorder="0" applyProtection="0">
      <alignment horizontal="right"/>
    </xf>
    <xf numFmtId="244" fontId="48" fillId="0" borderId="0" applyFont="0" applyFill="0" applyBorder="0" applyAlignment="0" applyProtection="0"/>
    <xf numFmtId="246" fontId="48" fillId="0" borderId="0" applyFont="0" applyFill="0" applyBorder="0" applyProtection="0">
      <alignment horizontal="right"/>
    </xf>
    <xf numFmtId="0" fontId="48" fillId="0" borderId="0" applyFont="0" applyFill="0" applyBorder="0" applyAlignment="0" applyProtection="0"/>
    <xf numFmtId="175" fontId="48" fillId="0" borderId="0">
      <alignment vertical="top"/>
    </xf>
    <xf numFmtId="247" fontId="48" fillId="0" borderId="0" applyFont="0" applyFill="0" applyBorder="0" applyAlignment="0" applyProtection="0"/>
    <xf numFmtId="214" fontId="48" fillId="0" borderId="0" applyFont="0" applyFill="0" applyBorder="0" applyAlignment="0" applyProtection="0"/>
    <xf numFmtId="247" fontId="48" fillId="0" borderId="0" applyFont="0" applyFill="0" applyBorder="0" applyAlignment="0" applyProtection="0"/>
    <xf numFmtId="0" fontId="48" fillId="0" borderId="0" applyFont="0" applyFill="0" applyBorder="0" applyAlignment="0" applyProtection="0"/>
    <xf numFmtId="247" fontId="48" fillId="0" borderId="0" applyFont="0" applyFill="0" applyBorder="0" applyAlignment="0" applyProtection="0"/>
    <xf numFmtId="0" fontId="48" fillId="0" borderId="0" applyFont="0" applyFill="0" applyBorder="0" applyAlignment="0" applyProtection="0"/>
    <xf numFmtId="248" fontId="48" fillId="0" borderId="0" applyFont="0" applyFill="0" applyBorder="0" applyAlignment="0" applyProtection="0"/>
    <xf numFmtId="215" fontId="48" fillId="0" borderId="0" applyFont="0" applyFill="0" applyBorder="0" applyAlignment="0" applyProtection="0"/>
    <xf numFmtId="248" fontId="48" fillId="0" borderId="0" applyFont="0" applyFill="0" applyBorder="0" applyAlignment="0" applyProtection="0"/>
    <xf numFmtId="0" fontId="48" fillId="0" borderId="0" applyFont="0" applyFill="0" applyBorder="0" applyAlignment="0" applyProtection="0"/>
    <xf numFmtId="248" fontId="48" fillId="0" borderId="0" applyFont="0" applyFill="0" applyBorder="0" applyAlignment="0" applyProtection="0"/>
    <xf numFmtId="0" fontId="48" fillId="0" borderId="0" applyFont="0" applyFill="0" applyBorder="0" applyAlignment="0" applyProtection="0"/>
    <xf numFmtId="228" fontId="48" fillId="0" borderId="0"/>
    <xf numFmtId="0" fontId="48" fillId="0" borderId="0">
      <alignment vertical="center"/>
    </xf>
    <xf numFmtId="0" fontId="48" fillId="0" borderId="0" applyFont="0" applyFill="0" applyBorder="0" applyAlignment="0" applyProtection="0"/>
    <xf numFmtId="23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xf numFmtId="175" fontId="48" fillId="0" borderId="0">
      <alignment vertical="top"/>
    </xf>
    <xf numFmtId="0" fontId="48" fillId="0" borderId="0"/>
    <xf numFmtId="0" fontId="48" fillId="0" borderId="0"/>
    <xf numFmtId="0" fontId="48" fillId="0" borderId="0"/>
    <xf numFmtId="228" fontId="48" fillId="0" borderId="0" applyFont="0" applyFill="0" applyBorder="0" applyAlignment="0" applyProtection="0"/>
    <xf numFmtId="0" fontId="48" fillId="0" borderId="0"/>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Alignment="0" applyProtection="0">
      <alignment vertical="top"/>
    </xf>
    <xf numFmtId="0" fontId="48" fillId="0" borderId="0" applyNumberFormat="0" applyFill="0" applyBorder="0" applyProtection="0">
      <alignment vertical="top"/>
    </xf>
    <xf numFmtId="0" fontId="48" fillId="0" borderId="0" applyNumberFormat="0" applyFill="0" applyBorder="0" applyAlignment="0" applyProtection="0">
      <alignment vertical="top"/>
    </xf>
    <xf numFmtId="0" fontId="48" fillId="0" borderId="0" applyNumberFormat="0" applyFill="0" applyBorder="0" applyProtection="0">
      <alignment vertical="top"/>
    </xf>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Protection="0">
      <alignment horizontal="center"/>
    </xf>
    <xf numFmtId="0" fontId="48" fillId="0" borderId="0" applyNumberFormat="0" applyFill="0" applyBorder="0" applyProtection="0">
      <alignment horizontal="left"/>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Protection="0">
      <alignment horizontal="centerContinuous"/>
    </xf>
    <xf numFmtId="0" fontId="48" fillId="0" borderId="0" applyNumberFormat="0" applyFill="0" applyBorder="0" applyProtection="0">
      <alignment horizontal="centerContinuous"/>
    </xf>
    <xf numFmtId="0" fontId="48" fillId="0" borderId="0" applyNumberFormat="0" applyFill="0" applyProtection="0">
      <alignment horizontal="centerContinuous"/>
    </xf>
    <xf numFmtId="0" fontId="48" fillId="0" borderId="0" applyNumberFormat="0" applyFill="0" applyProtection="0">
      <alignment horizontal="centerContinuous"/>
    </xf>
    <xf numFmtId="0" fontId="48" fillId="0" borderId="0" applyNumberFormat="0" applyFill="0" applyBorder="0" applyProtection="0">
      <alignment horizontal="centerContinuous"/>
    </xf>
    <xf numFmtId="175" fontId="48" fillId="0" borderId="0">
      <alignment vertical="top"/>
    </xf>
    <xf numFmtId="0" fontId="48" fillId="0" borderId="0"/>
    <xf numFmtId="0" fontId="48" fillId="0" borderId="0"/>
    <xf numFmtId="24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50" fontId="48" fillId="0" borderId="0" applyFont="0" applyFill="0" applyBorder="0" applyAlignment="0" applyProtection="0"/>
    <xf numFmtId="190" fontId="48" fillId="0" borderId="0" applyFont="0" applyFill="0" applyBorder="0" applyAlignment="0" applyProtection="0"/>
    <xf numFmtId="251" fontId="48" fillId="0" borderId="0" applyFont="0" applyFill="0" applyBorder="0" applyAlignment="0" applyProtection="0"/>
    <xf numFmtId="252" fontId="48" fillId="0" borderId="0" applyFont="0" applyFill="0" applyBorder="0" applyAlignment="0" applyProtection="0"/>
    <xf numFmtId="253" fontId="48" fillId="0" borderId="0" applyFont="0" applyFill="0" applyBorder="0" applyAlignment="0" applyProtection="0"/>
    <xf numFmtId="254" fontId="48" fillId="0" borderId="0" applyFont="0" applyFill="0" applyBorder="0" applyAlignment="0" applyProtection="0"/>
    <xf numFmtId="255" fontId="48" fillId="0" borderId="0" applyFont="0" applyFill="0" applyBorder="0" applyAlignment="0" applyProtection="0"/>
    <xf numFmtId="256" fontId="48" fillId="0" borderId="0" applyFont="0" applyFill="0" applyBorder="0" applyAlignment="0" applyProtection="0"/>
    <xf numFmtId="257" fontId="48" fillId="0" borderId="0" applyFont="0" applyFill="0" applyBorder="0" applyAlignment="0" applyProtection="0"/>
    <xf numFmtId="0" fontId="48" fillId="0" borderId="0"/>
    <xf numFmtId="0" fontId="48" fillId="0" borderId="0"/>
    <xf numFmtId="41" fontId="48" fillId="0" borderId="0" applyFont="0" applyFill="0" applyBorder="0" applyAlignment="0" applyProtection="0"/>
    <xf numFmtId="43" fontId="48" fillId="0" borderId="0" applyFont="0" applyFill="0" applyBorder="0" applyAlignment="0" applyProtection="0"/>
    <xf numFmtId="258" fontId="48" fillId="0" borderId="0" applyFont="0" applyFill="0" applyBorder="0" applyAlignment="0" applyProtection="0"/>
    <xf numFmtId="9" fontId="48" fillId="0" borderId="0"/>
    <xf numFmtId="173" fontId="48" fillId="0" borderId="0"/>
    <xf numFmtId="0" fontId="48" fillId="0" borderId="0" applyFont="0" applyFill="0" applyBorder="0" applyAlignment="0" applyProtection="0"/>
    <xf numFmtId="0" fontId="48" fillId="0" borderId="0" applyFont="0" applyFill="0" applyBorder="0" applyAlignment="0" applyProtection="0"/>
    <xf numFmtId="43" fontId="48" fillId="0" borderId="0" applyFont="0" applyFill="0" applyBorder="0" applyAlignment="0" applyProtection="0"/>
    <xf numFmtId="259" fontId="54" fillId="0" borderId="0">
      <protection locked="0"/>
    </xf>
    <xf numFmtId="0" fontId="48" fillId="0" borderId="0" applyNumberFormat="0" applyFill="0" applyBorder="0" applyAlignment="0" applyProtection="0">
      <alignment vertical="top"/>
      <protection locked="0"/>
    </xf>
    <xf numFmtId="0" fontId="48" fillId="0" borderId="0"/>
    <xf numFmtId="0" fontId="48" fillId="0" borderId="0"/>
    <xf numFmtId="0" fontId="48" fillId="0" borderId="0"/>
    <xf numFmtId="43" fontId="48" fillId="0" borderId="0" applyFont="0" applyFill="0" applyBorder="0" applyAlignment="0" applyProtection="0"/>
    <xf numFmtId="41" fontId="48" fillId="0" borderId="0" applyFont="0" applyFill="0" applyBorder="0" applyAlignment="0" applyProtection="0"/>
    <xf numFmtId="260" fontId="48" fillId="0" borderId="0" applyFont="0" applyFill="0" applyBorder="0" applyAlignment="0" applyProtection="0"/>
    <xf numFmtId="261" fontId="48" fillId="0" borderId="0">
      <alignment horizontal="center"/>
    </xf>
    <xf numFmtId="262" fontId="48" fillId="0" borderId="0">
      <alignment horizontal="center"/>
    </xf>
    <xf numFmtId="263" fontId="48" fillId="0" borderId="0">
      <alignment horizontal="center"/>
    </xf>
    <xf numFmtId="264" fontId="48" fillId="0" borderId="0">
      <alignment horizontal="center"/>
    </xf>
    <xf numFmtId="265" fontId="48" fillId="0" borderId="0">
      <alignment horizontal="center"/>
    </xf>
    <xf numFmtId="266" fontId="48" fillId="0" borderId="0">
      <alignment horizontal="center"/>
    </xf>
    <xf numFmtId="267" fontId="48" fillId="0" borderId="0" applyFont="0" applyFill="0" applyBorder="0" applyAlignment="0" applyProtection="0"/>
    <xf numFmtId="268" fontId="48" fillId="0" borderId="0" applyBorder="0"/>
    <xf numFmtId="40" fontId="48" fillId="0" borderId="0" applyFont="0" applyFill="0" applyBorder="0" applyAlignment="0" applyProtection="0"/>
    <xf numFmtId="22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41" fontId="48" fillId="0" borderId="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41" fontId="48" fillId="0" borderId="0"/>
    <xf numFmtId="0" fontId="48" fillId="0" borderId="0" applyFont="0" applyFill="0" applyBorder="0" applyAlignment="0" applyProtection="0"/>
    <xf numFmtId="26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27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6" fontId="48" fillId="0" borderId="0" applyFont="0" applyFill="0" applyBorder="0" applyAlignment="0" applyProtection="0"/>
    <xf numFmtId="277"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4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06"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44"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1" fontId="48" fillId="0" borderId="0"/>
    <xf numFmtId="41" fontId="48" fillId="0" borderId="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41" fontId="48" fillId="0" borderId="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8" fontId="48" fillId="0" borderId="0" applyFont="0" applyFill="0" applyBorder="0" applyAlignment="0" applyProtection="0"/>
    <xf numFmtId="260" fontId="48" fillId="0" borderId="0" applyFont="0" applyFill="0" applyBorder="0" applyAlignment="0" applyProtection="0"/>
    <xf numFmtId="182"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1"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8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6"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282"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83"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xf numFmtId="0" fontId="48" fillId="0" borderId="0" applyFont="0" applyFill="0" applyBorder="0" applyAlignment="0" applyProtection="0"/>
    <xf numFmtId="274"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275" fontId="48" fillId="0" borderId="0" applyFont="0" applyFill="0" applyBorder="0" applyAlignment="0" applyProtection="0"/>
    <xf numFmtId="277"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4"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284"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28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6"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6" fontId="48" fillId="0" borderId="0" applyFont="0" applyFill="0" applyBorder="0" applyAlignment="0" applyProtection="0"/>
    <xf numFmtId="276"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0" fontId="48" fillId="0" borderId="0" applyFont="0" applyFill="0" applyBorder="0" applyAlignment="0" applyProtection="0"/>
    <xf numFmtId="0" fontId="48" fillId="0" borderId="0" applyFont="0" applyFill="0" applyBorder="0" applyAlignment="0" applyProtection="0"/>
    <xf numFmtId="41" fontId="48" fillId="0" borderId="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41" fontId="48" fillId="0" borderId="0"/>
    <xf numFmtId="28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41" fontId="48" fillId="0" borderId="0"/>
    <xf numFmtId="272" fontId="48" fillId="0" borderId="0" applyFont="0" applyFill="0" applyBorder="0" applyAlignment="0" applyProtection="0"/>
    <xf numFmtId="0"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4"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28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7"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280" fontId="48" fillId="0" borderId="0" applyFont="0" applyFill="0" applyBorder="0" applyAlignment="0" applyProtection="0"/>
    <xf numFmtId="287" fontId="48" fillId="0" borderId="0" applyFont="0" applyFill="0" applyBorder="0" applyAlignment="0" applyProtection="0"/>
    <xf numFmtId="276" fontId="48" fillId="0" borderId="0" applyFont="0" applyFill="0" applyBorder="0" applyAlignment="0" applyProtection="0"/>
    <xf numFmtId="288" fontId="48" fillId="0" borderId="0">
      <alignment horizontal="center"/>
    </xf>
    <xf numFmtId="289" fontId="48" fillId="0" borderId="0">
      <alignment horizontal="center"/>
    </xf>
    <xf numFmtId="261" fontId="48" fillId="0" borderId="0">
      <alignment horizontal="center"/>
    </xf>
    <xf numFmtId="290" fontId="48" fillId="0" borderId="0">
      <alignment horizontal="center"/>
    </xf>
    <xf numFmtId="291" fontId="48" fillId="0" borderId="0">
      <alignment horizontal="left"/>
    </xf>
    <xf numFmtId="292" fontId="48" fillId="0" borderId="0">
      <alignment horizontal="left"/>
    </xf>
    <xf numFmtId="230" fontId="48" fillId="0" borderId="0"/>
    <xf numFmtId="293" fontId="48" fillId="0" borderId="0" applyBorder="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48" fillId="15" borderId="0" applyNumberFormat="0" applyBorder="0" applyAlignment="0" applyProtection="0"/>
    <xf numFmtId="0" fontId="55" fillId="15" borderId="0" applyNumberFormat="0" applyBorder="0" applyAlignment="0" applyProtection="0"/>
    <xf numFmtId="0" fontId="48" fillId="0"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56" fillId="27" borderId="0" applyNumberFormat="0" applyBorder="0" applyAlignment="0" applyProtection="0">
      <alignment vertical="center"/>
    </xf>
    <xf numFmtId="0" fontId="56" fillId="28" borderId="0" applyNumberFormat="0" applyBorder="0" applyAlignment="0" applyProtection="0">
      <alignment vertical="center"/>
    </xf>
    <xf numFmtId="0" fontId="56" fillId="29" borderId="0" applyNumberFormat="0" applyBorder="0" applyAlignment="0" applyProtection="0">
      <alignment vertical="center"/>
    </xf>
    <xf numFmtId="0" fontId="56" fillId="30" borderId="0" applyNumberFormat="0" applyBorder="0" applyAlignment="0" applyProtection="0">
      <alignment vertical="center"/>
    </xf>
    <xf numFmtId="0" fontId="56" fillId="31" borderId="0" applyNumberFormat="0" applyBorder="0" applyAlignment="0" applyProtection="0">
      <alignment vertical="center"/>
    </xf>
    <xf numFmtId="0" fontId="56" fillId="32" borderId="0" applyNumberFormat="0" applyBorder="0" applyAlignment="0" applyProtection="0">
      <alignment vertical="center"/>
    </xf>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56" fillId="33" borderId="0" applyNumberFormat="0" applyBorder="0" applyAlignment="0" applyProtection="0">
      <alignment vertical="center"/>
    </xf>
    <xf numFmtId="0" fontId="56" fillId="34" borderId="0" applyNumberFormat="0" applyBorder="0" applyAlignment="0" applyProtection="0">
      <alignment vertical="center"/>
    </xf>
    <xf numFmtId="0" fontId="56" fillId="35" borderId="0" applyNumberFormat="0" applyBorder="0" applyAlignment="0" applyProtection="0">
      <alignment vertical="center"/>
    </xf>
    <xf numFmtId="0" fontId="56" fillId="30" borderId="0" applyNumberFormat="0" applyBorder="0" applyAlignment="0" applyProtection="0">
      <alignment vertical="center"/>
    </xf>
    <xf numFmtId="0" fontId="56" fillId="33" borderId="0" applyNumberFormat="0" applyBorder="0" applyAlignment="0" applyProtection="0">
      <alignment vertical="center"/>
    </xf>
    <xf numFmtId="0" fontId="56" fillId="36" borderId="0" applyNumberFormat="0" applyBorder="0" applyAlignment="0" applyProtection="0">
      <alignment vertical="center"/>
    </xf>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57" fillId="37"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7" fillId="38" borderId="0" applyNumberFormat="0" applyBorder="0" applyAlignment="0" applyProtection="0">
      <alignment vertical="center"/>
    </xf>
    <xf numFmtId="0" fontId="57" fillId="39" borderId="0" applyNumberFormat="0" applyBorder="0" applyAlignment="0" applyProtection="0">
      <alignment vertical="center"/>
    </xf>
    <xf numFmtId="0" fontId="57" fillId="40" borderId="0" applyNumberFormat="0" applyBorder="0" applyAlignment="0" applyProtection="0">
      <alignment vertical="center"/>
    </xf>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8"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8"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51"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51"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5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5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8" fillId="56"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8"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8"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294" fontId="60" fillId="0" borderId="0">
      <alignment vertical="top"/>
    </xf>
    <xf numFmtId="173" fontId="35" fillId="0" borderId="0">
      <alignment vertical="top"/>
    </xf>
    <xf numFmtId="173" fontId="61" fillId="0" borderId="0">
      <alignment horizontal="right"/>
    </xf>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41" fontId="35" fillId="0" borderId="0" applyFont="0" applyFill="0" applyBorder="0" applyAlignment="0" applyProtection="0"/>
    <xf numFmtId="43" fontId="35" fillId="0" borderId="0" applyFont="0" applyFill="0" applyBorder="0" applyAlignment="0" applyProtection="0"/>
    <xf numFmtId="0" fontId="67" fillId="0" borderId="0"/>
    <xf numFmtId="0" fontId="68" fillId="0" borderId="0"/>
    <xf numFmtId="0" fontId="67" fillId="0" borderId="0"/>
    <xf numFmtId="0" fontId="68" fillId="0" borderId="0"/>
    <xf numFmtId="295" fontId="35" fillId="0" borderId="0" applyFont="0" applyFill="0" applyBorder="0" applyAlignment="0" applyProtection="0"/>
    <xf numFmtId="296" fontId="35" fillId="0" borderId="0" applyFont="0" applyFill="0" applyBorder="0" applyAlignment="0" applyProtection="0"/>
    <xf numFmtId="0" fontId="54" fillId="0" borderId="0">
      <protection locked="0"/>
    </xf>
    <xf numFmtId="0" fontId="54" fillId="0" borderId="0">
      <protection locked="0"/>
    </xf>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7" borderId="0" applyNumberFormat="0" applyBorder="0" applyAlignment="0" applyProtection="0"/>
    <xf numFmtId="0" fontId="70" fillId="0" borderId="0">
      <protection locked="0"/>
    </xf>
    <xf numFmtId="0" fontId="70" fillId="0" borderId="0">
      <protection locked="0"/>
    </xf>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44" fillId="0" borderId="0" applyNumberFormat="0" applyFill="0" applyBorder="0" applyAlignment="0" applyProtection="0"/>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297" fontId="54" fillId="0" borderId="0">
      <protection locked="0"/>
    </xf>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298" fontId="35" fillId="0" borderId="0" applyFont="0" applyFill="0" applyBorder="0" applyAlignment="0" applyProtection="0"/>
    <xf numFmtId="299"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44" fontId="35" fillId="0" borderId="0" applyFont="0" applyFill="0" applyBorder="0" applyAlignment="0" applyProtection="0"/>
    <xf numFmtId="44" fontId="23"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54" fillId="0" borderId="0">
      <protection locked="0"/>
    </xf>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37" fontId="7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5"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175"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35" fillId="0" borderId="0"/>
    <xf numFmtId="0" fontId="35" fillId="0" borderId="0"/>
    <xf numFmtId="0" fontId="35"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7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5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170" fontId="42"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302" fontId="42"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303" fontId="42"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303" fontId="42" fillId="0" borderId="0"/>
    <xf numFmtId="303" fontId="42" fillId="0" borderId="0"/>
    <xf numFmtId="303" fontId="42" fillId="0" borderId="0"/>
    <xf numFmtId="303" fontId="42"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303" fontId="42" fillId="0" borderId="0"/>
    <xf numFmtId="303" fontId="42" fillId="0" borderId="0"/>
    <xf numFmtId="303" fontId="42" fillId="0" borderId="0"/>
    <xf numFmtId="0" fontId="1" fillId="0" borderId="0"/>
    <xf numFmtId="0" fontId="1"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applyNumberFormat="0" applyFont="0" applyFill="0" applyBorder="0" applyAlignment="0" applyProtection="0"/>
    <xf numFmtId="0" fontId="35" fillId="0" borderId="0"/>
    <xf numFmtId="0" fontId="48" fillId="0" borderId="0" applyNumberFormat="0" applyFill="0" applyBorder="0" applyAlignment="0" applyProtection="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80" fillId="75" borderId="0"/>
    <xf numFmtId="0" fontId="80" fillId="75"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80" fillId="75" borderId="0"/>
    <xf numFmtId="0" fontId="80" fillId="75" borderId="0"/>
    <xf numFmtId="0" fontId="80" fillId="75"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304" fontId="54" fillId="0" borderId="0">
      <protection locked="0"/>
    </xf>
    <xf numFmtId="304" fontId="54" fillId="0" borderId="0">
      <protection locked="0"/>
    </xf>
    <xf numFmtId="304" fontId="54" fillId="0" borderId="0">
      <protection locked="0"/>
    </xf>
    <xf numFmtId="0" fontId="48" fillId="0" borderId="0" applyNumberFormat="0" applyFont="0" applyFill="0" applyBorder="0" applyAlignment="0" applyProtection="0"/>
    <xf numFmtId="305" fontId="54" fillId="0" borderId="0">
      <protection locked="0"/>
    </xf>
    <xf numFmtId="305" fontId="54" fillId="0" borderId="0">
      <protection locked="0"/>
    </xf>
    <xf numFmtId="305" fontId="54" fillId="0" borderId="0">
      <protection locked="0"/>
    </xf>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2"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81" fillId="0" borderId="0" applyFont="0" applyFill="0" applyBorder="0" applyAlignmen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54" fillId="0" borderId="0">
      <protection locked="0"/>
    </xf>
    <xf numFmtId="0" fontId="54" fillId="0" borderId="0">
      <protection locked="0"/>
    </xf>
    <xf numFmtId="0" fontId="54" fillId="0" borderId="0">
      <protection locked="0"/>
    </xf>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38" fontId="82" fillId="0" borderId="0"/>
    <xf numFmtId="38" fontId="82" fillId="0" borderId="0"/>
    <xf numFmtId="38" fontId="82" fillId="0" borderId="0"/>
    <xf numFmtId="0" fontId="48" fillId="0" borderId="0" applyNumberFormat="0" applyFont="0" applyFill="0" applyBorder="0" applyAlignment="0" applyProtection="0"/>
    <xf numFmtId="306" fontId="61" fillId="0" borderId="0"/>
    <xf numFmtId="306" fontId="61" fillId="0" borderId="0"/>
    <xf numFmtId="306" fontId="61" fillId="0" borderId="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35" fillId="87" borderId="54"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9" borderId="46"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90" borderId="46"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33" borderId="46"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6" borderId="46"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80" fillId="93" borderId="56" applyNumberFormat="0">
      <protection locked="0"/>
    </xf>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88" fillId="87" borderId="57" applyBorder="0"/>
    <xf numFmtId="0" fontId="88" fillId="87" borderId="57" applyBorder="0"/>
    <xf numFmtId="0" fontId="88" fillId="87" borderId="57" applyBorder="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80" fillId="97" borderId="4"/>
    <xf numFmtId="0" fontId="80" fillId="97" borderId="4"/>
    <xf numFmtId="0" fontId="80" fillId="97" borderId="4"/>
    <xf numFmtId="0" fontId="48" fillId="0" borderId="0" applyNumberFormat="0" applyFont="0" applyFill="0" applyBorder="0" applyAlignment="0" applyProtection="0"/>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38" fontId="47" fillId="0" borderId="0" applyFont="0" applyFill="0" applyBorder="0" applyAlignment="0" applyProtection="0"/>
    <xf numFmtId="38" fontId="47" fillId="0" borderId="0" applyFont="0" applyFill="0" applyBorder="0" applyAlignment="0" applyProtection="0"/>
    <xf numFmtId="38" fontId="47"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8" fontId="81" fillId="0" borderId="0" applyFont="0" applyFill="0" applyBorder="0" applyAlignment="0" applyProtection="0">
      <alignment vertical="center"/>
    </xf>
    <xf numFmtId="308" fontId="1"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179"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7"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7"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302"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23"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173" fontId="101" fillId="0" borderId="5"/>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173" fontId="101" fillId="0" borderId="5"/>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173" fontId="101" fillId="0" borderId="5"/>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48" fillId="0" borderId="0" applyNumberFormat="0" applyFont="0" applyFill="0" applyBorder="0" applyAlignment="0" applyProtection="0"/>
    <xf numFmtId="259" fontId="70" fillId="0" borderId="0">
      <protection locked="0"/>
    </xf>
    <xf numFmtId="259" fontId="70" fillId="0" borderId="0">
      <protection locked="0"/>
    </xf>
    <xf numFmtId="259" fontId="70" fillId="0" borderId="0">
      <protection locked="0"/>
    </xf>
    <xf numFmtId="0" fontId="48" fillId="0" borderId="0" applyNumberFormat="0" applyFont="0" applyFill="0" applyBorder="0" applyAlignment="0" applyProtection="0"/>
    <xf numFmtId="259" fontId="70" fillId="0" borderId="0">
      <protection locked="0"/>
    </xf>
    <xf numFmtId="259" fontId="70" fillId="0" borderId="0">
      <protection locked="0"/>
    </xf>
    <xf numFmtId="259" fontId="70" fillId="0" borderId="0">
      <protection locked="0"/>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0" fontId="57" fillId="98" borderId="0" applyNumberFormat="0" applyBorder="0" applyAlignment="0" applyProtection="0">
      <alignment vertical="center"/>
    </xf>
    <xf numFmtId="0" fontId="57" fillId="81" borderId="0" applyNumberFormat="0" applyBorder="0" applyAlignment="0" applyProtection="0">
      <alignment vertical="center"/>
    </xf>
    <xf numFmtId="0" fontId="57" fillId="83" borderId="0" applyNumberFormat="0" applyBorder="0" applyAlignment="0" applyProtection="0">
      <alignment vertical="center"/>
    </xf>
    <xf numFmtId="0" fontId="57" fillId="38" borderId="0" applyNumberFormat="0" applyBorder="0" applyAlignment="0" applyProtection="0">
      <alignment vertical="center"/>
    </xf>
    <xf numFmtId="0" fontId="57" fillId="39" borderId="0" applyNumberFormat="0" applyBorder="0" applyAlignment="0" applyProtection="0">
      <alignment vertical="center"/>
    </xf>
    <xf numFmtId="0" fontId="57" fillId="82" borderId="0" applyNumberFormat="0" applyBorder="0" applyAlignment="0" applyProtection="0">
      <alignment vertical="center"/>
    </xf>
    <xf numFmtId="0" fontId="105" fillId="0" borderId="0" applyNumberFormat="0" applyFill="0" applyBorder="0" applyAlignment="0" applyProtection="0">
      <alignment vertical="center"/>
    </xf>
    <xf numFmtId="0" fontId="106" fillId="99" borderId="48" applyNumberFormat="0" applyAlignment="0" applyProtection="0">
      <alignment vertical="center"/>
    </xf>
    <xf numFmtId="0" fontId="107" fillId="76" borderId="0" applyNumberFormat="0" applyBorder="0" applyAlignment="0" applyProtection="0">
      <alignment vertical="center"/>
    </xf>
    <xf numFmtId="0" fontId="56" fillId="95" borderId="51" applyNumberFormat="0" applyFont="0" applyAlignment="0" applyProtection="0">
      <alignment vertical="center"/>
    </xf>
    <xf numFmtId="0" fontId="108" fillId="0" borderId="64" applyNumberFormat="0" applyFill="0" applyAlignment="0" applyProtection="0">
      <alignment vertical="center"/>
    </xf>
    <xf numFmtId="0" fontId="48" fillId="0" borderId="0" applyNumberFormat="0" applyFont="0" applyFill="0" applyBorder="0" applyAlignment="0" applyProtection="0"/>
    <xf numFmtId="0" fontId="109" fillId="32" borderId="47" applyNumberFormat="0" applyAlignment="0" applyProtection="0">
      <alignment vertical="center"/>
    </xf>
    <xf numFmtId="0" fontId="110" fillId="89" borderId="52" applyNumberFormat="0" applyAlignment="0" applyProtection="0">
      <alignment vertical="center"/>
    </xf>
    <xf numFmtId="0" fontId="111" fillId="28" borderId="0" applyNumberFormat="0" applyBorder="0" applyAlignment="0" applyProtection="0">
      <alignment vertical="center"/>
    </xf>
    <xf numFmtId="0" fontId="48" fillId="0" borderId="0" applyNumberFormat="0" applyFont="0" applyFill="0" applyBorder="0" applyAlignment="0" applyProtection="0"/>
    <xf numFmtId="0" fontId="112" fillId="29" borderId="0" applyNumberFormat="0" applyBorder="0" applyAlignment="0" applyProtection="0">
      <alignment vertical="center"/>
    </xf>
    <xf numFmtId="0" fontId="113" fillId="0" borderId="65" applyNumberFormat="0" applyFill="0" applyAlignment="0" applyProtection="0">
      <alignment vertical="center"/>
    </xf>
    <xf numFmtId="0" fontId="114" fillId="0" borderId="60" applyNumberFormat="0" applyFill="0" applyAlignment="0" applyProtection="0">
      <alignment vertical="center"/>
    </xf>
    <xf numFmtId="0" fontId="115" fillId="0" borderId="66" applyNumberFormat="0" applyFill="0" applyAlignment="0" applyProtection="0">
      <alignment vertical="center"/>
    </xf>
    <xf numFmtId="0" fontId="115" fillId="0" borderId="0" applyNumberFormat="0" applyFill="0" applyBorder="0" applyAlignment="0" applyProtection="0">
      <alignment vertical="center"/>
    </xf>
    <xf numFmtId="0" fontId="116" fillId="89" borderId="47" applyNumberFormat="0" applyAlignment="0" applyProtection="0">
      <alignment vertical="center"/>
    </xf>
    <xf numFmtId="0" fontId="117"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9" fillId="0" borderId="67" applyNumberFormat="0" applyFill="0" applyAlignment="0" applyProtection="0">
      <alignment vertical="center"/>
    </xf>
    <xf numFmtId="0" fontId="120" fillId="0" borderId="0" applyNumberFormat="0" applyFill="0" applyBorder="0" applyAlignment="0" applyProtection="0">
      <alignment vertical="top"/>
      <protection locked="0"/>
    </xf>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0" fontId="35" fillId="0" borderId="0"/>
    <xf numFmtId="43" fontId="35" fillId="0" borderId="0" applyFont="0" applyFill="0" applyBorder="0" applyAlignment="0" applyProtection="0"/>
    <xf numFmtId="43" fontId="48" fillId="0" borderId="0" applyFont="0" applyFill="0" applyBorder="0" applyAlignment="0" applyProtection="0"/>
    <xf numFmtId="169" fontId="23" fillId="0" borderId="0" applyFont="0" applyFill="0" applyBorder="0" applyAlignment="0" applyProtection="0"/>
    <xf numFmtId="43" fontId="23" fillId="0" borderId="0" applyFont="0" applyFill="0" applyBorder="0" applyAlignment="0" applyProtection="0"/>
    <xf numFmtId="169" fontId="35" fillId="0" borderId="0" applyFont="0" applyFill="0" applyBorder="0" applyAlignment="0" applyProtection="0"/>
    <xf numFmtId="43" fontId="35" fillId="0" borderId="0" applyFont="0" applyFill="0" applyBorder="0" applyAlignment="0" applyProtection="0"/>
    <xf numFmtId="164" fontId="35" fillId="0" borderId="0" applyFont="0" applyFill="0" applyBorder="0" applyAlignment="0" applyProtection="0"/>
  </cellStyleXfs>
  <cellXfs count="492">
    <xf numFmtId="0" fontId="0" fillId="0" borderId="0" xfId="0"/>
    <xf numFmtId="0" fontId="6" fillId="0" borderId="0" xfId="0" applyFont="1" applyAlignment="1">
      <alignment horizontal="left"/>
    </xf>
    <xf numFmtId="0" fontId="9" fillId="0" borderId="0" xfId="0" applyFont="1"/>
    <xf numFmtId="0" fontId="9" fillId="2" borderId="1" xfId="0" applyFont="1" applyFill="1" applyBorder="1"/>
    <xf numFmtId="10" fontId="9" fillId="2" borderId="3" xfId="2" applyNumberFormat="1" applyFont="1" applyFill="1" applyBorder="1"/>
    <xf numFmtId="3" fontId="9" fillId="2" borderId="4" xfId="0" applyNumberFormat="1" applyFont="1" applyFill="1" applyBorder="1"/>
    <xf numFmtId="0" fontId="11" fillId="0" borderId="0" xfId="0" applyFont="1" applyAlignment="1">
      <alignment horizontal="left" vertical="center"/>
    </xf>
    <xf numFmtId="165" fontId="11" fillId="0" borderId="0" xfId="1" applyNumberFormat="1" applyFont="1" applyAlignment="1">
      <alignment horizontal="center" vertical="center"/>
    </xf>
    <xf numFmtId="0" fontId="6" fillId="0" borderId="0" xfId="0" applyFont="1" applyAlignment="1">
      <alignment horizontal="left" vertical="center"/>
    </xf>
    <xf numFmtId="0" fontId="12" fillId="0" borderId="0" xfId="0" applyFont="1"/>
    <xf numFmtId="0" fontId="8" fillId="0" borderId="0" xfId="0" applyFont="1" applyAlignment="1">
      <alignment vertical="center"/>
    </xf>
    <xf numFmtId="0" fontId="8" fillId="0" borderId="0" xfId="0" applyFont="1" applyAlignment="1">
      <alignment horizontal="center" vertical="center"/>
    </xf>
    <xf numFmtId="0" fontId="14" fillId="0" borderId="0" xfId="0" applyFont="1"/>
    <xf numFmtId="3" fontId="15" fillId="0" borderId="4" xfId="0" applyNumberFormat="1" applyFont="1" applyBorder="1" applyAlignment="1">
      <alignment horizontal="center" vertical="center"/>
    </xf>
    <xf numFmtId="0" fontId="16" fillId="0" borderId="0" xfId="0" applyFont="1" applyAlignment="1">
      <alignment horizontal="left" vertical="center" readingOrder="1"/>
    </xf>
    <xf numFmtId="0" fontId="19" fillId="0" borderId="4" xfId="0" applyFont="1" applyBorder="1"/>
    <xf numFmtId="0" fontId="0" fillId="0" borderId="4" xfId="0" applyBorder="1"/>
    <xf numFmtId="3" fontId="20" fillId="0" borderId="4" xfId="0" applyNumberFormat="1" applyFont="1" applyBorder="1" applyAlignment="1">
      <alignment horizontal="center" vertical="center"/>
    </xf>
    <xf numFmtId="3" fontId="0" fillId="0" borderId="0" xfId="0" applyNumberFormat="1"/>
    <xf numFmtId="0" fontId="15" fillId="0" borderId="10" xfId="0" applyFont="1" applyBorder="1"/>
    <xf numFmtId="3" fontId="15" fillId="0" borderId="8" xfId="0" applyNumberFormat="1" applyFont="1" applyBorder="1" applyAlignment="1">
      <alignment horizontal="center" vertical="center"/>
    </xf>
    <xf numFmtId="3" fontId="15" fillId="0" borderId="11" xfId="0" applyNumberFormat="1" applyFont="1" applyBorder="1" applyAlignment="1">
      <alignment horizontal="center" vertical="center"/>
    </xf>
    <xf numFmtId="0" fontId="15" fillId="0" borderId="10" xfId="0" applyFont="1" applyBorder="1" applyAlignment="1">
      <alignment horizontal="left" indent="1"/>
    </xf>
    <xf numFmtId="0" fontId="15" fillId="0" borderId="9" xfId="0" applyFont="1" applyBorder="1"/>
    <xf numFmtId="3" fontId="15" fillId="0" borderId="7" xfId="0" applyNumberFormat="1" applyFont="1" applyBorder="1" applyAlignment="1">
      <alignment horizontal="center" vertical="center"/>
    </xf>
    <xf numFmtId="3" fontId="15" fillId="0" borderId="6" xfId="0" applyNumberFormat="1" applyFont="1" applyBorder="1" applyAlignment="1">
      <alignment horizontal="center" vertical="center"/>
    </xf>
    <xf numFmtId="0" fontId="25" fillId="0" borderId="0" xfId="0" applyFont="1"/>
    <xf numFmtId="0" fontId="26" fillId="0" borderId="0" xfId="0" applyFont="1"/>
    <xf numFmtId="168" fontId="27" fillId="0" borderId="0" xfId="5" applyNumberFormat="1" applyFont="1" applyAlignment="1" applyProtection="1">
      <alignment horizontal="center" vertical="center"/>
      <protection locked="0"/>
    </xf>
    <xf numFmtId="168" fontId="27" fillId="0" borderId="0" xfId="5" applyNumberFormat="1" applyFont="1" applyAlignment="1">
      <alignment horizontal="center" vertical="center" wrapText="1"/>
    </xf>
    <xf numFmtId="0" fontId="25" fillId="0" borderId="0" xfId="0" applyFont="1" applyAlignment="1">
      <alignment wrapText="1"/>
    </xf>
    <xf numFmtId="0" fontId="25" fillId="2" borderId="0" xfId="0" applyFont="1" applyFill="1"/>
    <xf numFmtId="0" fontId="26" fillId="2" borderId="0" xfId="0" applyFont="1" applyFill="1"/>
    <xf numFmtId="0" fontId="26" fillId="0" borderId="0" xfId="0" applyFont="1" applyAlignment="1">
      <alignment horizontal="center" vertical="center"/>
    </xf>
    <xf numFmtId="170" fontId="30" fillId="3" borderId="17" xfId="7" applyNumberFormat="1" applyFont="1" applyFill="1" applyBorder="1" applyAlignment="1" applyProtection="1">
      <alignment horizontal="right" vertical="center" wrapText="1" indent="1"/>
      <protection locked="0"/>
    </xf>
    <xf numFmtId="171" fontId="0" fillId="0" borderId="0" xfId="0" applyNumberFormat="1"/>
    <xf numFmtId="170" fontId="30" fillId="5" borderId="17" xfId="7" applyNumberFormat="1" applyFont="1" applyFill="1" applyBorder="1" applyAlignment="1" applyProtection="1">
      <alignment horizontal="right" vertical="center" wrapText="1" indent="1"/>
      <protection locked="0"/>
    </xf>
    <xf numFmtId="0" fontId="31" fillId="0" borderId="0" xfId="5" applyFont="1" applyProtection="1">
      <protection locked="0"/>
    </xf>
    <xf numFmtId="0" fontId="30" fillId="3" borderId="22" xfId="0" applyFont="1" applyFill="1" applyBorder="1" applyAlignment="1">
      <alignment horizontal="center" wrapText="1"/>
    </xf>
    <xf numFmtId="3" fontId="30" fillId="3" borderId="22" xfId="7" applyNumberFormat="1" applyFont="1" applyFill="1" applyBorder="1" applyAlignment="1" applyProtection="1">
      <alignment horizontal="right" wrapText="1"/>
      <protection locked="0"/>
    </xf>
    <xf numFmtId="0" fontId="31" fillId="0" borderId="15" xfId="0" applyFont="1" applyBorder="1" applyAlignment="1">
      <alignment horizontal="left"/>
    </xf>
    <xf numFmtId="3" fontId="31" fillId="0" borderId="15" xfId="8" applyNumberFormat="1" applyFont="1" applyBorder="1" applyAlignment="1" applyProtection="1">
      <alignment horizontal="right"/>
      <protection locked="0"/>
    </xf>
    <xf numFmtId="171" fontId="31" fillId="0" borderId="15" xfId="8" applyNumberFormat="1" applyFont="1" applyBorder="1" applyAlignment="1" applyProtection="1">
      <alignment horizontal="right"/>
      <protection locked="0"/>
    </xf>
    <xf numFmtId="0" fontId="30" fillId="3" borderId="15" xfId="0" applyFont="1" applyFill="1" applyBorder="1" applyAlignment="1">
      <alignment horizontal="center" wrapText="1"/>
    </xf>
    <xf numFmtId="3" fontId="30" fillId="5" borderId="15" xfId="7" applyNumberFormat="1" applyFont="1" applyFill="1" applyBorder="1" applyAlignment="1" applyProtection="1">
      <alignment horizontal="right" wrapText="1"/>
      <protection locked="0"/>
    </xf>
    <xf numFmtId="0" fontId="30" fillId="0" borderId="15" xfId="0" applyFont="1" applyBorder="1" applyAlignment="1">
      <alignment horizontal="left"/>
    </xf>
    <xf numFmtId="171" fontId="30" fillId="0" borderId="15" xfId="8" applyNumberFormat="1" applyFont="1" applyBorder="1" applyAlignment="1" applyProtection="1">
      <alignment horizontal="right"/>
      <protection locked="0"/>
    </xf>
    <xf numFmtId="3" fontId="30" fillId="3" borderId="15" xfId="7" applyNumberFormat="1" applyFont="1" applyFill="1" applyBorder="1" applyAlignment="1" applyProtection="1">
      <alignment horizontal="right" wrapText="1"/>
      <protection locked="0"/>
    </xf>
    <xf numFmtId="0" fontId="29" fillId="0" borderId="0" xfId="5" applyFont="1" applyAlignment="1" applyProtection="1">
      <alignment wrapText="1"/>
      <protection locked="0"/>
    </xf>
    <xf numFmtId="15" fontId="29" fillId="0" borderId="0" xfId="5" applyNumberFormat="1" applyFont="1" applyAlignment="1" applyProtection="1">
      <alignment horizontal="center" wrapText="1"/>
      <protection locked="0"/>
    </xf>
    <xf numFmtId="0" fontId="33" fillId="0" borderId="0" xfId="5" applyFont="1" applyProtection="1">
      <protection locked="0"/>
    </xf>
    <xf numFmtId="0" fontId="30" fillId="3" borderId="22" xfId="5" applyFont="1" applyFill="1" applyBorder="1" applyAlignment="1">
      <alignment horizontal="center" vertical="center" wrapText="1"/>
    </xf>
    <xf numFmtId="0" fontId="31" fillId="0" borderId="15" xfId="5" applyFont="1" applyBorder="1" applyAlignment="1">
      <alignment horizontal="left"/>
    </xf>
    <xf numFmtId="0" fontId="31" fillId="4" borderId="15" xfId="5" applyFont="1" applyFill="1" applyBorder="1" applyAlignment="1">
      <alignment horizontal="left"/>
    </xf>
    <xf numFmtId="0" fontId="30" fillId="3" borderId="15" xfId="5" applyFont="1" applyFill="1" applyBorder="1" applyAlignment="1">
      <alignment horizontal="center" wrapText="1"/>
    </xf>
    <xf numFmtId="0" fontId="30" fillId="0" borderId="15" xfId="5" applyFont="1" applyBorder="1" applyAlignment="1">
      <alignment horizontal="left"/>
    </xf>
    <xf numFmtId="0" fontId="30" fillId="0" borderId="15" xfId="5" applyFont="1" applyBorder="1" applyAlignment="1">
      <alignment horizontal="left" vertical="center"/>
    </xf>
    <xf numFmtId="0" fontId="31" fillId="0" borderId="15" xfId="5" applyFont="1" applyBorder="1" applyAlignment="1" applyProtection="1">
      <alignment horizontal="left" vertical="center" indent="1"/>
      <protection locked="0"/>
    </xf>
    <xf numFmtId="0" fontId="34" fillId="0" borderId="24" xfId="5" applyFont="1" applyBorder="1" applyAlignment="1" applyProtection="1">
      <alignment vertical="center" wrapText="1"/>
      <protection locked="0"/>
    </xf>
    <xf numFmtId="0" fontId="34" fillId="0" borderId="17" xfId="5" applyFont="1" applyBorder="1" applyAlignment="1" applyProtection="1">
      <alignment vertical="center" wrapText="1"/>
      <protection locked="0"/>
    </xf>
    <xf numFmtId="0" fontId="30" fillId="0" borderId="15" xfId="5" applyFont="1" applyBorder="1" applyAlignment="1">
      <alignment horizontal="left" vertical="center" wrapText="1" indent="1"/>
    </xf>
    <xf numFmtId="0" fontId="31" fillId="0" borderId="15" xfId="5" applyFont="1" applyBorder="1" applyAlignment="1">
      <alignment horizontal="left" vertical="center" wrapText="1" indent="1"/>
    </xf>
    <xf numFmtId="0" fontId="2" fillId="0" borderId="0" xfId="0" applyFont="1"/>
    <xf numFmtId="0" fontId="30" fillId="3" borderId="15" xfId="5" applyFont="1" applyFill="1" applyBorder="1" applyAlignment="1">
      <alignment horizontal="left" vertical="center" wrapText="1"/>
    </xf>
    <xf numFmtId="171" fontId="30" fillId="3" borderId="17" xfId="5" applyNumberFormat="1" applyFont="1" applyFill="1" applyBorder="1" applyAlignment="1" applyProtection="1">
      <alignment horizontal="center" vertical="center" wrapText="1"/>
      <protection locked="0"/>
    </xf>
    <xf numFmtId="171" fontId="30" fillId="3" borderId="25" xfId="5" applyNumberFormat="1" applyFont="1" applyFill="1" applyBorder="1" applyAlignment="1" applyProtection="1">
      <alignment horizontal="center" vertical="center" wrapText="1"/>
      <protection locked="0"/>
    </xf>
    <xf numFmtId="0" fontId="31" fillId="0" borderId="15" xfId="5" quotePrefix="1" applyFont="1" applyBorder="1" applyAlignment="1">
      <alignment horizontal="left" vertical="center" wrapText="1" indent="1"/>
    </xf>
    <xf numFmtId="171" fontId="36" fillId="0" borderId="24" xfId="5" applyNumberFormat="1" applyFont="1" applyBorder="1" applyProtection="1">
      <protection locked="0"/>
    </xf>
    <xf numFmtId="171" fontId="33" fillId="0" borderId="0" xfId="5" applyNumberFormat="1" applyFont="1" applyProtection="1">
      <protection locked="0"/>
    </xf>
    <xf numFmtId="0" fontId="30" fillId="5" borderId="0" xfId="5" applyFont="1" applyFill="1" applyAlignment="1">
      <alignment horizontal="left" vertical="center" wrapText="1" indent="1"/>
    </xf>
    <xf numFmtId="0" fontId="31" fillId="5" borderId="15" xfId="5" quotePrefix="1" applyFont="1" applyFill="1" applyBorder="1" applyAlignment="1">
      <alignment horizontal="left" vertical="center" wrapText="1" indent="1"/>
    </xf>
    <xf numFmtId="0" fontId="30" fillId="5" borderId="15" xfId="5" quotePrefix="1" applyFont="1" applyFill="1" applyBorder="1" applyAlignment="1">
      <alignment horizontal="left" vertical="center" wrapText="1" indent="1"/>
    </xf>
    <xf numFmtId="0" fontId="31" fillId="5" borderId="0" xfId="5" applyFont="1" applyFill="1" applyAlignment="1">
      <alignment horizontal="left" vertical="center" wrapText="1" indent="1"/>
    </xf>
    <xf numFmtId="0" fontId="31" fillId="5" borderId="24" xfId="5" applyFont="1" applyFill="1" applyBorder="1"/>
    <xf numFmtId="0" fontId="31" fillId="5" borderId="0" xfId="5" applyFont="1" applyFill="1"/>
    <xf numFmtId="0" fontId="38" fillId="0" borderId="0" xfId="0" applyFont="1"/>
    <xf numFmtId="167" fontId="41" fillId="4" borderId="4" xfId="0" applyNumberFormat="1" applyFont="1" applyFill="1" applyBorder="1" applyAlignment="1">
      <alignment horizontal="center"/>
    </xf>
    <xf numFmtId="37" fontId="30" fillId="4" borderId="15" xfId="8" applyNumberFormat="1" applyFont="1" applyFill="1" applyBorder="1" applyAlignment="1" applyProtection="1">
      <alignment horizontal="center" vertical="center" wrapText="1"/>
      <protection locked="0"/>
    </xf>
    <xf numFmtId="37" fontId="31" fillId="4" borderId="15" xfId="8" applyNumberFormat="1" applyFont="1" applyFill="1" applyBorder="1" applyAlignment="1" applyProtection="1">
      <alignment horizontal="center" vertical="center" wrapText="1"/>
      <protection locked="0"/>
    </xf>
    <xf numFmtId="0" fontId="31" fillId="4" borderId="15" xfId="5" applyFont="1" applyFill="1" applyBorder="1" applyAlignment="1">
      <alignment horizontal="left" vertical="center" wrapText="1" indent="1"/>
    </xf>
    <xf numFmtId="0" fontId="30" fillId="4" borderId="15" xfId="5" applyFont="1" applyFill="1" applyBorder="1" applyAlignment="1">
      <alignment horizontal="left" vertical="center" wrapText="1" indent="1"/>
    </xf>
    <xf numFmtId="37" fontId="30" fillId="4" borderId="15" xfId="7" applyNumberFormat="1" applyFont="1" applyFill="1" applyBorder="1" applyAlignment="1" applyProtection="1">
      <alignment horizontal="center" vertical="center" wrapText="1"/>
      <protection locked="0"/>
    </xf>
    <xf numFmtId="173" fontId="43" fillId="0" borderId="30" xfId="10" applyFont="1" applyBorder="1"/>
    <xf numFmtId="0" fontId="44" fillId="0" borderId="31" xfId="5" applyFont="1" applyBorder="1" applyAlignment="1">
      <alignment vertical="center"/>
    </xf>
    <xf numFmtId="20" fontId="45" fillId="0" borderId="32" xfId="5" applyNumberFormat="1" applyFont="1" applyBorder="1" applyProtection="1">
      <protection locked="0"/>
    </xf>
    <xf numFmtId="173" fontId="43" fillId="0" borderId="0" xfId="10" applyFont="1"/>
    <xf numFmtId="173" fontId="43" fillId="0" borderId="33" xfId="10" applyFont="1" applyBorder="1" applyAlignment="1">
      <alignment horizontal="center" vertical="center"/>
    </xf>
    <xf numFmtId="173" fontId="43" fillId="4" borderId="0" xfId="10" applyFont="1" applyFill="1" applyAlignment="1">
      <alignment horizontal="center" vertical="center"/>
    </xf>
    <xf numFmtId="173" fontId="43" fillId="0" borderId="36" xfId="10" applyFont="1" applyBorder="1" applyAlignment="1">
      <alignment horizontal="center" vertical="center"/>
    </xf>
    <xf numFmtId="173" fontId="43" fillId="0" borderId="0" xfId="10" applyFont="1" applyAlignment="1">
      <alignment horizontal="center" vertical="center"/>
    </xf>
    <xf numFmtId="173" fontId="43" fillId="0" borderId="33" xfId="10" applyFont="1" applyBorder="1" applyAlignment="1">
      <alignment vertical="center"/>
    </xf>
    <xf numFmtId="173" fontId="43" fillId="0" borderId="0" xfId="10" quotePrefix="1" applyFont="1" applyAlignment="1" applyProtection="1">
      <alignment horizontal="left" vertical="center"/>
      <protection locked="0"/>
    </xf>
    <xf numFmtId="173" fontId="43" fillId="4" borderId="0" xfId="10" applyFont="1" applyFill="1" applyAlignment="1">
      <alignment vertical="center"/>
    </xf>
    <xf numFmtId="38" fontId="43" fillId="0" borderId="0" xfId="10" quotePrefix="1" applyNumberFormat="1" applyFont="1" applyAlignment="1" applyProtection="1">
      <alignment horizontal="right" vertical="center"/>
      <protection locked="0"/>
    </xf>
    <xf numFmtId="173" fontId="43" fillId="0" borderId="36" xfId="10" applyFont="1" applyBorder="1" applyAlignment="1">
      <alignment vertical="center"/>
    </xf>
    <xf numFmtId="173" fontId="43" fillId="0" borderId="0" xfId="10" applyFont="1" applyAlignment="1">
      <alignment vertical="center"/>
    </xf>
    <xf numFmtId="37" fontId="45" fillId="0" borderId="33" xfId="10" applyNumberFormat="1" applyFont="1" applyBorder="1" applyAlignment="1">
      <alignment vertical="center"/>
    </xf>
    <xf numFmtId="37" fontId="45" fillId="0" borderId="0" xfId="10" applyNumberFormat="1" applyFont="1" applyAlignment="1" applyProtection="1">
      <alignment horizontal="left" vertical="center"/>
      <protection locked="0"/>
    </xf>
    <xf numFmtId="37" fontId="45" fillId="4" borderId="0" xfId="10" applyNumberFormat="1" applyFont="1" applyFill="1" applyAlignment="1">
      <alignment vertical="center"/>
    </xf>
    <xf numFmtId="171" fontId="45" fillId="0" borderId="0" xfId="11" applyNumberFormat="1" applyFont="1" applyFill="1" applyBorder="1" applyAlignment="1">
      <alignment horizontal="center" vertical="center"/>
    </xf>
    <xf numFmtId="37" fontId="45" fillId="0" borderId="36" xfId="10" applyNumberFormat="1" applyFont="1" applyBorder="1" applyAlignment="1">
      <alignment vertical="center"/>
    </xf>
    <xf numFmtId="37" fontId="45" fillId="0" borderId="0" xfId="10" applyNumberFormat="1" applyFont="1" applyAlignment="1">
      <alignment vertical="center"/>
    </xf>
    <xf numFmtId="37" fontId="45" fillId="4" borderId="0" xfId="10" applyNumberFormat="1" applyFont="1" applyFill="1" applyAlignment="1" applyProtection="1">
      <alignment horizontal="left" vertical="center"/>
      <protection locked="0"/>
    </xf>
    <xf numFmtId="37" fontId="43" fillId="0" borderId="33" xfId="10" applyNumberFormat="1" applyFont="1" applyBorder="1" applyAlignment="1">
      <alignment vertical="center"/>
    </xf>
    <xf numFmtId="37" fontId="43" fillId="4" borderId="0" xfId="10" applyNumberFormat="1" applyFont="1" applyFill="1" applyAlignment="1">
      <alignment vertical="center"/>
    </xf>
    <xf numFmtId="37" fontId="43" fillId="0" borderId="36" xfId="10" applyNumberFormat="1" applyFont="1" applyBorder="1" applyAlignment="1">
      <alignment vertical="center"/>
    </xf>
    <xf numFmtId="37" fontId="43" fillId="0" borderId="0" xfId="10" applyNumberFormat="1" applyFont="1" applyAlignment="1">
      <alignment vertical="center"/>
    </xf>
    <xf numFmtId="37" fontId="45" fillId="4" borderId="33" xfId="10" applyNumberFormat="1" applyFont="1" applyFill="1" applyBorder="1" applyAlignment="1">
      <alignment vertical="center"/>
    </xf>
    <xf numFmtId="37" fontId="45" fillId="4" borderId="37" xfId="10" applyNumberFormat="1" applyFont="1" applyFill="1" applyBorder="1" applyAlignment="1" applyProtection="1">
      <alignment vertical="center"/>
      <protection locked="0"/>
    </xf>
    <xf numFmtId="37" fontId="45" fillId="4" borderId="36" xfId="10" applyNumberFormat="1" applyFont="1" applyFill="1" applyBorder="1" applyAlignment="1">
      <alignment vertical="center"/>
    </xf>
    <xf numFmtId="37" fontId="45" fillId="0" borderId="38" xfId="10" applyNumberFormat="1" applyFont="1" applyBorder="1" applyAlignment="1">
      <alignment vertical="center"/>
    </xf>
    <xf numFmtId="37" fontId="45" fillId="0" borderId="39" xfId="10" applyNumberFormat="1" applyFont="1" applyBorder="1" applyAlignment="1" applyProtection="1">
      <alignment horizontal="left" vertical="center"/>
      <protection locked="0"/>
    </xf>
    <xf numFmtId="37" fontId="45" fillId="4" borderId="39" xfId="10" applyNumberFormat="1" applyFont="1" applyFill="1" applyBorder="1" applyAlignment="1">
      <alignment vertical="center"/>
    </xf>
    <xf numFmtId="170" fontId="49" fillId="0" borderId="39" xfId="13" applyNumberFormat="1" applyFont="1" applyFill="1" applyBorder="1" applyAlignment="1">
      <alignment horizontal="center" vertical="center"/>
    </xf>
    <xf numFmtId="37" fontId="45" fillId="0" borderId="40" xfId="10" applyNumberFormat="1" applyFont="1" applyBorder="1" applyAlignment="1">
      <alignment vertical="center"/>
    </xf>
    <xf numFmtId="170" fontId="49" fillId="0" borderId="0" xfId="13" applyNumberFormat="1" applyFont="1" applyFill="1" applyBorder="1" applyAlignment="1">
      <alignment horizontal="center" vertical="center"/>
    </xf>
    <xf numFmtId="173" fontId="43" fillId="0" borderId="30" xfId="10" applyFont="1" applyBorder="1" applyAlignment="1">
      <alignment vertical="center"/>
    </xf>
    <xf numFmtId="9" fontId="50" fillId="0" borderId="31" xfId="7" applyFont="1" applyFill="1" applyBorder="1" applyAlignment="1" applyProtection="1">
      <alignment vertical="center"/>
      <protection locked="0"/>
    </xf>
    <xf numFmtId="173" fontId="43" fillId="0" borderId="31" xfId="10" applyFont="1" applyBorder="1" applyAlignment="1">
      <alignment vertical="center"/>
    </xf>
    <xf numFmtId="173" fontId="43" fillId="0" borderId="32" xfId="10" applyFont="1" applyBorder="1" applyAlignment="1">
      <alignment vertical="center"/>
    </xf>
    <xf numFmtId="0" fontId="44" fillId="0" borderId="15" xfId="4" applyFont="1" applyBorder="1" applyAlignment="1">
      <alignment horizontal="left" vertical="center" wrapText="1" indent="1"/>
    </xf>
    <xf numFmtId="171" fontId="44" fillId="0" borderId="41" xfId="6" applyNumberFormat="1" applyFont="1" applyFill="1" applyBorder="1" applyAlignment="1" applyProtection="1">
      <alignment horizontal="right" vertical="center" wrapText="1" indent="1"/>
      <protection locked="0"/>
    </xf>
    <xf numFmtId="0" fontId="35" fillId="0" borderId="15" xfId="4" applyFont="1" applyBorder="1" applyAlignment="1">
      <alignment horizontal="left" vertical="center" wrapText="1" indent="1"/>
    </xf>
    <xf numFmtId="171" fontId="35" fillId="0" borderId="19" xfId="6" applyNumberFormat="1" applyFont="1" applyFill="1" applyBorder="1" applyAlignment="1" applyProtection="1">
      <alignment horizontal="right" vertical="center" wrapText="1" indent="1"/>
      <protection locked="0"/>
    </xf>
    <xf numFmtId="171" fontId="44" fillId="0" borderId="19" xfId="6" applyNumberFormat="1" applyFont="1" applyFill="1" applyBorder="1" applyAlignment="1" applyProtection="1">
      <alignment horizontal="right" vertical="center" wrapText="1" indent="1"/>
      <protection locked="0"/>
    </xf>
    <xf numFmtId="0" fontId="44" fillId="3" borderId="15" xfId="4" applyFont="1" applyFill="1" applyBorder="1" applyAlignment="1">
      <alignment horizontal="center" vertical="center" wrapText="1"/>
    </xf>
    <xf numFmtId="170" fontId="44" fillId="3" borderId="17" xfId="7" applyNumberFormat="1" applyFont="1" applyFill="1" applyBorder="1" applyAlignment="1" applyProtection="1">
      <alignment horizontal="right" vertical="center" wrapText="1" indent="1"/>
      <protection locked="0"/>
    </xf>
    <xf numFmtId="171" fontId="44" fillId="0" borderId="19" xfId="6" applyNumberFormat="1" applyFont="1" applyFill="1" applyBorder="1" applyAlignment="1">
      <alignment horizontal="right" vertical="center" wrapText="1" indent="1"/>
    </xf>
    <xf numFmtId="0" fontId="35" fillId="0" borderId="15" xfId="4" applyFont="1" applyBorder="1" applyAlignment="1">
      <alignment horizontal="left" vertical="center" wrapText="1"/>
    </xf>
    <xf numFmtId="170" fontId="44" fillId="5" borderId="17" xfId="7" applyNumberFormat="1" applyFont="1" applyFill="1" applyBorder="1" applyAlignment="1" applyProtection="1">
      <alignment horizontal="right" vertical="center" wrapText="1" indent="1"/>
      <protection locked="0"/>
    </xf>
    <xf numFmtId="0" fontId="44" fillId="6" borderId="15" xfId="4" applyFont="1" applyFill="1" applyBorder="1" applyAlignment="1">
      <alignment horizontal="left" vertical="center" wrapText="1" indent="1"/>
    </xf>
    <xf numFmtId="0" fontId="35" fillId="0" borderId="0" xfId="5" applyFont="1" applyProtection="1">
      <protection locked="0"/>
    </xf>
    <xf numFmtId="171" fontId="44" fillId="0" borderId="42" xfId="6" applyNumberFormat="1" applyFont="1" applyBorder="1" applyAlignment="1" applyProtection="1">
      <alignment horizontal="right" vertical="center" wrapText="1" indent="1"/>
      <protection locked="0"/>
    </xf>
    <xf numFmtId="171" fontId="44" fillId="0" borderId="42" xfId="6" applyNumberFormat="1" applyFont="1" applyFill="1" applyBorder="1" applyAlignment="1" applyProtection="1">
      <alignment horizontal="right" vertical="center" wrapText="1" indent="1"/>
      <protection locked="0"/>
    </xf>
    <xf numFmtId="170" fontId="44" fillId="3" borderId="42" xfId="7" applyNumberFormat="1" applyFont="1" applyFill="1" applyBorder="1" applyAlignment="1" applyProtection="1">
      <alignment horizontal="right" vertical="center" wrapText="1" indent="1"/>
      <protection locked="0"/>
    </xf>
    <xf numFmtId="171" fontId="35" fillId="0" borderId="42" xfId="6" applyNumberFormat="1" applyFont="1" applyFill="1" applyBorder="1" applyAlignment="1" applyProtection="1">
      <alignment horizontal="right" vertical="center" wrapText="1" indent="1"/>
      <protection locked="0"/>
    </xf>
    <xf numFmtId="173" fontId="43" fillId="0" borderId="38" xfId="10" applyFont="1" applyBorder="1" applyAlignment="1">
      <alignment vertical="center"/>
    </xf>
    <xf numFmtId="173" fontId="43" fillId="0" borderId="39" xfId="10" applyFont="1" applyBorder="1" applyAlignment="1">
      <alignment vertical="center"/>
    </xf>
    <xf numFmtId="173" fontId="43" fillId="0" borderId="40" xfId="10" applyFont="1" applyBorder="1" applyAlignment="1">
      <alignment vertical="center"/>
    </xf>
    <xf numFmtId="170" fontId="15" fillId="0" borderId="12" xfId="2" applyNumberFormat="1" applyFont="1" applyBorder="1" applyAlignment="1">
      <alignment horizontal="center" vertical="center"/>
    </xf>
    <xf numFmtId="170" fontId="15" fillId="0" borderId="11" xfId="2" applyNumberFormat="1" applyFont="1" applyBorder="1" applyAlignment="1">
      <alignment horizontal="center" vertical="center"/>
    </xf>
    <xf numFmtId="170" fontId="15" fillId="0" borderId="8" xfId="2" applyNumberFormat="1" applyFont="1" applyBorder="1" applyAlignment="1">
      <alignment horizontal="center" vertical="center"/>
    </xf>
    <xf numFmtId="0" fontId="15" fillId="0" borderId="7" xfId="0" applyFont="1" applyBorder="1" applyAlignment="1">
      <alignment horizontal="left" indent="1"/>
    </xf>
    <xf numFmtId="170" fontId="15" fillId="0" borderId="7" xfId="2" applyNumberFormat="1" applyFont="1" applyBorder="1" applyAlignment="1">
      <alignment horizontal="center" vertical="center"/>
    </xf>
    <xf numFmtId="170" fontId="0" fillId="0" borderId="0" xfId="0" applyNumberFormat="1"/>
    <xf numFmtId="168" fontId="28" fillId="2" borderId="0" xfId="5" applyNumberFormat="1" applyFont="1" applyFill="1" applyAlignment="1" applyProtection="1">
      <alignment horizontal="center" vertical="center"/>
      <protection locked="0"/>
    </xf>
    <xf numFmtId="3" fontId="20" fillId="4" borderId="4" xfId="0" applyNumberFormat="1" applyFont="1" applyFill="1" applyBorder="1" applyAlignment="1">
      <alignment horizontal="center" vertical="center"/>
    </xf>
    <xf numFmtId="170" fontId="15" fillId="4" borderId="11" xfId="2" applyNumberFormat="1" applyFont="1" applyFill="1" applyBorder="1" applyAlignment="1">
      <alignment horizontal="center" vertical="center"/>
    </xf>
    <xf numFmtId="170" fontId="15" fillId="4" borderId="7" xfId="2" applyNumberFormat="1" applyFont="1" applyFill="1" applyBorder="1" applyAlignment="1">
      <alignment horizontal="center" vertical="center"/>
    </xf>
    <xf numFmtId="3" fontId="15" fillId="4" borderId="11" xfId="0" applyNumberFormat="1" applyFont="1" applyFill="1" applyBorder="1" applyAlignment="1">
      <alignment horizontal="center" vertical="center"/>
    </xf>
    <xf numFmtId="3" fontId="15" fillId="4" borderId="6" xfId="0" applyNumberFormat="1" applyFont="1" applyFill="1" applyBorder="1" applyAlignment="1">
      <alignment horizontal="center" vertical="center"/>
    </xf>
    <xf numFmtId="0" fontId="15" fillId="0" borderId="0" xfId="0" applyFont="1" applyAlignment="1">
      <alignment horizontal="left" indent="1"/>
    </xf>
    <xf numFmtId="0" fontId="15" fillId="0" borderId="9" xfId="0" applyFont="1" applyBorder="1" applyAlignment="1">
      <alignment horizontal="left" indent="1"/>
    </xf>
    <xf numFmtId="170" fontId="15" fillId="0" borderId="6" xfId="2" applyNumberFormat="1" applyFont="1" applyBorder="1" applyAlignment="1">
      <alignment horizontal="center" vertical="center"/>
    </xf>
    <xf numFmtId="2" fontId="0" fillId="0" borderId="0" xfId="0" applyNumberFormat="1"/>
    <xf numFmtId="3" fontId="15" fillId="4" borderId="11" xfId="2" applyNumberFormat="1" applyFont="1" applyFill="1" applyBorder="1" applyAlignment="1">
      <alignment horizontal="center" vertical="center"/>
    </xf>
    <xf numFmtId="3" fontId="15" fillId="4" borderId="6" xfId="2" applyNumberFormat="1" applyFont="1" applyFill="1" applyBorder="1" applyAlignment="1">
      <alignment horizontal="center" vertical="center"/>
    </xf>
    <xf numFmtId="0" fontId="15" fillId="0" borderId="0" xfId="0" applyFont="1"/>
    <xf numFmtId="0" fontId="52" fillId="0" borderId="0" xfId="0" applyFont="1"/>
    <xf numFmtId="2" fontId="15" fillId="0" borderId="12" xfId="0" applyNumberFormat="1" applyFont="1" applyBorder="1" applyAlignment="1">
      <alignment horizontal="left" indent="1"/>
    </xf>
    <xf numFmtId="2" fontId="15" fillId="0" borderId="8" xfId="0" applyNumberFormat="1" applyFont="1" applyBorder="1" applyAlignment="1">
      <alignment horizontal="left" indent="1"/>
    </xf>
    <xf numFmtId="2" fontId="15" fillId="0" borderId="7" xfId="0" applyNumberFormat="1" applyFont="1" applyBorder="1" applyAlignment="1">
      <alignment horizontal="left" indent="1"/>
    </xf>
    <xf numFmtId="0" fontId="15" fillId="0" borderId="12" xfId="0" applyFont="1" applyBorder="1" applyAlignment="1">
      <alignment horizontal="left" indent="1"/>
    </xf>
    <xf numFmtId="0" fontId="15" fillId="0" borderId="8" xfId="0" applyFont="1" applyBorder="1" applyAlignment="1">
      <alignment horizontal="left" indent="1"/>
    </xf>
    <xf numFmtId="0" fontId="53" fillId="0" borderId="0" xfId="0" applyFont="1"/>
    <xf numFmtId="0" fontId="30" fillId="0" borderId="15" xfId="4" applyFont="1" applyBorder="1" applyAlignment="1">
      <alignment horizontal="left" vertical="center" indent="1"/>
    </xf>
    <xf numFmtId="0" fontId="31" fillId="0" borderId="15" xfId="4" applyFont="1" applyBorder="1" applyAlignment="1">
      <alignment horizontal="left" vertical="center" indent="1"/>
    </xf>
    <xf numFmtId="0" fontId="30" fillId="0" borderId="15" xfId="4" applyFont="1" applyBorder="1" applyAlignment="1">
      <alignment horizontal="left" vertical="center"/>
    </xf>
    <xf numFmtId="0" fontId="31" fillId="0" borderId="15" xfId="4" applyFont="1" applyBorder="1" applyAlignment="1">
      <alignment horizontal="left" vertical="center"/>
    </xf>
    <xf numFmtId="0" fontId="31" fillId="0" borderId="15" xfId="5" applyFont="1" applyBorder="1" applyAlignment="1">
      <alignment horizontal="left" vertical="center" wrapText="1"/>
    </xf>
    <xf numFmtId="0" fontId="32" fillId="0" borderId="0" xfId="5" applyFont="1" applyAlignment="1" applyProtection="1">
      <alignment horizontal="center" vertical="center"/>
      <protection locked="0"/>
    </xf>
    <xf numFmtId="174" fontId="15" fillId="0" borderId="8" xfId="0" applyNumberFormat="1" applyFont="1" applyBorder="1" applyAlignment="1">
      <alignment horizontal="center" vertical="center"/>
    </xf>
    <xf numFmtId="174" fontId="15" fillId="0" borderId="7" xfId="0" applyNumberFormat="1" applyFont="1" applyBorder="1" applyAlignment="1">
      <alignment horizontal="center" vertical="center"/>
    </xf>
    <xf numFmtId="170" fontId="28" fillId="0" borderId="0" xfId="7" applyNumberFormat="1" applyFont="1" applyAlignment="1" applyProtection="1">
      <alignment horizontal="right" vertical="center" wrapText="1"/>
      <protection locked="0"/>
    </xf>
    <xf numFmtId="168" fontId="0" fillId="0" borderId="0" xfId="0" applyNumberFormat="1"/>
    <xf numFmtId="9" fontId="0" fillId="0" borderId="0" xfId="2" applyFont="1"/>
    <xf numFmtId="166" fontId="0" fillId="0" borderId="0" xfId="0" applyNumberFormat="1"/>
    <xf numFmtId="0" fontId="31" fillId="0" borderId="24" xfId="5" applyFont="1" applyBorder="1" applyAlignment="1" applyProtection="1">
      <alignment horizontal="right" vertical="center" indent="1"/>
      <protection locked="0"/>
    </xf>
    <xf numFmtId="37" fontId="31" fillId="0" borderId="24" xfId="5" applyNumberFormat="1" applyFont="1" applyBorder="1" applyAlignment="1" applyProtection="1">
      <alignment horizontal="right" vertical="center" indent="1"/>
      <protection locked="0"/>
    </xf>
    <xf numFmtId="166" fontId="15" fillId="4" borderId="11" xfId="1" applyNumberFormat="1" applyFont="1" applyFill="1" applyBorder="1" applyAlignment="1">
      <alignment horizontal="center" vertical="center"/>
    </xf>
    <xf numFmtId="166" fontId="15" fillId="4" borderId="7" xfId="1" applyNumberFormat="1" applyFont="1" applyFill="1" applyBorder="1" applyAlignment="1">
      <alignment horizontal="center" vertical="center"/>
    </xf>
    <xf numFmtId="166" fontId="15" fillId="0" borderId="11" xfId="1" applyNumberFormat="1" applyFont="1" applyBorder="1" applyAlignment="1">
      <alignment horizontal="center" vertical="center"/>
    </xf>
    <xf numFmtId="166" fontId="15" fillId="0" borderId="8" xfId="1" applyNumberFormat="1" applyFont="1" applyBorder="1" applyAlignment="1">
      <alignment horizontal="center" vertical="center"/>
    </xf>
    <xf numFmtId="164" fontId="0" fillId="0" borderId="0" xfId="1" applyFont="1"/>
    <xf numFmtId="166" fontId="0" fillId="0" borderId="0" xfId="1" applyNumberFormat="1" applyFont="1"/>
    <xf numFmtId="166" fontId="15" fillId="0" borderId="0" xfId="1" applyNumberFormat="1" applyFont="1"/>
    <xf numFmtId="166" fontId="15" fillId="0" borderId="10" xfId="1" applyNumberFormat="1" applyFont="1" applyBorder="1" applyAlignment="1">
      <alignment horizontal="left" indent="1"/>
    </xf>
    <xf numFmtId="166" fontId="15" fillId="0" borderId="12" xfId="1" applyNumberFormat="1" applyFont="1" applyBorder="1" applyAlignment="1">
      <alignment horizontal="center" vertical="center"/>
    </xf>
    <xf numFmtId="166" fontId="15" fillId="0" borderId="7" xfId="1" applyNumberFormat="1" applyFont="1" applyBorder="1" applyAlignment="1">
      <alignment horizontal="left" indent="1"/>
    </xf>
    <xf numFmtId="164" fontId="15" fillId="0" borderId="0" xfId="1" applyFont="1" applyAlignment="1">
      <alignment horizontal="left"/>
    </xf>
    <xf numFmtId="170" fontId="0" fillId="0" borderId="0" xfId="2" applyNumberFormat="1" applyFont="1"/>
    <xf numFmtId="0" fontId="30" fillId="0" borderId="0" xfId="4" applyFont="1" applyAlignment="1">
      <alignment horizontal="left" vertical="center" indent="1"/>
    </xf>
    <xf numFmtId="0" fontId="30" fillId="0" borderId="15" xfId="5" applyFont="1" applyBorder="1" applyAlignment="1">
      <alignment horizontal="left" vertical="center" wrapText="1"/>
    </xf>
    <xf numFmtId="9" fontId="15" fillId="4" borderId="11" xfId="2" applyFont="1" applyFill="1" applyBorder="1" applyAlignment="1">
      <alignment horizontal="center" vertical="center"/>
    </xf>
    <xf numFmtId="9" fontId="15" fillId="4" borderId="6" xfId="2" applyFont="1" applyFill="1" applyBorder="1" applyAlignment="1">
      <alignment horizontal="center" vertical="center"/>
    </xf>
    <xf numFmtId="0" fontId="31" fillId="0" borderId="15" xfId="0" applyFont="1" applyBorder="1" applyAlignment="1">
      <alignment horizontal="left" indent="2"/>
    </xf>
    <xf numFmtId="171" fontId="30" fillId="4" borderId="15" xfId="7" applyNumberFormat="1" applyFont="1" applyFill="1" applyBorder="1" applyAlignment="1" applyProtection="1">
      <alignment horizontal="center" vertical="center" wrapText="1"/>
      <protection locked="0"/>
    </xf>
    <xf numFmtId="168" fontId="27" fillId="4" borderId="0" xfId="5" applyNumberFormat="1" applyFont="1" applyFill="1" applyAlignment="1" applyProtection="1">
      <alignment horizontal="center" vertical="center"/>
      <protection locked="0"/>
    </xf>
    <xf numFmtId="166" fontId="15" fillId="4" borderId="68" xfId="1" applyNumberFormat="1" applyFont="1" applyFill="1" applyBorder="1" applyAlignment="1">
      <alignment horizontal="center" vertical="center"/>
    </xf>
    <xf numFmtId="171" fontId="36" fillId="0" borderId="0" xfId="5" applyNumberFormat="1" applyFont="1" applyProtection="1">
      <protection locked="0"/>
    </xf>
    <xf numFmtId="37" fontId="0" fillId="0" borderId="0" xfId="0" applyNumberFormat="1"/>
    <xf numFmtId="1" fontId="0" fillId="0" borderId="0" xfId="0" applyNumberFormat="1"/>
    <xf numFmtId="0" fontId="15" fillId="0" borderId="7" xfId="0" applyFont="1" applyBorder="1"/>
    <xf numFmtId="9" fontId="20" fillId="0" borderId="69" xfId="2" applyFont="1" applyBorder="1" applyAlignment="1">
      <alignment horizontal="center" vertical="center"/>
    </xf>
    <xf numFmtId="9" fontId="20" fillId="0" borderId="70" xfId="2" applyFont="1" applyBorder="1" applyAlignment="1">
      <alignment horizontal="center" vertical="center"/>
    </xf>
    <xf numFmtId="0" fontId="20" fillId="0" borderId="71" xfId="0" applyFont="1" applyBorder="1" applyAlignment="1">
      <alignment horizontal="left"/>
    </xf>
    <xf numFmtId="0" fontId="20" fillId="100" borderId="72" xfId="0" applyFont="1" applyFill="1" applyBorder="1" applyAlignment="1">
      <alignment horizontal="left"/>
    </xf>
    <xf numFmtId="9" fontId="0" fillId="0" borderId="0" xfId="0" applyNumberFormat="1"/>
    <xf numFmtId="3" fontId="15" fillId="0" borderId="0" xfId="0" applyNumberFormat="1" applyFont="1" applyAlignment="1">
      <alignment horizontal="center" vertical="center"/>
    </xf>
    <xf numFmtId="3" fontId="15" fillId="4" borderId="0" xfId="0" applyNumberFormat="1" applyFont="1" applyFill="1" applyAlignment="1">
      <alignment horizontal="center" vertical="center"/>
    </xf>
    <xf numFmtId="0" fontId="124" fillId="0" borderId="10" xfId="0" applyFont="1" applyBorder="1"/>
    <xf numFmtId="3" fontId="124" fillId="0" borderId="8" xfId="0" applyNumberFormat="1" applyFont="1" applyBorder="1" applyAlignment="1">
      <alignment horizontal="center" vertical="center"/>
    </xf>
    <xf numFmtId="3" fontId="124" fillId="0" borderId="11" xfId="0" applyNumberFormat="1" applyFont="1" applyBorder="1" applyAlignment="1">
      <alignment horizontal="center" vertical="center"/>
    </xf>
    <xf numFmtId="3" fontId="124" fillId="101" borderId="11" xfId="0" applyNumberFormat="1" applyFont="1" applyFill="1" applyBorder="1" applyAlignment="1">
      <alignment horizontal="center" vertical="center"/>
    </xf>
    <xf numFmtId="0" fontId="124" fillId="0" borderId="7" xfId="0" applyFont="1" applyBorder="1"/>
    <xf numFmtId="3" fontId="124" fillId="0" borderId="7" xfId="0" applyNumberFormat="1" applyFont="1" applyBorder="1" applyAlignment="1">
      <alignment horizontal="center" vertical="center"/>
    </xf>
    <xf numFmtId="3" fontId="124" fillId="0" borderId="6" xfId="0" applyNumberFormat="1" applyFont="1" applyBorder="1" applyAlignment="1">
      <alignment horizontal="center" vertical="center"/>
    </xf>
    <xf numFmtId="3" fontId="124" fillId="101" borderId="6" xfId="0" applyNumberFormat="1" applyFont="1" applyFill="1" applyBorder="1" applyAlignment="1">
      <alignment horizontal="center" vertical="center"/>
    </xf>
    <xf numFmtId="171" fontId="30" fillId="3" borderId="0" xfId="5" applyNumberFormat="1" applyFont="1" applyFill="1" applyAlignment="1" applyProtection="1">
      <alignment horizontal="center" vertical="center" wrapText="1"/>
      <protection locked="0"/>
    </xf>
    <xf numFmtId="309" fontId="0" fillId="0" borderId="0" xfId="0" applyNumberFormat="1"/>
    <xf numFmtId="3" fontId="124" fillId="102" borderId="6" xfId="0" applyNumberFormat="1" applyFont="1" applyFill="1" applyBorder="1" applyAlignment="1">
      <alignment horizontal="center" vertical="center"/>
    </xf>
    <xf numFmtId="174" fontId="15" fillId="4" borderId="7" xfId="0" applyNumberFormat="1" applyFont="1" applyFill="1" applyBorder="1" applyAlignment="1">
      <alignment horizontal="center" vertical="center"/>
    </xf>
    <xf numFmtId="0" fontId="22" fillId="0" borderId="0" xfId="0" applyFont="1"/>
    <xf numFmtId="0" fontId="126" fillId="0" borderId="0" xfId="3" applyFont="1"/>
    <xf numFmtId="0" fontId="10" fillId="103" borderId="0" xfId="0" applyFont="1" applyFill="1" applyAlignment="1">
      <alignment horizontal="left" vertical="center"/>
    </xf>
    <xf numFmtId="0" fontId="10" fillId="103" borderId="0" xfId="0" applyFont="1" applyFill="1" applyAlignment="1">
      <alignment horizontal="center" vertical="center"/>
    </xf>
    <xf numFmtId="0" fontId="3" fillId="103" borderId="4" xfId="0" applyFont="1" applyFill="1" applyBorder="1"/>
    <xf numFmtId="0" fontId="17" fillId="103" borderId="4" xfId="0" applyFont="1" applyFill="1" applyBorder="1"/>
    <xf numFmtId="0" fontId="18" fillId="103" borderId="4" xfId="0" applyFont="1" applyFill="1" applyBorder="1" applyAlignment="1">
      <alignment horizontal="center" vertical="center"/>
    </xf>
    <xf numFmtId="0" fontId="14" fillId="103" borderId="1" xfId="0" applyFont="1" applyFill="1" applyBorder="1"/>
    <xf numFmtId="0" fontId="14" fillId="103" borderId="4" xfId="0" applyFont="1" applyFill="1" applyBorder="1" applyAlignment="1">
      <alignment horizontal="center" vertical="center"/>
    </xf>
    <xf numFmtId="0" fontId="14" fillId="103" borderId="3" xfId="0" applyFont="1" applyFill="1" applyBorder="1" applyAlignment="1">
      <alignment horizontal="center" vertical="center"/>
    </xf>
    <xf numFmtId="0" fontId="14" fillId="103" borderId="4" xfId="0" applyFont="1" applyFill="1" applyBorder="1"/>
    <xf numFmtId="166" fontId="14" fillId="103" borderId="1" xfId="1" applyNumberFormat="1" applyFont="1" applyFill="1" applyBorder="1"/>
    <xf numFmtId="166" fontId="14" fillId="103" borderId="4" xfId="1" applyNumberFormat="1" applyFont="1" applyFill="1" applyBorder="1" applyAlignment="1">
      <alignment horizontal="center" vertical="center"/>
    </xf>
    <xf numFmtId="166" fontId="14" fillId="103" borderId="3" xfId="1" applyNumberFormat="1" applyFont="1" applyFill="1" applyBorder="1" applyAlignment="1">
      <alignment horizontal="center" vertical="center"/>
    </xf>
    <xf numFmtId="166" fontId="14" fillId="103" borderId="12" xfId="1" applyNumberFormat="1" applyFont="1" applyFill="1" applyBorder="1" applyAlignment="1">
      <alignment horizontal="center" vertical="center"/>
    </xf>
    <xf numFmtId="0" fontId="123" fillId="104" borderId="1" xfId="0" applyFont="1" applyFill="1" applyBorder="1"/>
    <xf numFmtId="0" fontId="21" fillId="103" borderId="0" xfId="0" applyFont="1" applyFill="1" applyAlignment="1">
      <alignment horizontal="center" vertical="center"/>
    </xf>
    <xf numFmtId="0" fontId="22" fillId="103" borderId="0" xfId="0" applyFont="1" applyFill="1" applyAlignment="1">
      <alignment horizontal="left" vertical="center"/>
    </xf>
    <xf numFmtId="0" fontId="22" fillId="103" borderId="0" xfId="0" applyFont="1" applyFill="1"/>
    <xf numFmtId="2" fontId="24" fillId="103" borderId="0" xfId="4" applyNumberFormat="1" applyFont="1" applyFill="1" applyAlignment="1">
      <alignment horizontal="center" vertical="center" wrapText="1"/>
    </xf>
    <xf numFmtId="0" fontId="22" fillId="103" borderId="0" xfId="0" applyFont="1" applyFill="1" applyAlignment="1">
      <alignment vertical="center"/>
    </xf>
    <xf numFmtId="0" fontId="24" fillId="103" borderId="0" xfId="4" applyFont="1" applyFill="1" applyAlignment="1">
      <alignment horizontal="center" vertical="center" wrapText="1"/>
    </xf>
    <xf numFmtId="0" fontId="29" fillId="103" borderId="14" xfId="4" applyFont="1" applyFill="1" applyBorder="1" applyAlignment="1" applyProtection="1">
      <alignment horizontal="center" vertical="center"/>
      <protection locked="0"/>
    </xf>
    <xf numFmtId="0" fontId="29" fillId="103" borderId="0" xfId="4" applyFont="1" applyFill="1" applyAlignment="1" applyProtection="1">
      <alignment horizontal="center" vertical="center"/>
      <protection locked="0"/>
    </xf>
    <xf numFmtId="0" fontId="29" fillId="103" borderId="20" xfId="5" applyFont="1" applyFill="1" applyBorder="1" applyAlignment="1" applyProtection="1">
      <alignment horizontal="center" vertical="center" wrapText="1"/>
      <protection locked="0"/>
    </xf>
    <xf numFmtId="15" fontId="22" fillId="103" borderId="21" xfId="5" applyNumberFormat="1" applyFont="1" applyFill="1" applyBorder="1" applyAlignment="1" applyProtection="1">
      <alignment horizontal="center" wrapText="1"/>
      <protection locked="0"/>
    </xf>
    <xf numFmtId="15" fontId="22" fillId="103" borderId="0" xfId="5" applyNumberFormat="1" applyFont="1" applyFill="1" applyAlignment="1" applyProtection="1">
      <alignment horizontal="center" wrapText="1"/>
      <protection locked="0"/>
    </xf>
    <xf numFmtId="0" fontId="29" fillId="103" borderId="23" xfId="5" applyFont="1" applyFill="1" applyBorder="1" applyAlignment="1" applyProtection="1">
      <alignment horizontal="center" vertical="center" wrapText="1"/>
      <protection locked="0"/>
    </xf>
    <xf numFmtId="0" fontId="22" fillId="103" borderId="0" xfId="5" applyFont="1" applyFill="1" applyAlignment="1" applyProtection="1">
      <alignment horizontal="center" vertical="center" wrapText="1"/>
      <protection locked="0"/>
    </xf>
    <xf numFmtId="0" fontId="29" fillId="103" borderId="0" xfId="5" applyFont="1" applyFill="1" applyAlignment="1" applyProtection="1">
      <alignment horizontal="center" vertical="center" wrapText="1"/>
      <protection locked="0"/>
    </xf>
    <xf numFmtId="0" fontId="37" fillId="103" borderId="26" xfId="5" applyFont="1" applyFill="1" applyBorder="1"/>
    <xf numFmtId="0" fontId="37" fillId="103" borderId="27" xfId="5" applyFont="1" applyFill="1" applyBorder="1"/>
    <xf numFmtId="0" fontId="40" fillId="103" borderId="4" xfId="0" applyFont="1" applyFill="1" applyBorder="1" applyAlignment="1">
      <alignment horizontal="center"/>
    </xf>
    <xf numFmtId="172" fontId="22" fillId="103" borderId="28" xfId="0" applyNumberFormat="1" applyFont="1" applyFill="1" applyBorder="1" applyAlignment="1" applyProtection="1">
      <alignment horizontal="center" vertical="center" wrapText="1"/>
      <protection locked="0"/>
    </xf>
    <xf numFmtId="0" fontId="22" fillId="103" borderId="28" xfId="0" applyFont="1" applyFill="1" applyBorder="1" applyAlignment="1" applyProtection="1">
      <alignment horizontal="center" vertical="center" wrapText="1"/>
      <protection locked="0"/>
    </xf>
    <xf numFmtId="0" fontId="128" fillId="0" borderId="0" xfId="3" applyFont="1" applyFill="1"/>
    <xf numFmtId="37" fontId="46" fillId="103" borderId="34" xfId="10" applyNumberFormat="1" applyFont="1" applyFill="1" applyBorder="1" applyAlignment="1" applyProtection="1">
      <alignment vertical="center"/>
      <protection locked="0"/>
    </xf>
    <xf numFmtId="0" fontId="46" fillId="103" borderId="35" xfId="10" quotePrefix="1" applyNumberFormat="1" applyFont="1" applyFill="1" applyBorder="1" applyAlignment="1" applyProtection="1">
      <alignment horizontal="center" vertical="center" wrapText="1"/>
      <protection locked="0"/>
    </xf>
    <xf numFmtId="37" fontId="46" fillId="103" borderId="34" xfId="10" applyNumberFormat="1" applyFont="1" applyFill="1" applyBorder="1" applyAlignment="1">
      <alignment vertical="center"/>
    </xf>
    <xf numFmtId="171" fontId="46" fillId="103" borderId="0" xfId="11" applyNumberFormat="1" applyFont="1" applyFill="1" applyBorder="1" applyAlignment="1">
      <alignment horizontal="center" vertical="center"/>
    </xf>
    <xf numFmtId="0" fontId="51" fillId="103" borderId="13" xfId="4" applyFont="1" applyFill="1" applyBorder="1" applyAlignment="1" applyProtection="1">
      <alignment horizontal="center" vertical="center" wrapText="1"/>
      <protection locked="0"/>
    </xf>
    <xf numFmtId="0" fontId="51" fillId="103" borderId="14" xfId="4" applyFont="1" applyFill="1" applyBorder="1" applyAlignment="1" applyProtection="1">
      <alignment horizontal="center" vertical="center"/>
      <protection locked="0"/>
    </xf>
    <xf numFmtId="173" fontId="129" fillId="0" borderId="0" xfId="10" applyFont="1" applyAlignment="1">
      <alignment vertical="center"/>
    </xf>
    <xf numFmtId="37" fontId="131" fillId="0" borderId="0" xfId="10" applyNumberFormat="1" applyFont="1" applyAlignment="1">
      <alignment vertical="center"/>
    </xf>
    <xf numFmtId="37" fontId="129" fillId="0" borderId="0" xfId="10" applyNumberFormat="1" applyFont="1" applyAlignment="1">
      <alignment vertical="center"/>
    </xf>
    <xf numFmtId="37" fontId="131" fillId="4" borderId="0" xfId="10" applyNumberFormat="1" applyFont="1" applyFill="1" applyAlignment="1">
      <alignment vertical="center"/>
    </xf>
    <xf numFmtId="37" fontId="131" fillId="4" borderId="0" xfId="10" applyNumberFormat="1" applyFont="1" applyFill="1" applyAlignment="1" applyProtection="1">
      <alignment horizontal="left" vertical="center"/>
      <protection locked="0"/>
    </xf>
    <xf numFmtId="0" fontId="25" fillId="0" borderId="0" xfId="0" applyFont="1" applyAlignment="1">
      <alignment horizontal="left" indent="2"/>
    </xf>
    <xf numFmtId="2" fontId="132" fillId="103" borderId="0" xfId="4" applyNumberFormat="1" applyFont="1" applyFill="1" applyAlignment="1">
      <alignment horizontal="center" vertical="center" wrapText="1"/>
    </xf>
    <xf numFmtId="0" fontId="134" fillId="0" borderId="4" xfId="0" applyFont="1" applyBorder="1"/>
    <xf numFmtId="0" fontId="14" fillId="103" borderId="4" xfId="0" applyFont="1" applyFill="1" applyBorder="1" applyAlignment="1">
      <alignment horizontal="center" vertical="center" wrapText="1"/>
    </xf>
    <xf numFmtId="0" fontId="14" fillId="105" borderId="4" xfId="0" applyFont="1" applyFill="1" applyBorder="1" applyAlignment="1">
      <alignment horizontal="center" vertical="center" wrapText="1"/>
    </xf>
    <xf numFmtId="0" fontId="18" fillId="0" borderId="0" xfId="0" applyFont="1" applyAlignment="1">
      <alignment horizontal="center" vertical="center"/>
    </xf>
    <xf numFmtId="3" fontId="20" fillId="0" borderId="0" xfId="0" applyNumberFormat="1" applyFont="1" applyAlignment="1">
      <alignment horizontal="center" vertical="center"/>
    </xf>
    <xf numFmtId="0" fontId="25" fillId="0" borderId="0" xfId="0" applyFont="1" applyAlignment="1">
      <alignment horizontal="left" vertical="top"/>
    </xf>
    <xf numFmtId="0" fontId="30" fillId="3" borderId="15" xfId="4" applyFont="1" applyFill="1" applyBorder="1" applyAlignment="1">
      <alignment vertical="center"/>
    </xf>
    <xf numFmtId="310" fontId="0" fillId="0" borderId="0" xfId="0" applyNumberFormat="1"/>
    <xf numFmtId="0" fontId="25" fillId="2" borderId="0" xfId="0" applyFont="1" applyFill="1" applyAlignment="1">
      <alignment wrapText="1"/>
    </xf>
    <xf numFmtId="0" fontId="135" fillId="0" borderId="0" xfId="0" applyFont="1"/>
    <xf numFmtId="168" fontId="135" fillId="0" borderId="0" xfId="0" applyNumberFormat="1" applyFont="1"/>
    <xf numFmtId="310" fontId="135" fillId="0" borderId="0" xfId="0" applyNumberFormat="1" applyFont="1"/>
    <xf numFmtId="9" fontId="135" fillId="0" borderId="0" xfId="2" applyFont="1"/>
    <xf numFmtId="170" fontId="135" fillId="0" borderId="0" xfId="0" applyNumberFormat="1" applyFont="1"/>
    <xf numFmtId="0" fontId="30" fillId="2" borderId="0" xfId="0" applyFont="1" applyFill="1"/>
    <xf numFmtId="170" fontId="15" fillId="0" borderId="0" xfId="2" applyNumberFormat="1" applyFont="1" applyAlignment="1">
      <alignment horizontal="center" vertical="center"/>
    </xf>
    <xf numFmtId="170" fontId="15" fillId="4" borderId="0" xfId="2" applyNumberFormat="1" applyFont="1" applyFill="1" applyAlignment="1">
      <alignment horizontal="center" vertical="center"/>
    </xf>
    <xf numFmtId="3" fontId="15" fillId="0" borderId="11" xfId="2" applyNumberFormat="1" applyFont="1" applyBorder="1" applyAlignment="1">
      <alignment horizontal="center" vertical="center"/>
    </xf>
    <xf numFmtId="3" fontId="15" fillId="0" borderId="6" xfId="2" applyNumberFormat="1" applyFont="1" applyBorder="1" applyAlignment="1">
      <alignment horizontal="center" vertical="center"/>
    </xf>
    <xf numFmtId="166" fontId="15" fillId="0" borderId="0" xfId="1" applyNumberFormat="1" applyFont="1" applyAlignment="1">
      <alignment horizontal="left" indent="1"/>
    </xf>
    <xf numFmtId="166" fontId="15" fillId="0" borderId="0" xfId="1" applyNumberFormat="1" applyFont="1" applyAlignment="1">
      <alignment horizontal="center" vertical="center"/>
    </xf>
    <xf numFmtId="166" fontId="15" fillId="4" borderId="0" xfId="1" applyNumberFormat="1" applyFont="1" applyFill="1" applyAlignment="1">
      <alignment horizontal="center" vertical="center"/>
    </xf>
    <xf numFmtId="164" fontId="15" fillId="0" borderId="0" xfId="1" applyFont="1" applyAlignment="1">
      <alignment horizontal="center" vertical="center"/>
    </xf>
    <xf numFmtId="9" fontId="15" fillId="0" borderId="11" xfId="2" applyFont="1" applyBorder="1" applyAlignment="1">
      <alignment horizontal="center" vertical="center"/>
    </xf>
    <xf numFmtId="9" fontId="15" fillId="0" borderId="6" xfId="2" applyFont="1" applyBorder="1" applyAlignment="1">
      <alignment horizontal="center" vertical="center"/>
    </xf>
    <xf numFmtId="37" fontId="121" fillId="0" borderId="0" xfId="63445" applyNumberFormat="1" applyFont="1" applyAlignment="1">
      <alignment horizontal="right" vertical="center"/>
    </xf>
    <xf numFmtId="37" fontId="122" fillId="0" borderId="0" xfId="63445" applyNumberFormat="1" applyFont="1" applyAlignment="1">
      <alignment horizontal="right" vertical="center"/>
    </xf>
    <xf numFmtId="168" fontId="28" fillId="2" borderId="0" xfId="63446" applyNumberFormat="1" applyFont="1" applyFill="1" applyAlignment="1" applyProtection="1">
      <alignment horizontal="center" vertical="center" wrapText="1"/>
      <protection locked="0"/>
    </xf>
    <xf numFmtId="170" fontId="28" fillId="2" borderId="0" xfId="7" applyNumberFormat="1" applyFont="1" applyFill="1" applyAlignment="1" applyProtection="1">
      <alignment horizontal="right" vertical="center" wrapText="1"/>
      <protection locked="0"/>
    </xf>
    <xf numFmtId="168" fontId="137" fillId="2" borderId="0" xfId="63446" applyNumberFormat="1" applyFont="1" applyFill="1" applyAlignment="1" applyProtection="1">
      <alignment horizontal="center" vertical="center" wrapText="1"/>
      <protection locked="0"/>
    </xf>
    <xf numFmtId="170" fontId="137" fillId="2" borderId="0" xfId="2" applyNumberFormat="1" applyFont="1" applyFill="1" applyAlignment="1" applyProtection="1">
      <alignment horizontal="right" vertical="center" wrapText="1"/>
      <protection locked="0"/>
    </xf>
    <xf numFmtId="170" fontId="137" fillId="2" borderId="0" xfId="7" applyNumberFormat="1" applyFont="1" applyFill="1" applyAlignment="1" applyProtection="1">
      <alignment horizontal="right" vertical="center" wrapText="1"/>
      <protection locked="0"/>
    </xf>
    <xf numFmtId="168" fontId="136" fillId="2" borderId="0" xfId="63446" applyNumberFormat="1" applyFont="1" applyFill="1" applyAlignment="1" applyProtection="1">
      <alignment horizontal="center" vertical="center" wrapText="1"/>
      <protection locked="0"/>
    </xf>
    <xf numFmtId="9" fontId="137" fillId="2" borderId="0" xfId="2" applyFont="1" applyFill="1" applyAlignment="1" applyProtection="1">
      <alignment horizontal="right" vertical="center" wrapText="1"/>
      <protection locked="0"/>
    </xf>
    <xf numFmtId="170" fontId="137" fillId="2" borderId="0" xfId="2" applyNumberFormat="1" applyFont="1" applyFill="1" applyAlignment="1" applyProtection="1">
      <alignment horizontal="center" vertical="center" wrapText="1"/>
      <protection locked="0"/>
    </xf>
    <xf numFmtId="170" fontId="136" fillId="2" borderId="0" xfId="7" applyNumberFormat="1" applyFont="1" applyFill="1" applyAlignment="1" applyProtection="1">
      <alignment horizontal="right" vertical="center" wrapText="1"/>
      <protection locked="0"/>
    </xf>
    <xf numFmtId="171" fontId="30" fillId="0" borderId="16" xfId="63446" applyNumberFormat="1" applyFont="1" applyBorder="1" applyAlignment="1" applyProtection="1">
      <alignment horizontal="right" vertical="center" wrapText="1" indent="1"/>
      <protection locked="0"/>
    </xf>
    <xf numFmtId="171" fontId="30" fillId="0" borderId="0" xfId="63446" applyNumberFormat="1" applyFont="1" applyAlignment="1" applyProtection="1">
      <alignment horizontal="right" vertical="center" wrapText="1" indent="1"/>
      <protection locked="0"/>
    </xf>
    <xf numFmtId="171" fontId="31" fillId="0" borderId="16" xfId="63446" applyNumberFormat="1" applyFont="1" applyBorder="1" applyAlignment="1" applyProtection="1">
      <alignment horizontal="right" vertical="center" wrapText="1" indent="1"/>
      <protection locked="0"/>
    </xf>
    <xf numFmtId="171" fontId="30" fillId="0" borderId="17" xfId="63446" applyNumberFormat="1" applyFont="1" applyBorder="1" applyAlignment="1">
      <alignment horizontal="right" vertical="center" wrapText="1" indent="1"/>
    </xf>
    <xf numFmtId="171" fontId="31" fillId="0" borderId="17" xfId="63446" applyNumberFormat="1" applyFont="1" applyBorder="1" applyAlignment="1">
      <alignment horizontal="right" vertical="center" wrapText="1" indent="1"/>
    </xf>
    <xf numFmtId="171" fontId="30" fillId="0" borderId="17" xfId="63446" applyNumberFormat="1" applyFont="1" applyBorder="1" applyAlignment="1" applyProtection="1">
      <alignment horizontal="right" vertical="center" wrapText="1" indent="1"/>
      <protection locked="0"/>
    </xf>
    <xf numFmtId="170" fontId="30" fillId="5" borderId="0" xfId="7" applyNumberFormat="1" applyFont="1" applyFill="1" applyAlignment="1" applyProtection="1">
      <alignment horizontal="right" vertical="center" wrapText="1" indent="1"/>
      <protection locked="0"/>
    </xf>
    <xf numFmtId="171" fontId="31" fillId="0" borderId="17" xfId="63446" applyNumberFormat="1" applyFont="1" applyBorder="1" applyAlignment="1" applyProtection="1">
      <alignment horizontal="right" vertical="center" wrapText="1" indent="1"/>
      <protection locked="0"/>
    </xf>
    <xf numFmtId="171" fontId="30" fillId="4" borderId="17" xfId="63446" applyNumberFormat="1" applyFont="1" applyFill="1" applyBorder="1" applyAlignment="1" applyProtection="1">
      <alignment horizontal="right" vertical="center" wrapText="1" indent="1"/>
      <protection locked="0"/>
    </xf>
    <xf numFmtId="171" fontId="31" fillId="0" borderId="18" xfId="63446" applyNumberFormat="1" applyFont="1" applyBorder="1" applyAlignment="1" applyProtection="1">
      <alignment horizontal="right" vertical="center" wrapText="1" indent="1"/>
      <protection locked="0"/>
    </xf>
    <xf numFmtId="171" fontId="30" fillId="0" borderId="73" xfId="63446" applyNumberFormat="1" applyFont="1" applyBorder="1" applyAlignment="1" applyProtection="1">
      <alignment horizontal="right" vertical="center" wrapText="1" indent="1"/>
      <protection locked="0"/>
    </xf>
    <xf numFmtId="3" fontId="31" fillId="0" borderId="15" xfId="63446" applyNumberFormat="1" applyFont="1" applyBorder="1" applyAlignment="1" applyProtection="1">
      <alignment horizontal="right"/>
      <protection locked="0"/>
    </xf>
    <xf numFmtId="171" fontId="31" fillId="0" borderId="0" xfId="63446" applyNumberFormat="1" applyFont="1" applyAlignment="1" applyProtection="1">
      <alignment horizontal="right"/>
      <protection locked="0"/>
    </xf>
    <xf numFmtId="171" fontId="30" fillId="0" borderId="15" xfId="63446" applyNumberFormat="1" applyFont="1" applyBorder="1" applyAlignment="1" applyProtection="1">
      <alignment horizontal="right"/>
      <protection locked="0"/>
    </xf>
    <xf numFmtId="171" fontId="31" fillId="0" borderId="15" xfId="63446" applyNumberFormat="1" applyFont="1" applyBorder="1" applyAlignment="1" applyProtection="1">
      <alignment horizontal="right"/>
      <protection locked="0"/>
    </xf>
    <xf numFmtId="3" fontId="31" fillId="0" borderId="0" xfId="63447" applyNumberFormat="1" applyFont="1" applyAlignment="1" applyProtection="1">
      <alignment horizontal="right"/>
      <protection locked="0"/>
    </xf>
    <xf numFmtId="3" fontId="31" fillId="4" borderId="15" xfId="63446" applyNumberFormat="1" applyFont="1" applyFill="1" applyBorder="1" applyAlignment="1" applyProtection="1">
      <alignment horizontal="right"/>
      <protection locked="0"/>
    </xf>
    <xf numFmtId="3" fontId="30" fillId="3" borderId="0" xfId="7" applyNumberFormat="1" applyFont="1" applyFill="1" applyAlignment="1" applyProtection="1">
      <alignment horizontal="right" wrapText="1"/>
      <protection locked="0"/>
    </xf>
    <xf numFmtId="37" fontId="31" fillId="0" borderId="15" xfId="63446" applyNumberFormat="1" applyFont="1" applyBorder="1" applyAlignment="1" applyProtection="1">
      <alignment horizontal="right"/>
      <protection locked="0"/>
    </xf>
    <xf numFmtId="37" fontId="30" fillId="0" borderId="15" xfId="63446" applyNumberFormat="1" applyFont="1" applyBorder="1" applyAlignment="1" applyProtection="1">
      <alignment horizontal="right"/>
      <protection locked="0"/>
    </xf>
    <xf numFmtId="3" fontId="30" fillId="0" borderId="15" xfId="63446" applyNumberFormat="1" applyFont="1" applyBorder="1" applyAlignment="1" applyProtection="1">
      <alignment horizontal="right"/>
      <protection locked="0"/>
    </xf>
    <xf numFmtId="3" fontId="30" fillId="0" borderId="0" xfId="63446" applyNumberFormat="1" applyFont="1" applyAlignment="1" applyProtection="1">
      <alignment horizontal="right"/>
      <protection locked="0"/>
    </xf>
    <xf numFmtId="3" fontId="31" fillId="0" borderId="0" xfId="63446" applyNumberFormat="1" applyFont="1" applyAlignment="1" applyProtection="1">
      <alignment horizontal="right"/>
      <protection locked="0"/>
    </xf>
    <xf numFmtId="171" fontId="31" fillId="0" borderId="24" xfId="63448" applyNumberFormat="1" applyFont="1" applyBorder="1"/>
    <xf numFmtId="171" fontId="31" fillId="0" borderId="25" xfId="63446" applyNumberFormat="1" applyFont="1" applyBorder="1" applyAlignment="1" applyProtection="1">
      <alignment horizontal="right" vertical="center" wrapText="1" indent="1"/>
      <protection locked="0"/>
    </xf>
    <xf numFmtId="171" fontId="30" fillId="0" borderId="24" xfId="63448" applyNumberFormat="1" applyFont="1" applyBorder="1"/>
    <xf numFmtId="171" fontId="30" fillId="0" borderId="25" xfId="63446" applyNumberFormat="1" applyFont="1" applyBorder="1" applyAlignment="1" applyProtection="1">
      <alignment horizontal="right" vertical="center" wrapText="1" indent="1"/>
      <protection locked="0"/>
    </xf>
    <xf numFmtId="171" fontId="31" fillId="4" borderId="24" xfId="63448" applyNumberFormat="1" applyFont="1" applyFill="1" applyBorder="1"/>
    <xf numFmtId="171" fontId="138" fillId="0" borderId="0" xfId="63449" applyNumberFormat="1" applyFont="1"/>
    <xf numFmtId="171" fontId="31" fillId="0" borderId="24" xfId="63448" applyNumberFormat="1" applyFont="1" applyBorder="1" applyAlignment="1">
      <alignment horizontal="left" indent="9"/>
    </xf>
    <xf numFmtId="171" fontId="31" fillId="0" borderId="24" xfId="63446" applyNumberFormat="1" applyFont="1" applyBorder="1" applyAlignment="1" applyProtection="1">
      <alignment horizontal="right" vertical="center" wrapText="1" indent="1"/>
      <protection locked="0"/>
    </xf>
    <xf numFmtId="171" fontId="31" fillId="4" borderId="25" xfId="63446" applyNumberFormat="1" applyFont="1" applyFill="1" applyBorder="1" applyAlignment="1" applyProtection="1">
      <alignment horizontal="right" vertical="center" wrapText="1" indent="1"/>
      <protection locked="0"/>
    </xf>
    <xf numFmtId="0" fontId="31" fillId="0" borderId="0" xfId="5" applyFont="1" applyAlignment="1">
      <alignment horizontal="left" vertical="center" wrapText="1" indent="1"/>
    </xf>
    <xf numFmtId="171" fontId="31" fillId="5" borderId="24" xfId="63446" applyNumberFormat="1" applyFont="1" applyFill="1" applyBorder="1" applyAlignment="1" applyProtection="1">
      <alignment horizontal="right" vertical="center" wrapText="1" indent="1"/>
      <protection locked="0"/>
    </xf>
    <xf numFmtId="171" fontId="31" fillId="5" borderId="0" xfId="63446" applyNumberFormat="1" applyFont="1" applyFill="1" applyAlignment="1" applyProtection="1">
      <alignment horizontal="right" vertical="center" wrapText="1" indent="1"/>
      <protection locked="0"/>
    </xf>
    <xf numFmtId="171" fontId="26" fillId="5" borderId="24" xfId="63448" applyNumberFormat="1" applyFont="1" applyFill="1" applyBorder="1"/>
    <xf numFmtId="171" fontId="31" fillId="5" borderId="25" xfId="63446" applyNumberFormat="1" applyFont="1" applyFill="1" applyBorder="1" applyAlignment="1" applyProtection="1">
      <alignment horizontal="right" vertical="center" wrapText="1" indent="1"/>
      <protection locked="0"/>
    </xf>
    <xf numFmtId="171" fontId="30" fillId="5" borderId="24" xfId="63446" applyNumberFormat="1" applyFont="1" applyFill="1" applyBorder="1" applyAlignment="1" applyProtection="1">
      <alignment horizontal="right" vertical="center" wrapText="1" indent="1"/>
      <protection locked="0"/>
    </xf>
    <xf numFmtId="171" fontId="30" fillId="5" borderId="25" xfId="63446" applyNumberFormat="1" applyFont="1" applyFill="1" applyBorder="1" applyAlignment="1" applyProtection="1">
      <alignment horizontal="right" vertical="center" wrapText="1" indent="1"/>
      <protection locked="0"/>
    </xf>
    <xf numFmtId="171" fontId="31" fillId="5" borderId="17" xfId="63446" applyNumberFormat="1" applyFont="1" applyFill="1" applyBorder="1" applyAlignment="1" applyProtection="1">
      <alignment horizontal="right" vertical="center" wrapText="1" indent="1"/>
      <protection locked="0"/>
    </xf>
    <xf numFmtId="37" fontId="31" fillId="5" borderId="25" xfId="63446" applyNumberFormat="1" applyFont="1" applyFill="1" applyBorder="1" applyAlignment="1" applyProtection="1">
      <alignment horizontal="right" vertical="center" wrapText="1" indent="1"/>
      <protection locked="0"/>
    </xf>
    <xf numFmtId="37" fontId="30" fillId="5" borderId="25" xfId="63446" applyNumberFormat="1" applyFont="1" applyFill="1" applyBorder="1" applyAlignment="1" applyProtection="1">
      <alignment horizontal="right" vertical="center" wrapText="1" indent="1"/>
      <protection locked="0"/>
    </xf>
    <xf numFmtId="171" fontId="31" fillId="0" borderId="24" xfId="63448" applyNumberFormat="1" applyFont="1" applyBorder="1" applyAlignment="1">
      <alignment horizontal="right"/>
    </xf>
    <xf numFmtId="171" fontId="30" fillId="4" borderId="24" xfId="63448" applyNumberFormat="1" applyFont="1" applyFill="1" applyBorder="1"/>
    <xf numFmtId="171" fontId="39" fillId="0" borderId="0" xfId="8" applyNumberFormat="1" applyFont="1" applyAlignment="1" applyProtection="1">
      <alignment horizontal="right"/>
      <protection locked="0"/>
    </xf>
    <xf numFmtId="0" fontId="40" fillId="103" borderId="8" xfId="0" applyFont="1" applyFill="1" applyBorder="1" applyAlignment="1">
      <alignment horizontal="center"/>
    </xf>
    <xf numFmtId="170" fontId="15" fillId="0" borderId="8" xfId="2" applyNumberFormat="1" applyFont="1" applyFill="1" applyBorder="1" applyAlignment="1">
      <alignment horizontal="center" vertical="center"/>
    </xf>
    <xf numFmtId="170" fontId="15" fillId="0" borderId="7" xfId="2" applyNumberFormat="1" applyFont="1" applyFill="1" applyBorder="1" applyAlignment="1">
      <alignment horizontal="center" vertical="center"/>
    </xf>
    <xf numFmtId="3" fontId="15" fillId="4" borderId="7" xfId="2" applyNumberFormat="1" applyFont="1" applyFill="1" applyBorder="1" applyAlignment="1">
      <alignment horizontal="center" vertical="center"/>
    </xf>
    <xf numFmtId="166" fontId="15" fillId="0" borderId="8" xfId="1" applyNumberFormat="1" applyFont="1" applyBorder="1" applyAlignment="1">
      <alignment horizontal="left" indent="1"/>
    </xf>
    <xf numFmtId="171" fontId="15" fillId="0" borderId="0" xfId="1" applyNumberFormat="1" applyFont="1" applyFill="1" applyAlignment="1">
      <alignment horizontal="center" vertical="center"/>
    </xf>
    <xf numFmtId="170" fontId="15" fillId="0" borderId="0" xfId="2" applyNumberFormat="1" applyFont="1" applyBorder="1" applyAlignment="1">
      <alignment horizontal="center" vertical="center"/>
    </xf>
    <xf numFmtId="170" fontId="15" fillId="4" borderId="0" xfId="2" applyNumberFormat="1" applyFont="1" applyFill="1" applyBorder="1" applyAlignment="1">
      <alignment horizontal="center" vertical="center"/>
    </xf>
    <xf numFmtId="170" fontId="15" fillId="0" borderId="0" xfId="2" applyNumberFormat="1" applyFont="1" applyFill="1" applyBorder="1" applyAlignment="1">
      <alignment horizontal="center" vertical="center"/>
    </xf>
    <xf numFmtId="0" fontId="18" fillId="103" borderId="12" xfId="0" applyFont="1" applyFill="1" applyBorder="1" applyAlignment="1">
      <alignment horizontal="center" vertical="center"/>
    </xf>
    <xf numFmtId="170" fontId="15" fillId="4" borderId="74" xfId="2" applyNumberFormat="1" applyFont="1" applyFill="1" applyBorder="1" applyAlignment="1">
      <alignment horizontal="center" vertical="center"/>
    </xf>
    <xf numFmtId="0" fontId="15" fillId="0" borderId="5" xfId="0" applyFont="1" applyBorder="1" applyAlignment="1">
      <alignment horizontal="left" indent="1"/>
    </xf>
    <xf numFmtId="170" fontId="15" fillId="0" borderId="12" xfId="2" applyNumberFormat="1" applyFont="1" applyFill="1" applyBorder="1" applyAlignment="1">
      <alignment horizontal="center" vertical="center"/>
    </xf>
    <xf numFmtId="166" fontId="15" fillId="0" borderId="8" xfId="1" applyNumberFormat="1" applyFont="1" applyFill="1" applyBorder="1" applyAlignment="1">
      <alignment horizontal="center" vertical="center"/>
    </xf>
    <xf numFmtId="166" fontId="15" fillId="0" borderId="7" xfId="1" applyNumberFormat="1" applyFont="1" applyFill="1" applyBorder="1" applyAlignment="1">
      <alignment horizontal="center" vertical="center"/>
    </xf>
    <xf numFmtId="171" fontId="31" fillId="0" borderId="24" xfId="63448" applyNumberFormat="1" applyFont="1" applyFill="1" applyBorder="1"/>
    <xf numFmtId="166" fontId="0" fillId="0" borderId="0" xfId="1" applyNumberFormat="1" applyFont="1" applyFill="1"/>
    <xf numFmtId="1" fontId="14" fillId="103" borderId="12" xfId="2" applyNumberFormat="1" applyFont="1" applyFill="1" applyBorder="1" applyAlignment="1">
      <alignment horizontal="center" vertical="center"/>
    </xf>
    <xf numFmtId="166" fontId="14" fillId="103" borderId="4" xfId="1" applyNumberFormat="1" applyFont="1" applyFill="1" applyBorder="1"/>
    <xf numFmtId="171" fontId="30" fillId="0" borderId="0" xfId="63446" applyNumberFormat="1" applyFont="1" applyBorder="1" applyAlignment="1" applyProtection="1">
      <alignment horizontal="right" vertical="center" wrapText="1" indent="1"/>
      <protection locked="0"/>
    </xf>
    <xf numFmtId="3" fontId="15" fillId="0" borderId="7" xfId="2" applyNumberFormat="1" applyFont="1" applyBorder="1" applyAlignment="1">
      <alignment horizontal="center" vertical="center"/>
    </xf>
    <xf numFmtId="166" fontId="15" fillId="0" borderId="0" xfId="1" applyNumberFormat="1" applyFont="1" applyBorder="1" applyAlignment="1">
      <alignment horizontal="left" indent="1"/>
    </xf>
    <xf numFmtId="166" fontId="15" fillId="4" borderId="0" xfId="1" applyNumberFormat="1" applyFont="1" applyFill="1" applyBorder="1" applyAlignment="1">
      <alignment horizontal="center" vertical="center"/>
    </xf>
    <xf numFmtId="166" fontId="15" fillId="0" borderId="0" xfId="1" applyNumberFormat="1" applyFont="1" applyFill="1" applyBorder="1" applyAlignment="1">
      <alignment horizontal="center" vertical="center"/>
    </xf>
    <xf numFmtId="166" fontId="14" fillId="0" borderId="74" xfId="1" applyNumberFormat="1" applyFont="1" applyFill="1" applyBorder="1" applyAlignment="1">
      <alignment horizontal="center" vertical="center"/>
    </xf>
    <xf numFmtId="166" fontId="14" fillId="0" borderId="0" xfId="1" applyNumberFormat="1" applyFont="1" applyFill="1" applyBorder="1" applyAlignment="1">
      <alignment horizontal="center" vertical="center"/>
    </xf>
    <xf numFmtId="166" fontId="15" fillId="0" borderId="9" xfId="1" applyNumberFormat="1" applyFont="1" applyBorder="1" applyAlignment="1">
      <alignment horizontal="left" indent="1"/>
    </xf>
    <xf numFmtId="166" fontId="14" fillId="0" borderId="2" xfId="1" applyNumberFormat="1" applyFont="1" applyFill="1" applyBorder="1" applyAlignment="1">
      <alignment horizontal="center" vertical="center"/>
    </xf>
    <xf numFmtId="166" fontId="0" fillId="0" borderId="0" xfId="1" applyNumberFormat="1" applyFont="1" applyBorder="1"/>
    <xf numFmtId="166" fontId="15" fillId="7" borderId="8" xfId="1" applyNumberFormat="1" applyFont="1" applyFill="1" applyBorder="1" applyAlignment="1">
      <alignment horizontal="center" vertical="center"/>
    </xf>
    <xf numFmtId="166" fontId="15" fillId="7" borderId="7" xfId="1" applyNumberFormat="1" applyFont="1" applyFill="1" applyBorder="1" applyAlignment="1">
      <alignment horizontal="center" vertical="center"/>
    </xf>
    <xf numFmtId="0" fontId="140" fillId="2" borderId="4" xfId="8954" applyFont="1" applyFill="1" applyBorder="1" applyAlignment="1">
      <alignment horizontal="center" vertical="center"/>
    </xf>
    <xf numFmtId="171" fontId="0" fillId="0" borderId="4" xfId="1" applyNumberFormat="1" applyFont="1" applyBorder="1"/>
    <xf numFmtId="0" fontId="18" fillId="106" borderId="4" xfId="0" applyFont="1" applyFill="1" applyBorder="1" applyAlignment="1">
      <alignment horizontal="center" vertical="center"/>
    </xf>
    <xf numFmtId="0" fontId="20" fillId="0" borderId="10" xfId="0" applyFont="1" applyBorder="1" applyAlignment="1">
      <alignment horizontal="left"/>
    </xf>
    <xf numFmtId="168" fontId="28" fillId="2" borderId="0" xfId="63447" applyNumberFormat="1" applyFont="1" applyFill="1" applyAlignment="1" applyProtection="1">
      <alignment horizontal="center" vertical="center" wrapText="1"/>
      <protection locked="0"/>
    </xf>
    <xf numFmtId="168" fontId="137" fillId="2" borderId="0" xfId="63447" applyNumberFormat="1" applyFont="1" applyFill="1" applyAlignment="1" applyProtection="1">
      <alignment horizontal="center" vertical="center" wrapText="1"/>
      <protection locked="0"/>
    </xf>
    <xf numFmtId="168" fontId="136" fillId="2" borderId="0" xfId="63447" applyNumberFormat="1" applyFont="1" applyFill="1" applyAlignment="1" applyProtection="1">
      <alignment horizontal="center" vertical="center" wrapText="1"/>
      <protection locked="0"/>
    </xf>
    <xf numFmtId="171" fontId="30" fillId="0" borderId="16" xfId="63447" applyNumberFormat="1" applyFont="1" applyBorder="1" applyAlignment="1" applyProtection="1">
      <alignment horizontal="right" vertical="center" wrapText="1" indent="1"/>
      <protection locked="0"/>
    </xf>
    <xf numFmtId="171" fontId="31" fillId="0" borderId="16" xfId="63447" applyNumberFormat="1" applyFont="1" applyBorder="1" applyAlignment="1" applyProtection="1">
      <alignment horizontal="right" vertical="center" wrapText="1" indent="1"/>
      <protection locked="0"/>
    </xf>
    <xf numFmtId="171" fontId="30" fillId="0" borderId="17" xfId="63447" applyNumberFormat="1" applyFont="1" applyBorder="1" applyAlignment="1">
      <alignment horizontal="right" vertical="center" wrapText="1" indent="1"/>
    </xf>
    <xf numFmtId="171" fontId="31" fillId="0" borderId="17" xfId="63447" applyNumberFormat="1" applyFont="1" applyBorder="1" applyAlignment="1">
      <alignment horizontal="right" vertical="center" wrapText="1" indent="1"/>
    </xf>
    <xf numFmtId="171" fontId="30" fillId="0" borderId="17" xfId="63447" applyNumberFormat="1" applyFont="1" applyBorder="1" applyAlignment="1" applyProtection="1">
      <alignment horizontal="right" vertical="center" wrapText="1" indent="1"/>
      <protection locked="0"/>
    </xf>
    <xf numFmtId="171" fontId="31" fillId="0" borderId="17" xfId="63447" applyNumberFormat="1" applyFont="1" applyBorder="1" applyAlignment="1" applyProtection="1">
      <alignment horizontal="right" vertical="center" wrapText="1" indent="1"/>
      <protection locked="0"/>
    </xf>
    <xf numFmtId="171" fontId="30" fillId="4" borderId="17" xfId="63447" applyNumberFormat="1" applyFont="1" applyFill="1" applyBorder="1" applyAlignment="1" applyProtection="1">
      <alignment horizontal="right" vertical="center" wrapText="1" indent="1"/>
      <protection locked="0"/>
    </xf>
    <xf numFmtId="3" fontId="31" fillId="0" borderId="15" xfId="63447" applyNumberFormat="1" applyFont="1" applyBorder="1" applyAlignment="1" applyProtection="1">
      <alignment horizontal="right"/>
      <protection locked="0"/>
    </xf>
    <xf numFmtId="171" fontId="31" fillId="0" borderId="0" xfId="63447" applyNumberFormat="1" applyFont="1" applyAlignment="1" applyProtection="1">
      <alignment horizontal="right"/>
      <protection locked="0"/>
    </xf>
    <xf numFmtId="171" fontId="30" fillId="0" borderId="15" xfId="63447" applyNumberFormat="1" applyFont="1" applyBorder="1" applyAlignment="1" applyProtection="1">
      <alignment horizontal="right"/>
      <protection locked="0"/>
    </xf>
    <xf numFmtId="171" fontId="31" fillId="0" borderId="15" xfId="63447" applyNumberFormat="1" applyFont="1" applyBorder="1" applyAlignment="1" applyProtection="1">
      <alignment horizontal="right"/>
      <protection locked="0"/>
    </xf>
    <xf numFmtId="3" fontId="30" fillId="0" borderId="15" xfId="63447" applyNumberFormat="1" applyFont="1" applyBorder="1" applyAlignment="1" applyProtection="1">
      <alignment horizontal="right"/>
      <protection locked="0"/>
    </xf>
    <xf numFmtId="170" fontId="31" fillId="4" borderId="15" xfId="2" applyNumberFormat="1" applyFont="1" applyFill="1" applyBorder="1" applyAlignment="1" applyProtection="1">
      <alignment horizontal="center" vertical="center" wrapText="1"/>
      <protection locked="0"/>
    </xf>
    <xf numFmtId="37" fontId="31" fillId="0" borderId="24" xfId="63447" applyNumberFormat="1" applyFont="1" applyBorder="1" applyAlignment="1" applyProtection="1">
      <alignment horizontal="right" vertical="center" wrapText="1" indent="1"/>
      <protection locked="0"/>
    </xf>
    <xf numFmtId="37" fontId="31" fillId="0" borderId="17" xfId="63447" applyNumberFormat="1" applyFont="1" applyBorder="1" applyAlignment="1" applyProtection="1">
      <alignment horizontal="right" vertical="center" wrapText="1" indent="1"/>
      <protection locked="0"/>
    </xf>
    <xf numFmtId="171" fontId="30" fillId="0" borderId="24" xfId="63447" applyNumberFormat="1" applyFont="1" applyBorder="1" applyAlignment="1" applyProtection="1">
      <alignment horizontal="right" vertical="center" wrapText="1" indent="1"/>
      <protection locked="0"/>
    </xf>
    <xf numFmtId="171" fontId="31" fillId="0" borderId="0" xfId="63448" applyNumberFormat="1" applyFont="1" applyFill="1" applyBorder="1"/>
    <xf numFmtId="171" fontId="31" fillId="0" borderId="24" xfId="63447" applyNumberFormat="1" applyFont="1" applyBorder="1" applyAlignment="1" applyProtection="1">
      <alignment horizontal="right" vertical="center" wrapText="1" indent="1"/>
      <protection locked="0"/>
    </xf>
    <xf numFmtId="171" fontId="31" fillId="0" borderId="0" xfId="63447" applyNumberFormat="1" applyFont="1" applyAlignment="1" applyProtection="1">
      <alignment horizontal="right" vertical="center" wrapText="1" indent="1"/>
      <protection locked="0"/>
    </xf>
    <xf numFmtId="171" fontId="31" fillId="0" borderId="0" xfId="63447" applyNumberFormat="1" applyFont="1" applyBorder="1" applyAlignment="1" applyProtection="1">
      <alignment horizontal="right" vertical="center" wrapText="1" indent="1"/>
      <protection locked="0"/>
    </xf>
    <xf numFmtId="171" fontId="31" fillId="5" borderId="24" xfId="63447" applyNumberFormat="1" applyFont="1" applyFill="1" applyBorder="1" applyAlignment="1" applyProtection="1">
      <alignment horizontal="right" vertical="center" wrapText="1" indent="1"/>
      <protection locked="0"/>
    </xf>
    <xf numFmtId="171" fontId="31" fillId="5" borderId="0" xfId="63447" applyNumberFormat="1" applyFont="1" applyFill="1" applyBorder="1" applyAlignment="1" applyProtection="1">
      <alignment horizontal="right" vertical="center" wrapText="1" indent="1"/>
      <protection locked="0"/>
    </xf>
    <xf numFmtId="171" fontId="30" fillId="5" borderId="24" xfId="63447" applyNumberFormat="1" applyFont="1" applyFill="1" applyBorder="1" applyAlignment="1" applyProtection="1">
      <alignment horizontal="right" vertical="center" wrapText="1" indent="1"/>
      <protection locked="0"/>
    </xf>
    <xf numFmtId="171" fontId="31" fillId="5" borderId="17" xfId="63447" applyNumberFormat="1" applyFont="1" applyFill="1" applyBorder="1" applyAlignment="1" applyProtection="1">
      <alignment horizontal="right" vertical="center" wrapText="1" indent="1"/>
      <protection locked="0"/>
    </xf>
    <xf numFmtId="171" fontId="140" fillId="2" borderId="4" xfId="63450" applyNumberFormat="1" applyFont="1" applyFill="1" applyBorder="1" applyAlignment="1">
      <alignment horizontal="center"/>
    </xf>
    <xf numFmtId="0" fontId="0" fillId="0" borderId="4" xfId="1" applyNumberFormat="1" applyFont="1" applyBorder="1"/>
    <xf numFmtId="0" fontId="139" fillId="0" borderId="0" xfId="0" applyFont="1" applyAlignment="1">
      <alignment horizontal="center" vertical="center" wrapText="1"/>
    </xf>
    <xf numFmtId="0" fontId="13" fillId="103" borderId="0" xfId="0" applyFont="1" applyFill="1" applyAlignment="1">
      <alignment horizontal="centerContinuous" vertical="center" wrapText="1" readingOrder="1"/>
    </xf>
    <xf numFmtId="0" fontId="13" fillId="0" borderId="1" xfId="0" applyFont="1" applyBorder="1" applyAlignment="1">
      <alignment horizontal="centerContinuous" vertical="center" wrapText="1" readingOrder="1"/>
    </xf>
    <xf numFmtId="0" fontId="13" fillId="0" borderId="2" xfId="0" applyFont="1" applyBorder="1" applyAlignment="1">
      <alignment horizontal="centerContinuous" vertical="center" wrapText="1" readingOrder="1"/>
    </xf>
    <xf numFmtId="0" fontId="13" fillId="0" borderId="3" xfId="0" applyFont="1" applyBorder="1" applyAlignment="1">
      <alignment horizontal="centerContinuous" vertical="center" wrapText="1" readingOrder="1"/>
    </xf>
    <xf numFmtId="0" fontId="127" fillId="0" borderId="0" xfId="0" applyFont="1" applyAlignment="1">
      <alignment horizontal="centerContinuous" vertical="center" wrapText="1"/>
    </xf>
    <xf numFmtId="0" fontId="139" fillId="0" borderId="0" xfId="0" applyFont="1" applyAlignment="1">
      <alignment horizontal="centerContinuous" vertical="center" wrapText="1"/>
    </xf>
    <xf numFmtId="0" fontId="17" fillId="103" borderId="4" xfId="0" applyFont="1" applyFill="1" applyBorder="1" applyAlignment="1">
      <alignment horizontal="centerContinuous"/>
    </xf>
    <xf numFmtId="0" fontId="19" fillId="0" borderId="4" xfId="0" applyFont="1" applyBorder="1" applyAlignment="1">
      <alignment horizontal="centerContinuous"/>
    </xf>
    <xf numFmtId="0" fontId="19" fillId="0" borderId="1" xfId="0" applyFont="1" applyBorder="1" applyAlignment="1">
      <alignment horizontal="centerContinuous" vertical="center" wrapText="1"/>
    </xf>
    <xf numFmtId="0" fontId="19" fillId="0" borderId="2" xfId="0" applyFont="1" applyBorder="1" applyAlignment="1">
      <alignment horizontal="centerContinuous" vertical="center" wrapText="1"/>
    </xf>
    <xf numFmtId="0" fontId="19" fillId="0" borderId="3" xfId="0" applyFont="1" applyBorder="1" applyAlignment="1">
      <alignment horizontal="centerContinuous" vertical="center" wrapText="1"/>
    </xf>
    <xf numFmtId="0" fontId="19" fillId="0" borderId="4" xfId="0" applyFont="1" applyBorder="1" applyAlignment="1">
      <alignment horizontal="centerContinuous" vertical="center" wrapText="1"/>
    </xf>
    <xf numFmtId="0" fontId="20" fillId="0" borderId="0" xfId="0" applyFont="1"/>
    <xf numFmtId="0" fontId="18" fillId="103" borderId="1" xfId="0" applyFont="1" applyFill="1" applyBorder="1"/>
    <xf numFmtId="0" fontId="18" fillId="103" borderId="3" xfId="0" applyFont="1" applyFill="1" applyBorder="1" applyAlignment="1">
      <alignment horizontal="center" vertical="center"/>
    </xf>
    <xf numFmtId="0" fontId="20" fillId="0" borderId="12" xfId="0" applyFont="1" applyBorder="1" applyAlignment="1">
      <alignment horizontal="left" indent="1"/>
    </xf>
    <xf numFmtId="0" fontId="20" fillId="0" borderId="8" xfId="0" applyFont="1" applyBorder="1" applyAlignment="1">
      <alignment horizontal="left" indent="1"/>
    </xf>
    <xf numFmtId="0" fontId="20" fillId="0" borderId="7" xfId="0" applyFont="1" applyBorder="1" applyAlignment="1">
      <alignment horizontal="left" indent="1"/>
    </xf>
    <xf numFmtId="0" fontId="20" fillId="0" borderId="0" xfId="0" applyFont="1" applyAlignment="1">
      <alignment horizontal="left" indent="1"/>
    </xf>
    <xf numFmtId="170" fontId="20" fillId="4" borderId="0" xfId="2" applyNumberFormat="1" applyFont="1" applyFill="1" applyBorder="1" applyAlignment="1">
      <alignment horizontal="center" vertical="center"/>
    </xf>
    <xf numFmtId="164" fontId="15" fillId="0" borderId="0" xfId="1" applyFont="1" applyBorder="1" applyAlignment="1">
      <alignment horizontal="center" vertical="center"/>
    </xf>
    <xf numFmtId="170" fontId="20" fillId="4" borderId="0" xfId="2" applyNumberFormat="1" applyFont="1" applyFill="1" applyAlignment="1">
      <alignment horizontal="center" vertical="center"/>
    </xf>
    <xf numFmtId="3" fontId="20" fillId="4" borderId="7" xfId="2" applyNumberFormat="1" applyFont="1" applyFill="1" applyBorder="1" applyAlignment="1">
      <alignment horizontal="center" vertical="center"/>
    </xf>
    <xf numFmtId="171" fontId="20" fillId="0" borderId="0" xfId="1" applyNumberFormat="1" applyFont="1" applyFill="1" applyAlignment="1">
      <alignment horizontal="center" vertical="center"/>
    </xf>
    <xf numFmtId="166" fontId="20" fillId="0" borderId="0" xfId="1" applyNumberFormat="1" applyFont="1" applyAlignment="1">
      <alignment horizontal="left" indent="1"/>
    </xf>
    <xf numFmtId="164" fontId="20" fillId="0" borderId="0" xfId="1" applyFont="1" applyAlignment="1">
      <alignment horizontal="center" vertical="center"/>
    </xf>
    <xf numFmtId="164" fontId="20" fillId="0" borderId="0" xfId="1" applyFont="1" applyAlignment="1">
      <alignment vertical="top"/>
    </xf>
    <xf numFmtId="164" fontId="20" fillId="0" borderId="0" xfId="1" applyFont="1" applyAlignment="1"/>
    <xf numFmtId="164" fontId="2" fillId="0" borderId="0" xfId="1" applyFont="1"/>
    <xf numFmtId="311" fontId="0" fillId="0" borderId="0" xfId="0" applyNumberFormat="1"/>
    <xf numFmtId="0" fontId="21" fillId="103" borderId="0" xfId="0" applyFont="1" applyFill="1" applyAlignment="1">
      <alignment horizontal="centerContinuous" vertical="center"/>
    </xf>
    <xf numFmtId="171" fontId="27" fillId="0" borderId="0" xfId="5" applyNumberFormat="1" applyFont="1" applyAlignment="1" applyProtection="1">
      <alignment horizontal="center" vertical="center"/>
      <protection locked="0"/>
    </xf>
    <xf numFmtId="170" fontId="15" fillId="4" borderId="12" xfId="2" applyNumberFormat="1" applyFont="1" applyFill="1" applyBorder="1" applyAlignment="1">
      <alignment horizontal="center" vertical="center"/>
    </xf>
    <xf numFmtId="170" fontId="15" fillId="4" borderId="8" xfId="2" applyNumberFormat="1" applyFont="1" applyFill="1" applyBorder="1" applyAlignment="1">
      <alignment horizontal="center" vertical="center"/>
    </xf>
    <xf numFmtId="166" fontId="15" fillId="0" borderId="10" xfId="1" applyNumberFormat="1" applyFont="1" applyFill="1" applyBorder="1" applyAlignment="1">
      <alignment horizontal="center" vertical="center"/>
    </xf>
    <xf numFmtId="166" fontId="15" fillId="7" borderId="11" xfId="1" applyNumberFormat="1" applyFont="1" applyFill="1" applyBorder="1" applyAlignment="1">
      <alignment horizontal="center" vertical="center"/>
    </xf>
    <xf numFmtId="166" fontId="15" fillId="7" borderId="6" xfId="1" applyNumberFormat="1" applyFont="1" applyFill="1" applyBorder="1" applyAlignment="1">
      <alignment horizontal="center" vertical="center"/>
    </xf>
    <xf numFmtId="166" fontId="15" fillId="4" borderId="12" xfId="1" applyNumberFormat="1" applyFont="1" applyFill="1" applyBorder="1" applyAlignment="1">
      <alignment horizontal="center" vertical="center"/>
    </xf>
    <xf numFmtId="0" fontId="22" fillId="103" borderId="75" xfId="0" applyFont="1" applyFill="1" applyBorder="1" applyAlignment="1" applyProtection="1">
      <alignment horizontal="centerContinuous" vertical="center" wrapText="1"/>
      <protection locked="0"/>
    </xf>
    <xf numFmtId="0" fontId="22" fillId="103" borderId="68" xfId="0" applyFont="1" applyFill="1" applyBorder="1" applyAlignment="1" applyProtection="1">
      <alignment horizontal="centerContinuous" vertical="center" wrapText="1"/>
      <protection locked="0"/>
    </xf>
    <xf numFmtId="166" fontId="15" fillId="0" borderId="9" xfId="1" applyNumberFormat="1" applyFont="1" applyFill="1" applyBorder="1" applyAlignment="1">
      <alignment horizontal="center" vertical="center"/>
    </xf>
    <xf numFmtId="1" fontId="14" fillId="103" borderId="5" xfId="2" applyNumberFormat="1" applyFont="1" applyFill="1" applyBorder="1" applyAlignment="1">
      <alignment horizontal="center" vertical="center"/>
    </xf>
    <xf numFmtId="171" fontId="31" fillId="107" borderId="24" xfId="63447" applyNumberFormat="1" applyFont="1" applyFill="1" applyBorder="1" applyAlignment="1" applyProtection="1">
      <alignment horizontal="right" vertical="center" wrapText="1" indent="1"/>
      <protection locked="0"/>
    </xf>
    <xf numFmtId="0" fontId="4" fillId="0" borderId="0" xfId="0" applyFont="1" applyAlignment="1">
      <alignment horizontal="right"/>
    </xf>
    <xf numFmtId="0" fontId="0" fillId="0" borderId="0" xfId="0" applyAlignment="1">
      <alignment horizontal="right"/>
    </xf>
    <xf numFmtId="0" fontId="125" fillId="0" borderId="0" xfId="3" applyFont="1" applyAlignment="1">
      <alignment horizontal="center" vertical="center"/>
    </xf>
    <xf numFmtId="0" fontId="7" fillId="0" borderId="0" xfId="3" applyFont="1" applyAlignment="1">
      <alignment horizontal="left" vertical="center" indent="40"/>
    </xf>
    <xf numFmtId="0" fontId="134" fillId="0" borderId="4" xfId="0" applyFont="1" applyBorder="1" applyAlignment="1">
      <alignment horizontal="center"/>
    </xf>
    <xf numFmtId="0" fontId="133" fillId="0" borderId="0" xfId="0" applyFont="1" applyAlignment="1">
      <alignment horizontal="center" vertical="center"/>
    </xf>
    <xf numFmtId="0" fontId="133" fillId="0" borderId="0" xfId="0" applyFont="1" applyAlignment="1">
      <alignment horizontal="center" vertical="center" wrapText="1"/>
    </xf>
    <xf numFmtId="0" fontId="8" fillId="0" borderId="0" xfId="0" applyFont="1" applyAlignment="1">
      <alignment horizontal="center" vertical="center"/>
    </xf>
    <xf numFmtId="3" fontId="8" fillId="0" borderId="0" xfId="0" applyNumberFormat="1"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4" fillId="105" borderId="5" xfId="0" applyFont="1" applyFill="1" applyBorder="1" applyAlignment="1">
      <alignment horizontal="center" vertical="center"/>
    </xf>
    <xf numFmtId="0" fontId="14" fillId="105" borderId="74" xfId="0" applyFont="1" applyFill="1" applyBorder="1" applyAlignment="1">
      <alignment horizontal="center" vertical="center"/>
    </xf>
    <xf numFmtId="0" fontId="0" fillId="0" borderId="0" xfId="0" applyAlignment="1">
      <alignment horizontal="center"/>
    </xf>
    <xf numFmtId="0" fontId="21" fillId="103" borderId="0" xfId="0" applyFont="1" applyFill="1" applyAlignment="1">
      <alignment horizontal="center" vertical="center"/>
    </xf>
    <xf numFmtId="0" fontId="30" fillId="3" borderId="15" xfId="4" applyFont="1" applyFill="1" applyBorder="1" applyAlignment="1">
      <alignment horizontal="center" vertical="center"/>
    </xf>
    <xf numFmtId="0" fontId="29" fillId="103" borderId="43" xfId="4" applyFont="1" applyFill="1" applyBorder="1" applyAlignment="1" applyProtection="1">
      <alignment horizontal="center" vertical="center" wrapText="1"/>
      <protection locked="0"/>
    </xf>
    <xf numFmtId="0" fontId="29" fillId="103" borderId="22" xfId="4" applyFont="1" applyFill="1" applyBorder="1" applyAlignment="1" applyProtection="1">
      <alignment horizontal="center" vertical="center" wrapText="1"/>
      <protection locked="0"/>
    </xf>
    <xf numFmtId="0" fontId="29" fillId="103" borderId="44" xfId="4" applyFont="1" applyFill="1" applyBorder="1" applyAlignment="1" applyProtection="1">
      <alignment horizontal="center" vertical="center" wrapText="1"/>
      <protection locked="0"/>
    </xf>
    <xf numFmtId="0" fontId="30" fillId="0" borderId="15" xfId="4" applyFont="1" applyBorder="1" applyAlignment="1">
      <alignment horizontal="left" vertical="center"/>
    </xf>
    <xf numFmtId="0" fontId="31" fillId="0" borderId="15" xfId="4" applyFont="1" applyBorder="1" applyAlignment="1">
      <alignment horizontal="left" vertical="center"/>
    </xf>
    <xf numFmtId="0" fontId="32" fillId="0" borderId="0" xfId="5" applyFont="1" applyAlignment="1" applyProtection="1">
      <alignment horizontal="center" vertical="center"/>
      <protection locked="0"/>
    </xf>
    <xf numFmtId="0" fontId="29" fillId="103" borderId="28" xfId="5" applyFont="1" applyFill="1" applyBorder="1" applyAlignment="1" applyProtection="1">
      <alignment horizontal="center" vertical="center" wrapText="1"/>
      <protection locked="0"/>
    </xf>
    <xf numFmtId="0" fontId="29" fillId="103" borderId="29" xfId="5" applyFont="1" applyFill="1" applyBorder="1" applyAlignment="1" applyProtection="1">
      <alignment horizontal="center" vertical="center" wrapText="1"/>
      <protection locked="0"/>
    </xf>
    <xf numFmtId="0" fontId="130" fillId="0" borderId="0" xfId="12" quotePrefix="1" applyFont="1" applyAlignment="1">
      <alignment horizontal="left" wrapText="1"/>
    </xf>
    <xf numFmtId="0" fontId="130" fillId="0" borderId="0" xfId="12" applyFont="1" applyAlignment="1">
      <alignment horizontal="left" wrapText="1"/>
    </xf>
    <xf numFmtId="0" fontId="0" fillId="0" borderId="0" xfId="0" applyAlignment="1">
      <alignment horizontal="center" wrapText="1"/>
    </xf>
    <xf numFmtId="0" fontId="48" fillId="0" borderId="0" xfId="0" applyFont="1" applyAlignment="1">
      <alignment horizontal="left" vertical="top" wrapText="1"/>
    </xf>
  </cellXfs>
  <cellStyles count="63451">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5 2" xfId="63449" xr:uid="{85E98AD1-BE2C-49D1-9227-CC63361867E9}"/>
    <cellStyle name="Separador de milhares 10 2 6" xfId="55766" xr:uid="{00000000-0005-0000-0000-0000D5D90000}"/>
    <cellStyle name="Separador de milhares 10 2 6 2" xfId="63448" xr:uid="{48C81796-9828-420F-8DD1-DEE6B902E108}"/>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2 3 2" xfId="63446" xr:uid="{28B94976-53C2-4E16-B81E-7585ACE4FFFF}"/>
    <cellStyle name="Vírgula 2 2 3 2 2" xfId="63447" xr:uid="{0B067608-EF0F-4E39-8690-7BDF4918133E}"/>
    <cellStyle name="Vírgula 2 3" xfId="63405" xr:uid="{00000000-0005-0000-0000-0000AFF70000}"/>
    <cellStyle name="Vírgula 2 4" xfId="63440" xr:uid="{00000000-0005-0000-0000-0000B0F70000}"/>
    <cellStyle name="Vírgula 2 5" xfId="63441" xr:uid="{00000000-0005-0000-0000-0000B1F70000}"/>
    <cellStyle name="Vírgula 2 5 2" xfId="63450" xr:uid="{C7B19688-2212-4B49-A6A3-4951DD92343F}"/>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6 2" xfId="63445" xr:uid="{5BF5237B-AB52-4E43-9B00-1323B6083509}"/>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color rgb="FF94D600"/>
      <color rgb="FFB4FF0D"/>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layout>
        <c:manualLayout>
          <c:xMode val="edge"/>
          <c:yMode val="edge"/>
          <c:x val="0.52410269858817404"/>
          <c:y val="3.48058902275769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94033049831153"/>
          <c:y val="7.253012048192771E-2"/>
          <c:w val="0.64238920979419312"/>
          <c:h val="0.92746987951807225"/>
        </c:manualLayout>
      </c:layout>
      <c:pieChart>
        <c:varyColors val="1"/>
        <c:ser>
          <c:idx val="0"/>
          <c:order val="0"/>
          <c:dPt>
            <c:idx val="0"/>
            <c:bubble3D val="0"/>
            <c:spPr>
              <a:solidFill>
                <a:srgbClr val="0070C0">
                  <a:alpha val="50000"/>
                </a:srgbClr>
              </a:solidFill>
              <a:ln w="19050">
                <a:solidFill>
                  <a:schemeClr val="lt1"/>
                </a:solidFill>
              </a:ln>
              <a:effectLst/>
            </c:spPr>
            <c:extLst>
              <c:ext xmlns:c16="http://schemas.microsoft.com/office/drawing/2014/chart" uri="{C3380CC4-5D6E-409C-BE32-E72D297353CC}">
                <c16:uniqueId val="{00000001-38FF-45F4-B43C-070B20360C48}"/>
              </c:ext>
            </c:extLst>
          </c:dPt>
          <c:dPt>
            <c:idx val="1"/>
            <c:bubble3D val="0"/>
            <c:spPr>
              <a:solidFill>
                <a:srgbClr val="0070C0"/>
              </a:solidFill>
              <a:ln w="19050">
                <a:solidFill>
                  <a:schemeClr val="lt1"/>
                </a:solidFill>
              </a:ln>
              <a:effectLst/>
            </c:spPr>
            <c:extLst>
              <c:ext xmlns:c16="http://schemas.microsoft.com/office/drawing/2014/chart" uri="{C3380CC4-5D6E-409C-BE32-E72D297353CC}">
                <c16:uniqueId val="{00000003-38FF-45F4-B43C-070B20360C4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38FF-45F4-B43C-070B20360C48}"/>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38FF-45F4-B43C-070B20360C48}"/>
              </c:ext>
            </c:extLst>
          </c:dPt>
          <c:dPt>
            <c:idx val="4"/>
            <c:bubble3D val="0"/>
            <c:spPr>
              <a:solidFill>
                <a:schemeClr val="accent2">
                  <a:alpha val="50000"/>
                </a:schemeClr>
              </a:solidFill>
              <a:ln w="19050">
                <a:solidFill>
                  <a:schemeClr val="lt1"/>
                </a:solidFill>
              </a:ln>
              <a:effectLst/>
            </c:spPr>
            <c:extLst>
              <c:ext xmlns:c16="http://schemas.microsoft.com/office/drawing/2014/chart" uri="{C3380CC4-5D6E-409C-BE32-E72D297353CC}">
                <c16:uniqueId val="{00000009-38FF-45F4-B43C-070B20360C48}"/>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38FF-45F4-B43C-070B20360C48}"/>
              </c:ext>
            </c:extLst>
          </c:dPt>
          <c:dLbls>
            <c:dLbl>
              <c:idx val="0"/>
              <c:layout>
                <c:manualLayout>
                  <c:x val="-7.196751058296356E-3"/>
                  <c:y val="0.11422782995499059"/>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FF-45F4-B43C-070B20360C48}"/>
                </c:ext>
              </c:extLst>
            </c:dLbl>
            <c:dLbl>
              <c:idx val="1"/>
              <c:layout>
                <c:manualLayout>
                  <c:x val="-0.14276296766206623"/>
                  <c:y val="0.143137160600959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FF-45F4-B43C-070B20360C48}"/>
                </c:ext>
              </c:extLst>
            </c:dLbl>
            <c:dLbl>
              <c:idx val="2"/>
              <c:layout>
                <c:manualLayout>
                  <c:x val="-0.15803444458770358"/>
                  <c:y val="-1.241374948613360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FF-45F4-B43C-070B20360C48}"/>
                </c:ext>
              </c:extLst>
            </c:dLbl>
            <c:dLbl>
              <c:idx val="3"/>
              <c:layout>
                <c:manualLayout>
                  <c:x val="-2.7785797607830676E-2"/>
                  <c:y val="-0.137508965257666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FF-45F4-B43C-070B20360C48}"/>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inEnd"/>
              <c:showLegendKey val="0"/>
              <c:showVal val="0"/>
              <c:showCatName val="1"/>
              <c:showSerName val="0"/>
              <c:showPercent val="1"/>
              <c:showBubbleSize val="0"/>
              <c:extLst>
                <c:ext xmlns:c16="http://schemas.microsoft.com/office/drawing/2014/chart" uri="{C3380CC4-5D6E-409C-BE32-E72D297353CC}">
                  <c16:uniqueId val="{00000009-38FF-45F4-B43C-070B20360C48}"/>
                </c:ext>
              </c:extLst>
            </c:dLbl>
            <c:dLbl>
              <c:idx val="5"/>
              <c:layout>
                <c:manualLayout>
                  <c:x val="0.15516007348680833"/>
                  <c:y val="0.2283772622246385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FF-45F4-B43C-070B20360C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pt-BR"/>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6"/>
              <c:pt idx="0">
                <c:v>Grupo NSC</c:v>
              </c:pt>
              <c:pt idx="1">
                <c:v>Grupo NSC</c:v>
              </c:pt>
              <c:pt idx="2">
                <c:v>Previdência Usiminas</c:v>
              </c:pt>
              <c:pt idx="3">
                <c:v>Grupo T/T</c:v>
              </c:pt>
              <c:pt idx="4">
                <c:v>Grupo T/T</c:v>
              </c:pt>
              <c:pt idx="5">
                <c:v>Demais acionistas</c:v>
              </c:pt>
            </c:strLit>
          </c:cat>
          <c:val>
            <c:numLit>
              <c:formatCode>General</c:formatCode>
              <c:ptCount val="6"/>
              <c:pt idx="0">
                <c:v>6726600</c:v>
              </c:pt>
              <c:pt idx="1">
                <c:v>153135207</c:v>
              </c:pt>
              <c:pt idx="2">
                <c:v>34109762</c:v>
              </c:pt>
              <c:pt idx="3">
                <c:v>296350656</c:v>
              </c:pt>
              <c:pt idx="4">
                <c:v>51390000</c:v>
              </c:pt>
              <c:pt idx="5">
                <c:v>163548459</c:v>
              </c:pt>
            </c:numLit>
          </c:val>
          <c:extLst>
            <c:ext xmlns:c16="http://schemas.microsoft.com/office/drawing/2014/chart" uri="{C3380CC4-5D6E-409C-BE32-E72D297353CC}">
              <c16:uniqueId val="{0000000C-38FF-45F4-B43C-070B20360C4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4427936390775309"/>
          <c:y val="0.19829816952802048"/>
          <c:w val="0.48310999386436099"/>
          <c:h val="0.73666752471144503"/>
        </c:manualLayout>
      </c:layout>
      <c:pieChart>
        <c:varyColors val="1"/>
        <c:ser>
          <c:idx val="0"/>
          <c:order val="0"/>
          <c:spPr>
            <a:solidFill>
              <a:srgbClr val="BFBFBF"/>
            </a:solidFill>
          </c:spPr>
          <c:dPt>
            <c:idx val="0"/>
            <c:bubble3D val="0"/>
            <c:spPr>
              <a:solidFill>
                <a:srgbClr val="0070C0"/>
              </a:solidFill>
              <a:ln w="19050">
                <a:solidFill>
                  <a:schemeClr val="lt1"/>
                </a:solidFill>
              </a:ln>
              <a:effectLst/>
            </c:spPr>
            <c:extLst>
              <c:ext xmlns:c16="http://schemas.microsoft.com/office/drawing/2014/chart" uri="{C3380CC4-5D6E-409C-BE32-E72D297353CC}">
                <c16:uniqueId val="{00000001-387C-4AAE-A652-8C59A38F359E}"/>
              </c:ext>
            </c:extLst>
          </c:dPt>
          <c:dPt>
            <c:idx val="1"/>
            <c:bubble3D val="0"/>
            <c:spPr>
              <a:solidFill>
                <a:srgbClr val="BFBFBF"/>
              </a:solidFill>
              <a:ln w="19050">
                <a:solidFill>
                  <a:schemeClr val="lt1"/>
                </a:solidFill>
              </a:ln>
              <a:effectLst/>
            </c:spPr>
            <c:extLst>
              <c:ext xmlns:c16="http://schemas.microsoft.com/office/drawing/2014/chart" uri="{C3380CC4-5D6E-409C-BE32-E72D297353CC}">
                <c16:uniqueId val="{00000003-387C-4AAE-A652-8C59A38F359E}"/>
              </c:ext>
            </c:extLst>
          </c:dPt>
          <c:dPt>
            <c:idx val="2"/>
            <c:bubble3D val="0"/>
            <c:spPr>
              <a:solidFill>
                <a:srgbClr val="BFBFBF"/>
              </a:solidFill>
              <a:ln w="19050">
                <a:solidFill>
                  <a:schemeClr val="lt1"/>
                </a:solidFill>
              </a:ln>
              <a:effectLst/>
            </c:spPr>
            <c:extLst>
              <c:ext xmlns:c16="http://schemas.microsoft.com/office/drawing/2014/chart" uri="{C3380CC4-5D6E-409C-BE32-E72D297353CC}">
                <c16:uniqueId val="{00000005-387C-4AAE-A652-8C59A38F359E}"/>
              </c:ext>
            </c:extLst>
          </c:dPt>
          <c:dPt>
            <c:idx val="3"/>
            <c:bubble3D val="0"/>
            <c:spPr>
              <a:solidFill>
                <a:srgbClr val="BFBFBF"/>
              </a:solidFill>
              <a:ln w="19050">
                <a:solidFill>
                  <a:schemeClr val="lt1"/>
                </a:solidFill>
              </a:ln>
              <a:effectLst/>
            </c:spPr>
            <c:extLst>
              <c:ext xmlns:c16="http://schemas.microsoft.com/office/drawing/2014/chart" uri="{C3380CC4-5D6E-409C-BE32-E72D297353CC}">
                <c16:uniqueId val="{00000007-387C-4AAE-A652-8C59A38F359E}"/>
              </c:ext>
            </c:extLst>
          </c:dPt>
          <c:dPt>
            <c:idx val="4"/>
            <c:bubble3D val="0"/>
            <c:spPr>
              <a:solidFill>
                <a:srgbClr val="ED7D31"/>
              </a:solidFill>
              <a:ln w="19050">
                <a:solidFill>
                  <a:schemeClr val="lt1"/>
                </a:solidFill>
              </a:ln>
              <a:effectLst/>
            </c:spPr>
            <c:extLst>
              <c:ext xmlns:c16="http://schemas.microsoft.com/office/drawing/2014/chart" uri="{C3380CC4-5D6E-409C-BE32-E72D297353CC}">
                <c16:uniqueId val="{00000009-387C-4AAE-A652-8C59A38F359E}"/>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0B-387C-4AAE-A652-8C59A38F359E}"/>
              </c:ext>
            </c:extLst>
          </c:dPt>
          <c:dLbls>
            <c:dLbl>
              <c:idx val="0"/>
              <c:layout>
                <c:manualLayout>
                  <c:x val="-4.1138702791993595E-2"/>
                  <c:y val="-1.02694046776539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7C-4AAE-A652-8C59A38F359E}"/>
                </c:ext>
              </c:extLst>
            </c:dLbl>
            <c:dLbl>
              <c:idx val="4"/>
              <c:layout>
                <c:manualLayout>
                  <c:x val="3.2497422768450308E-2"/>
                  <c:y val="3.83329268196731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7C-4AAE-A652-8C59A38F359E}"/>
                </c:ext>
              </c:extLst>
            </c:dLbl>
            <c:dLbl>
              <c:idx val="5"/>
              <c:layout>
                <c:manualLayout>
                  <c:x val="2.6889809227934124E-2"/>
                  <c:y val="-0.208657043128683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7C-4AAE-A652-8C59A38F359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6"/>
              <c:pt idx="0">
                <c:v>Grupo NSC</c:v>
              </c:pt>
              <c:pt idx="1">
                <c:v>Grupo NSC</c:v>
              </c:pt>
              <c:pt idx="2">
                <c:v>Previdência Usiminas</c:v>
              </c:pt>
              <c:pt idx="3">
                <c:v>Grupo T/T</c:v>
              </c:pt>
              <c:pt idx="4">
                <c:v>Grupo T/T</c:v>
              </c:pt>
              <c:pt idx="5">
                <c:v>Demais acionistas</c:v>
              </c:pt>
            </c:strLit>
          </c:cat>
          <c:val>
            <c:numLit>
              <c:formatCode>General</c:formatCode>
              <c:ptCount val="6"/>
              <c:pt idx="0">
                <c:v>3138758</c:v>
              </c:pt>
              <c:pt idx="4">
                <c:v>9810414</c:v>
              </c:pt>
              <c:pt idx="5">
                <c:v>534869252</c:v>
              </c:pt>
            </c:numLit>
          </c:val>
          <c:extLst>
            <c:ext xmlns:c16="http://schemas.microsoft.com/office/drawing/2014/chart" uri="{C3380CC4-5D6E-409C-BE32-E72D297353CC}">
              <c16:uniqueId val="{0000000C-387C-4AAE-A652-8C59A38F35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RE por Unidade Ano'!A1"/><Relationship Id="rId13" Type="http://schemas.openxmlformats.org/officeDocument/2006/relationships/hyperlink" Target="#'Fluxo de caixa ANO'!A1"/><Relationship Id="rId18" Type="http://schemas.openxmlformats.org/officeDocument/2006/relationships/hyperlink" Target="#Contato!A1"/><Relationship Id="rId3" Type="http://schemas.openxmlformats.org/officeDocument/2006/relationships/hyperlink" Target="#'A&#231;&#245;es e grupo de controle'!A1"/><Relationship Id="rId21" Type="http://schemas.openxmlformats.org/officeDocument/2006/relationships/hyperlink" Target="#'Vendas por Produto (2)'!A1"/><Relationship Id="rId7" Type="http://schemas.openxmlformats.org/officeDocument/2006/relationships/hyperlink" Target="#'DRE por Unidade TRI'!A1"/><Relationship Id="rId12" Type="http://schemas.openxmlformats.org/officeDocument/2006/relationships/hyperlink" Target="#'Fluxo de Caixa TRI'!A1"/><Relationship Id="rId17" Type="http://schemas.openxmlformats.org/officeDocument/2006/relationships/hyperlink" Target="#FAQ!A1"/><Relationship Id="rId2" Type="http://schemas.openxmlformats.org/officeDocument/2006/relationships/hyperlink" Target="#Usiminas!A1"/><Relationship Id="rId16" Type="http://schemas.openxmlformats.org/officeDocument/2006/relationships/hyperlink" Target="#D&#237;vida!A1"/><Relationship Id="rId20" Type="http://schemas.openxmlformats.org/officeDocument/2006/relationships/hyperlink" Target="#'DRE Seg. FAQ'!A1"/><Relationship Id="rId1" Type="http://schemas.openxmlformats.org/officeDocument/2006/relationships/image" Target="../media/image1.jpeg"/><Relationship Id="rId6" Type="http://schemas.openxmlformats.org/officeDocument/2006/relationships/hyperlink" Target="#'Produ&#231;&#227;o e Vendas MUSA'!A1"/><Relationship Id="rId11" Type="http://schemas.openxmlformats.org/officeDocument/2006/relationships/hyperlink" Target="#Balan&#231;o!A1"/><Relationship Id="rId24" Type="http://schemas.openxmlformats.org/officeDocument/2006/relationships/hyperlink" Target="#'Exporta&#231;&#245;es Siderurgia'!A1"/><Relationship Id="rId5" Type="http://schemas.openxmlformats.org/officeDocument/2006/relationships/hyperlink" Target="#'Produ&#231;&#227;o e Capacidades SID'!A1"/><Relationship Id="rId15" Type="http://schemas.openxmlformats.org/officeDocument/2006/relationships/hyperlink" Target="#'Capital de Giro (2)'!A1"/><Relationship Id="rId23" Type="http://schemas.openxmlformats.org/officeDocument/2006/relationships/hyperlink" Target="#'Vendas por produto MUSA'!A1"/><Relationship Id="rId10" Type="http://schemas.openxmlformats.org/officeDocument/2006/relationships/hyperlink" Target="#'DRE Consolidada ANO'!A1"/><Relationship Id="rId19" Type="http://schemas.openxmlformats.org/officeDocument/2006/relationships/hyperlink" Target="#'Vendas por Segmento'!A1"/><Relationship Id="rId4" Type="http://schemas.openxmlformats.org/officeDocument/2006/relationships/hyperlink" Target="#'Materias primas e energia'!A1"/><Relationship Id="rId9" Type="http://schemas.openxmlformats.org/officeDocument/2006/relationships/hyperlink" Target="#'DRE Consolidada TRI'!A1"/><Relationship Id="rId14" Type="http://schemas.openxmlformats.org/officeDocument/2006/relationships/hyperlink" Target="#'CAPEX (2)'!A1"/><Relationship Id="rId22" Type="http://schemas.openxmlformats.org/officeDocument/2006/relationships/hyperlink" Target="#'CPV Siderurgia'!A1"/></Relationships>
</file>

<file path=xl/drawings/_rels/drawing10.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DRE por Unidade TRI'!A1"/><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DRE por Unidade TRI'!A1"/><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DRE por Unidade Ano'!A1"/><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DRE Consolidada TRI'!A1"/><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DRE Consolidada ANO'!A1"/><Relationship Id="rId1" Type="http://schemas.openxmlformats.org/officeDocument/2006/relationships/hyperlink" Target="#CAPA!A1"/></Relationships>
</file>

<file path=xl/drawings/_rels/drawing17.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Fluxo de caixa ANO'!A1"/><Relationship Id="rId1" Type="http://schemas.openxmlformats.org/officeDocument/2006/relationships/hyperlink" Target="#CAPA!A1"/></Relationships>
</file>

<file path=xl/drawings/_rels/drawing18.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Fluxo de Caixa TRI'!A1"/><Relationship Id="rId1" Type="http://schemas.openxmlformats.org/officeDocument/2006/relationships/hyperlink" Target="#CAPA!A1"/></Relationships>
</file>

<file path=xl/drawings/_rels/drawing19.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Fluxo de caixa ANO'!A1"/><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CAPEX!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ital de Giro'!A1"/><Relationship Id="rId1" Type="http://schemas.openxmlformats.org/officeDocument/2006/relationships/hyperlink" Target="#CAPA!A1"/></Relationships>
</file>

<file path=xl/drawings/_rels/drawing22.xml.rels><?xml version="1.0" encoding="UTF-8" standalone="yes"?>
<Relationships xmlns="http://schemas.openxmlformats.org/package/2006/relationships"><Relationship Id="rId3" Type="http://schemas.openxmlformats.org/officeDocument/2006/relationships/hyperlink" Target="#Contato!A1"/><Relationship Id="rId2" Type="http://schemas.openxmlformats.org/officeDocument/2006/relationships/hyperlink" Target="#D&#237;vida!A1"/><Relationship Id="rId1" Type="http://schemas.openxmlformats.org/officeDocument/2006/relationships/hyperlink" Target="#CAPA!A1"/></Relationships>
</file>

<file path=xl/drawings/_rels/drawing2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8.png"/><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hyperlink" Target="#FAQ!A1"/><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Materias primas e energia'!A1"/><Relationship Id="rId1" Type="http://schemas.openxmlformats.org/officeDocument/2006/relationships/hyperlink" Target="#CAPA!A1"/><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A&#231;&#245;es e grupo de controle'!A1"/><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hyperlink" Target="#'Vendas por Segmento'!A1"/><Relationship Id="rId4" Type="http://schemas.openxmlformats.org/officeDocument/2006/relationships/hyperlink" Target="#'Materias primas e energia'!A1"/></Relationships>
</file>

<file path=xl/drawings/_rels/drawing6.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Produ&#231;&#227;o e Capacidades SID'!A1"/><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3" Type="http://schemas.openxmlformats.org/officeDocument/2006/relationships/hyperlink" Target="#'CPP Siderurgia'!A1"/><Relationship Id="rId2" Type="http://schemas.openxmlformats.org/officeDocument/2006/relationships/hyperlink" Target="#'Produ&#231;&#227;o e Vendas MUSA'!A1"/><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A1"/><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3" Type="http://schemas.openxmlformats.org/officeDocument/2006/relationships/hyperlink" Target="#'CPV Siderurgia'!A1"/><Relationship Id="rId2" Type="http://schemas.openxmlformats.org/officeDocument/2006/relationships/hyperlink" Target="#'Vendas por Segmento'!A1"/><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37041</xdr:colOff>
      <xdr:row>0</xdr:row>
      <xdr:rowOff>0</xdr:rowOff>
    </xdr:from>
    <xdr:to>
      <xdr:col>16</xdr:col>
      <xdr:colOff>84666</xdr:colOff>
      <xdr:row>40</xdr:row>
      <xdr:rowOff>148168</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37041" y="0"/>
          <a:ext cx="9265708" cy="7408335"/>
        </a:xfrm>
        <a:custGeom>
          <a:avLst/>
          <a:gdLst>
            <a:gd name="connsiteX0" fmla="*/ 0 w 9265708"/>
            <a:gd name="connsiteY0" fmla="*/ 0 h 7408335"/>
            <a:gd name="connsiteX1" fmla="*/ 9265708 w 9265708"/>
            <a:gd name="connsiteY1" fmla="*/ 0 h 7408335"/>
            <a:gd name="connsiteX2" fmla="*/ 9265708 w 9265708"/>
            <a:gd name="connsiteY2" fmla="*/ 7408335 h 7408335"/>
            <a:gd name="connsiteX3" fmla="*/ 0 w 9265708"/>
            <a:gd name="connsiteY3" fmla="*/ 7408335 h 7408335"/>
            <a:gd name="connsiteX4" fmla="*/ 0 w 9265708"/>
            <a:gd name="connsiteY4" fmla="*/ 0 h 7408335"/>
            <a:gd name="connsiteX0" fmla="*/ 0 w 9265708"/>
            <a:gd name="connsiteY0" fmla="*/ 0 h 7408335"/>
            <a:gd name="connsiteX1" fmla="*/ 9265708 w 9265708"/>
            <a:gd name="connsiteY1" fmla="*/ 0 h 7408335"/>
            <a:gd name="connsiteX2" fmla="*/ 9265708 w 9265708"/>
            <a:gd name="connsiteY2" fmla="*/ 2746377 h 7408335"/>
            <a:gd name="connsiteX3" fmla="*/ 9265708 w 9265708"/>
            <a:gd name="connsiteY3" fmla="*/ 7408335 h 7408335"/>
            <a:gd name="connsiteX4" fmla="*/ 0 w 9265708"/>
            <a:gd name="connsiteY4" fmla="*/ 7408335 h 7408335"/>
            <a:gd name="connsiteX5" fmla="*/ 0 w 9265708"/>
            <a:gd name="connsiteY5" fmla="*/ 0 h 74083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265708" h="7408335">
              <a:moveTo>
                <a:pt x="0" y="0"/>
              </a:moveTo>
              <a:lnTo>
                <a:pt x="9265708" y="0"/>
              </a:lnTo>
              <a:lnTo>
                <a:pt x="9265708" y="2746377"/>
              </a:lnTo>
              <a:lnTo>
                <a:pt x="9265708" y="7408335"/>
              </a:lnTo>
              <a:lnTo>
                <a:pt x="0" y="7408335"/>
              </a:lnTo>
              <a:lnTo>
                <a:pt x="0" y="0"/>
              </a:lnTo>
              <a:close/>
            </a:path>
          </a:pathLst>
        </a:cu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rgbClr val="92D050"/>
            </a:solidFill>
          </a:endParaRPr>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2"/>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3"/>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4"/>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5"/>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6"/>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7"/>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CPV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twoCellAnchor>
    <xdr:from>
      <xdr:col>13</xdr:col>
      <xdr:colOff>222249</xdr:colOff>
      <xdr:row>11</xdr:row>
      <xdr:rowOff>79374</xdr:rowOff>
    </xdr:from>
    <xdr:to>
      <xdr:col>15</xdr:col>
      <xdr:colOff>156949</xdr:colOff>
      <xdr:row>12</xdr:row>
      <xdr:rowOff>76074</xdr:rowOff>
    </xdr:to>
    <xdr:sp macro="" textlink="">
      <xdr:nvSpPr>
        <xdr:cNvPr id="11" name="Forma Livre: Forma 10">
          <a:extLst>
            <a:ext uri="{FF2B5EF4-FFF2-40B4-BE49-F238E27FC236}">
              <a16:creationId xmlns:a16="http://schemas.microsoft.com/office/drawing/2014/main" id="{8B91724B-1D42-25AF-04A5-294C10B50DA1}"/>
            </a:ext>
          </a:extLst>
        </xdr:cNvPr>
        <xdr:cNvSpPr/>
      </xdr:nvSpPr>
      <xdr:spPr>
        <a:xfrm>
          <a:off x="7588249" y="2174874"/>
          <a:ext cx="1141200" cy="187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495299</xdr:colOff>
      <xdr:row>0</xdr:row>
      <xdr:rowOff>38100</xdr:rowOff>
    </xdr:from>
    <xdr:to>
      <xdr:col>44</xdr:col>
      <xdr:colOff>111125</xdr:colOff>
      <xdr:row>18</xdr:row>
      <xdr:rowOff>108857</xdr:rowOff>
    </xdr:to>
    <xdr:sp macro="" textlink="">
      <xdr:nvSpPr>
        <xdr:cNvPr id="2" name="Retângulo 2">
          <a:extLst>
            <a:ext uri="{FF2B5EF4-FFF2-40B4-BE49-F238E27FC236}">
              <a16:creationId xmlns:a16="http://schemas.microsoft.com/office/drawing/2014/main" id="{E34426C1-1E27-45C7-94B1-B308D4BDD6BB}"/>
            </a:ext>
          </a:extLst>
        </xdr:cNvPr>
        <xdr:cNvSpPr/>
      </xdr:nvSpPr>
      <xdr:spPr>
        <a:xfrm>
          <a:off x="495299" y="38100"/>
          <a:ext cx="35772726" cy="501423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5042481B-8598-4E37-847A-00C8EDB8DCBD}"/>
            </a:ext>
          </a:extLst>
        </xdr:cNvPr>
        <xdr:cNvSpPr txBox="1"/>
      </xdr:nvSpPr>
      <xdr:spPr>
        <a:xfrm>
          <a:off x="2505074" y="0"/>
          <a:ext cx="152590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95250</xdr:rowOff>
    </xdr:from>
    <xdr:to>
      <xdr:col>38</xdr:col>
      <xdr:colOff>47625</xdr:colOff>
      <xdr:row>18</xdr:row>
      <xdr:rowOff>108857</xdr:rowOff>
    </xdr:to>
    <xdr:sp macro="" textlink="">
      <xdr:nvSpPr>
        <xdr:cNvPr id="4" name="Retângulo 3">
          <a:extLst>
            <a:ext uri="{FF2B5EF4-FFF2-40B4-BE49-F238E27FC236}">
              <a16:creationId xmlns:a16="http://schemas.microsoft.com/office/drawing/2014/main" id="{1BD55538-6A1E-45F8-B80B-27C9163048E3}"/>
            </a:ext>
          </a:extLst>
        </xdr:cNvPr>
        <xdr:cNvSpPr/>
      </xdr:nvSpPr>
      <xdr:spPr>
        <a:xfrm>
          <a:off x="495299" y="95250"/>
          <a:ext cx="31594426" cy="495708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F5179B88-FB88-456E-8248-8109CE4EBAF7}"/>
            </a:ext>
          </a:extLst>
        </xdr:cNvPr>
        <xdr:cNvSpPr/>
      </xdr:nvSpPr>
      <xdr:spPr>
        <a:xfrm>
          <a:off x="6382954" y="4335993"/>
          <a:ext cx="4898017" cy="5048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F7672355-961D-4430-BAB1-CB5E6E3526C3}"/>
            </a:ext>
          </a:extLst>
        </xdr:cNvPr>
        <xdr:cNvSpPr/>
      </xdr:nvSpPr>
      <xdr:spPr>
        <a:xfrm>
          <a:off x="11321138" y="4065059"/>
          <a:ext cx="2458533"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31</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BA3C2AD-AD23-47D8-948E-E3881ACD2889}"/>
            </a:ext>
          </a:extLst>
        </xdr:cNvPr>
        <xdr:cNvSpPr/>
      </xdr:nvSpPr>
      <xdr:spPr>
        <a:xfrm>
          <a:off x="14969216" y="70758"/>
          <a:ext cx="12782548"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2D4EB6C8-6510-463E-B23F-49B3B52937EC}"/>
            </a:ext>
          </a:extLst>
        </xdr:cNvPr>
        <xdr:cNvSpPr/>
      </xdr:nvSpPr>
      <xdr:spPr>
        <a:xfrm>
          <a:off x="3522887" y="4072616"/>
          <a:ext cx="2817042"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38100</xdr:colOff>
      <xdr:row>0</xdr:row>
      <xdr:rowOff>203200</xdr:rowOff>
    </xdr:from>
    <xdr:to>
      <xdr:col>1</xdr:col>
      <xdr:colOff>1765300</xdr:colOff>
      <xdr:row>0</xdr:row>
      <xdr:rowOff>533400</xdr:rowOff>
    </xdr:to>
    <xdr:sp macro="" textlink="">
      <xdr:nvSpPr>
        <xdr:cNvPr id="9" name="Forma Livre: Forma 8">
          <a:extLst>
            <a:ext uri="{FF2B5EF4-FFF2-40B4-BE49-F238E27FC236}">
              <a16:creationId xmlns:a16="http://schemas.microsoft.com/office/drawing/2014/main" id="{6760DE6B-B986-47E3-BE60-58D74D42C84A}"/>
            </a:ext>
          </a:extLst>
        </xdr:cNvPr>
        <xdr:cNvSpPr/>
      </xdr:nvSpPr>
      <xdr:spPr>
        <a:xfrm>
          <a:off x="676275" y="203200"/>
          <a:ext cx="17272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0</xdr:rowOff>
    </xdr:from>
    <xdr:to>
      <xdr:col>28</xdr:col>
      <xdr:colOff>619125</xdr:colOff>
      <xdr:row>0</xdr:row>
      <xdr:rowOff>492125</xdr:rowOff>
    </xdr:to>
    <xdr:sp macro="" textlink="">
      <xdr:nvSpPr>
        <xdr:cNvPr id="2" name="CaixaDeTexto 1">
          <a:extLst>
            <a:ext uri="{FF2B5EF4-FFF2-40B4-BE49-F238E27FC236}">
              <a16:creationId xmlns:a16="http://schemas.microsoft.com/office/drawing/2014/main" id="{C0E0D97B-3A2B-4016-B388-DACBCDF54D3F}"/>
            </a:ext>
          </a:extLst>
        </xdr:cNvPr>
        <xdr:cNvSpPr txBox="1"/>
      </xdr:nvSpPr>
      <xdr:spPr>
        <a:xfrm>
          <a:off x="571500" y="0"/>
          <a:ext cx="42443400"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28</xdr:col>
      <xdr:colOff>704850</xdr:colOff>
      <xdr:row>26</xdr:row>
      <xdr:rowOff>54428</xdr:rowOff>
    </xdr:to>
    <xdr:sp macro="" textlink="">
      <xdr:nvSpPr>
        <xdr:cNvPr id="3" name="Retângulo 2">
          <a:extLst>
            <a:ext uri="{FF2B5EF4-FFF2-40B4-BE49-F238E27FC236}">
              <a16:creationId xmlns:a16="http://schemas.microsoft.com/office/drawing/2014/main" id="{E55EE7EC-EB23-4962-B12C-24F0FB5619B0}"/>
            </a:ext>
          </a:extLst>
        </xdr:cNvPr>
        <xdr:cNvSpPr/>
      </xdr:nvSpPr>
      <xdr:spPr>
        <a:xfrm>
          <a:off x="495299" y="38100"/>
          <a:ext cx="42605326" cy="709340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A238620C-1EFF-4B15-90E7-D7B9A4A3F817}"/>
            </a:ext>
          </a:extLst>
        </xdr:cNvPr>
        <xdr:cNvSpPr/>
      </xdr:nvSpPr>
      <xdr:spPr>
        <a:xfrm>
          <a:off x="6944929" y="6260043"/>
          <a:ext cx="8298442" cy="5048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26</xdr:col>
      <xdr:colOff>273221</xdr:colOff>
      <xdr:row>25</xdr:row>
      <xdr:rowOff>143935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3187763E-B538-406C-BDF8-1CE7ECE3C344}"/>
            </a:ext>
          </a:extLst>
        </xdr:cNvPr>
        <xdr:cNvSpPr/>
      </xdr:nvSpPr>
      <xdr:spPr>
        <a:xfrm>
          <a:off x="15283538" y="5989109"/>
          <a:ext cx="24023133"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25</xdr:col>
      <xdr:colOff>889905</xdr:colOff>
      <xdr:row>0</xdr:row>
      <xdr:rowOff>48987</xdr:rowOff>
    </xdr:from>
    <xdr:to>
      <xdr:col>28</xdr:col>
      <xdr:colOff>723900</xdr:colOff>
      <xdr:row>0</xdr:row>
      <xdr:rowOff>304800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E03B5F28-C2A4-4E3A-813B-33FD51F3D64F}"/>
            </a:ext>
          </a:extLst>
        </xdr:cNvPr>
        <xdr:cNvSpPr/>
      </xdr:nvSpPr>
      <xdr:spPr>
        <a:xfrm>
          <a:off x="38513655" y="48987"/>
          <a:ext cx="4606020" cy="25581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2FFF8DEF-4F29-43C7-A828-BE1EBBDBFB36}"/>
            </a:ext>
          </a:extLst>
        </xdr:cNvPr>
        <xdr:cNvSpPr/>
      </xdr:nvSpPr>
      <xdr:spPr>
        <a:xfrm>
          <a:off x="3522887" y="5996666"/>
          <a:ext cx="3379017"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279400</xdr:rowOff>
    </xdr:from>
    <xdr:to>
      <xdr:col>1</xdr:col>
      <xdr:colOff>1739900</xdr:colOff>
      <xdr:row>0</xdr:row>
      <xdr:rowOff>647700</xdr:rowOff>
    </xdr:to>
    <xdr:sp macro="" textlink="">
      <xdr:nvSpPr>
        <xdr:cNvPr id="8" name="Forma Livre: Forma 7">
          <a:extLst>
            <a:ext uri="{FF2B5EF4-FFF2-40B4-BE49-F238E27FC236}">
              <a16:creationId xmlns:a16="http://schemas.microsoft.com/office/drawing/2014/main" id="{599FC41E-C903-4886-A045-B367CB472A26}"/>
            </a:ext>
          </a:extLst>
        </xdr:cNvPr>
        <xdr:cNvSpPr/>
      </xdr:nvSpPr>
      <xdr:spPr>
        <a:xfrm>
          <a:off x="714375" y="279400"/>
          <a:ext cx="16637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222250</xdr:colOff>
      <xdr:row>0</xdr:row>
      <xdr:rowOff>21168</xdr:rowOff>
    </xdr:from>
    <xdr:to>
      <xdr:col>38</xdr:col>
      <xdr:colOff>338667</xdr:colOff>
      <xdr:row>20</xdr:row>
      <xdr:rowOff>89959</xdr:rowOff>
    </xdr:to>
    <xdr:sp macro="" textlink="">
      <xdr:nvSpPr>
        <xdr:cNvPr id="2" name="Retângulo 2">
          <a:extLst>
            <a:ext uri="{FF2B5EF4-FFF2-40B4-BE49-F238E27FC236}">
              <a16:creationId xmlns:a16="http://schemas.microsoft.com/office/drawing/2014/main" id="{3E67E462-EEBC-487C-AFDC-A8714803A6A7}"/>
            </a:ext>
          </a:extLst>
        </xdr:cNvPr>
        <xdr:cNvSpPr/>
      </xdr:nvSpPr>
      <xdr:spPr>
        <a:xfrm>
          <a:off x="222250" y="21168"/>
          <a:ext cx="58266542" cy="574569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939800</xdr:colOff>
      <xdr:row>0</xdr:row>
      <xdr:rowOff>328386</xdr:rowOff>
    </xdr:from>
    <xdr:to>
      <xdr:col>38</xdr:col>
      <xdr:colOff>166007</xdr:colOff>
      <xdr:row>1</xdr:row>
      <xdr:rowOff>33111</xdr:rowOff>
    </xdr:to>
    <xdr:sp macro="" textlink="">
      <xdr:nvSpPr>
        <xdr:cNvPr id="3" name="CaixaDeTexto 2">
          <a:extLst>
            <a:ext uri="{FF2B5EF4-FFF2-40B4-BE49-F238E27FC236}">
              <a16:creationId xmlns:a16="http://schemas.microsoft.com/office/drawing/2014/main" id="{E42F68C9-236A-4277-96A8-0E04CEC1AB9E}"/>
            </a:ext>
          </a:extLst>
        </xdr:cNvPr>
        <xdr:cNvSpPr txBox="1"/>
      </xdr:nvSpPr>
      <xdr:spPr>
        <a:xfrm>
          <a:off x="19599275" y="328386"/>
          <a:ext cx="3871685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21</xdr:row>
      <xdr:rowOff>95251</xdr:rowOff>
    </xdr:from>
    <xdr:to>
      <xdr:col>37</xdr:col>
      <xdr:colOff>349250</xdr:colOff>
      <xdr:row>42</xdr:row>
      <xdr:rowOff>63501</xdr:rowOff>
    </xdr:to>
    <xdr:sp macro="" textlink="">
      <xdr:nvSpPr>
        <xdr:cNvPr id="4" name="Retângulo 3">
          <a:extLst>
            <a:ext uri="{FF2B5EF4-FFF2-40B4-BE49-F238E27FC236}">
              <a16:creationId xmlns:a16="http://schemas.microsoft.com/office/drawing/2014/main" id="{D1E7439E-9950-4898-8623-271BCB1A1907}"/>
            </a:ext>
          </a:extLst>
        </xdr:cNvPr>
        <xdr:cNvSpPr/>
      </xdr:nvSpPr>
      <xdr:spPr>
        <a:xfrm>
          <a:off x="0" y="5981701"/>
          <a:ext cx="58499375" cy="54737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43</xdr:row>
      <xdr:rowOff>-1</xdr:rowOff>
    </xdr:from>
    <xdr:to>
      <xdr:col>37</xdr:col>
      <xdr:colOff>317500</xdr:colOff>
      <xdr:row>62</xdr:row>
      <xdr:rowOff>142874</xdr:rowOff>
    </xdr:to>
    <xdr:sp macro="" textlink="">
      <xdr:nvSpPr>
        <xdr:cNvPr id="5" name="Retângulo 4">
          <a:extLst>
            <a:ext uri="{FF2B5EF4-FFF2-40B4-BE49-F238E27FC236}">
              <a16:creationId xmlns:a16="http://schemas.microsoft.com/office/drawing/2014/main" id="{13BB1DE0-E9F1-4E69-8FA2-FCA69549B869}"/>
            </a:ext>
          </a:extLst>
        </xdr:cNvPr>
        <xdr:cNvSpPr/>
      </xdr:nvSpPr>
      <xdr:spPr>
        <a:xfrm>
          <a:off x="0" y="11601449"/>
          <a:ext cx="58467625" cy="52292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148165</xdr:rowOff>
    </xdr:from>
    <xdr:to>
      <xdr:col>37</xdr:col>
      <xdr:colOff>296334</xdr:colOff>
      <xdr:row>83</xdr:row>
      <xdr:rowOff>79374</xdr:rowOff>
    </xdr:to>
    <xdr:sp macro="" textlink="">
      <xdr:nvSpPr>
        <xdr:cNvPr id="6" name="Retângulo 5">
          <a:extLst>
            <a:ext uri="{FF2B5EF4-FFF2-40B4-BE49-F238E27FC236}">
              <a16:creationId xmlns:a16="http://schemas.microsoft.com/office/drawing/2014/main" id="{DFBFE6F9-988D-44E8-948C-45F5D8546E0B}"/>
            </a:ext>
          </a:extLst>
        </xdr:cNvPr>
        <xdr:cNvSpPr/>
      </xdr:nvSpPr>
      <xdr:spPr>
        <a:xfrm>
          <a:off x="0" y="17045515"/>
          <a:ext cx="58446459" cy="522710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84</xdr:row>
      <xdr:rowOff>105833</xdr:rowOff>
    </xdr:from>
    <xdr:to>
      <xdr:col>37</xdr:col>
      <xdr:colOff>275167</xdr:colOff>
      <xdr:row>103</xdr:row>
      <xdr:rowOff>95250</xdr:rowOff>
    </xdr:to>
    <xdr:sp macro="" textlink="">
      <xdr:nvSpPr>
        <xdr:cNvPr id="7" name="Retângulo 6">
          <a:extLst>
            <a:ext uri="{FF2B5EF4-FFF2-40B4-BE49-F238E27FC236}">
              <a16:creationId xmlns:a16="http://schemas.microsoft.com/office/drawing/2014/main" id="{3D445FE8-25E7-413C-A27E-272199B7C8B6}"/>
            </a:ext>
          </a:extLst>
        </xdr:cNvPr>
        <xdr:cNvSpPr/>
      </xdr:nvSpPr>
      <xdr:spPr>
        <a:xfrm>
          <a:off x="0" y="22508633"/>
          <a:ext cx="58425292" cy="507576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104</xdr:row>
      <xdr:rowOff>0</xdr:rowOff>
    </xdr:from>
    <xdr:to>
      <xdr:col>38</xdr:col>
      <xdr:colOff>275167</xdr:colOff>
      <xdr:row>131</xdr:row>
      <xdr:rowOff>95250</xdr:rowOff>
    </xdr:to>
    <xdr:sp macro="" textlink="">
      <xdr:nvSpPr>
        <xdr:cNvPr id="8" name="Retângulo 7">
          <a:extLst>
            <a:ext uri="{FF2B5EF4-FFF2-40B4-BE49-F238E27FC236}">
              <a16:creationId xmlns:a16="http://schemas.microsoft.com/office/drawing/2014/main" id="{C695F242-A261-457E-B28F-68FA20556835}"/>
            </a:ext>
          </a:extLst>
        </xdr:cNvPr>
        <xdr:cNvSpPr/>
      </xdr:nvSpPr>
      <xdr:spPr>
        <a:xfrm>
          <a:off x="0" y="27698700"/>
          <a:ext cx="58425292" cy="7048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442E6B5F-7BFD-4CB1-BF19-EE279EF86048}"/>
            </a:ext>
          </a:extLst>
        </xdr:cNvPr>
        <xdr:cNvSpPr/>
      </xdr:nvSpPr>
      <xdr:spPr>
        <a:xfrm>
          <a:off x="8553450" y="33604200"/>
          <a:ext cx="520822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3A0F96C3-E4FA-4D6C-B4A6-4D6177BF7FA0}"/>
            </a:ext>
          </a:extLst>
        </xdr:cNvPr>
        <xdr:cNvSpPr/>
      </xdr:nvSpPr>
      <xdr:spPr>
        <a:xfrm>
          <a:off x="5791200" y="33089850"/>
          <a:ext cx="2630700" cy="15658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A835D0B2-37D8-4AC4-9241-474E5081667C}"/>
            </a:ext>
          </a:extLst>
        </xdr:cNvPr>
        <xdr:cNvSpPr/>
      </xdr:nvSpPr>
      <xdr:spPr>
        <a:xfrm>
          <a:off x="13906500" y="33089850"/>
          <a:ext cx="2641500" cy="1565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30</xdr:col>
      <xdr:colOff>0</xdr:colOff>
      <xdr:row>0</xdr:row>
      <xdr:rowOff>349249</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6404BB72-F09D-438A-A4BC-F98B23C1E02F}"/>
            </a:ext>
          </a:extLst>
        </xdr:cNvPr>
        <xdr:cNvSpPr/>
      </xdr:nvSpPr>
      <xdr:spPr>
        <a:xfrm>
          <a:off x="19938999" y="47624"/>
          <a:ext cx="22285326"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304800</xdr:colOff>
      <xdr:row>0</xdr:row>
      <xdr:rowOff>190500</xdr:rowOff>
    </xdr:from>
    <xdr:to>
      <xdr:col>0</xdr:col>
      <xdr:colOff>1917700</xdr:colOff>
      <xdr:row>0</xdr:row>
      <xdr:rowOff>558800</xdr:rowOff>
    </xdr:to>
    <xdr:sp macro="" textlink="">
      <xdr:nvSpPr>
        <xdr:cNvPr id="13" name="Forma Livre: Forma 12">
          <a:extLst>
            <a:ext uri="{FF2B5EF4-FFF2-40B4-BE49-F238E27FC236}">
              <a16:creationId xmlns:a16="http://schemas.microsoft.com/office/drawing/2014/main" id="{F2A3BC26-96F2-437E-848E-F53C98E1C393}"/>
            </a:ext>
          </a:extLst>
        </xdr:cNvPr>
        <xdr:cNvSpPr/>
      </xdr:nvSpPr>
      <xdr:spPr>
        <a:xfrm>
          <a:off x="304800" y="190500"/>
          <a:ext cx="1612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25400</xdr:colOff>
      <xdr:row>0</xdr:row>
      <xdr:rowOff>249465</xdr:rowOff>
    </xdr:from>
    <xdr:to>
      <xdr:col>7</xdr:col>
      <xdr:colOff>1236435</xdr:colOff>
      <xdr:row>0</xdr:row>
      <xdr:rowOff>596900</xdr:rowOff>
    </xdr:to>
    <xdr:sp macro="" textlink="">
      <xdr:nvSpPr>
        <xdr:cNvPr id="2" name="CaixaDeTexto 1">
          <a:extLst>
            <a:ext uri="{FF2B5EF4-FFF2-40B4-BE49-F238E27FC236}">
              <a16:creationId xmlns:a16="http://schemas.microsoft.com/office/drawing/2014/main" id="{A39020C2-529B-490D-A0F6-B96E053F8473}"/>
            </a:ext>
          </a:extLst>
        </xdr:cNvPr>
        <xdr:cNvSpPr txBox="1"/>
      </xdr:nvSpPr>
      <xdr:spPr>
        <a:xfrm>
          <a:off x="25400" y="249465"/>
          <a:ext cx="13060135" cy="347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14</xdr:col>
      <xdr:colOff>108857</xdr:colOff>
      <xdr:row>20</xdr:row>
      <xdr:rowOff>142875</xdr:rowOff>
    </xdr:to>
    <xdr:sp macro="" textlink="">
      <xdr:nvSpPr>
        <xdr:cNvPr id="3" name="Retângulo 2">
          <a:extLst>
            <a:ext uri="{FF2B5EF4-FFF2-40B4-BE49-F238E27FC236}">
              <a16:creationId xmlns:a16="http://schemas.microsoft.com/office/drawing/2014/main" id="{9B98B3DD-8572-4BC9-BF33-F6F561BFFA36}"/>
            </a:ext>
          </a:extLst>
        </xdr:cNvPr>
        <xdr:cNvSpPr/>
      </xdr:nvSpPr>
      <xdr:spPr>
        <a:xfrm>
          <a:off x="0" y="81642"/>
          <a:ext cx="21959207" cy="5871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111125</xdr:rowOff>
    </xdr:from>
    <xdr:to>
      <xdr:col>14</xdr:col>
      <xdr:colOff>117928</xdr:colOff>
      <xdr:row>42</xdr:row>
      <xdr:rowOff>0</xdr:rowOff>
    </xdr:to>
    <xdr:sp macro="" textlink="">
      <xdr:nvSpPr>
        <xdr:cNvPr id="4" name="Retângulo 3">
          <a:extLst>
            <a:ext uri="{FF2B5EF4-FFF2-40B4-BE49-F238E27FC236}">
              <a16:creationId xmlns:a16="http://schemas.microsoft.com/office/drawing/2014/main" id="{2B2CAEFA-EFC9-4269-BB47-91FF201A09C5}"/>
            </a:ext>
          </a:extLst>
        </xdr:cNvPr>
        <xdr:cNvSpPr/>
      </xdr:nvSpPr>
      <xdr:spPr>
        <a:xfrm>
          <a:off x="0" y="6130925"/>
          <a:ext cx="21968278" cy="5394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79375</xdr:rowOff>
    </xdr:from>
    <xdr:to>
      <xdr:col>14</xdr:col>
      <xdr:colOff>102053</xdr:colOff>
      <xdr:row>62</xdr:row>
      <xdr:rowOff>158750</xdr:rowOff>
    </xdr:to>
    <xdr:sp macro="" textlink="">
      <xdr:nvSpPr>
        <xdr:cNvPr id="5" name="Retângulo 4">
          <a:extLst>
            <a:ext uri="{FF2B5EF4-FFF2-40B4-BE49-F238E27FC236}">
              <a16:creationId xmlns:a16="http://schemas.microsoft.com/office/drawing/2014/main" id="{DE7B5D98-3EF6-4236-B168-5A65C1F84C33}"/>
            </a:ext>
          </a:extLst>
        </xdr:cNvPr>
        <xdr:cNvSpPr/>
      </xdr:nvSpPr>
      <xdr:spPr>
        <a:xfrm>
          <a:off x="0" y="11604625"/>
          <a:ext cx="21952403" cy="5375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111125</xdr:rowOff>
    </xdr:from>
    <xdr:to>
      <xdr:col>14</xdr:col>
      <xdr:colOff>102053</xdr:colOff>
      <xdr:row>83</xdr:row>
      <xdr:rowOff>95250</xdr:rowOff>
    </xdr:to>
    <xdr:sp macro="" textlink="">
      <xdr:nvSpPr>
        <xdr:cNvPr id="6" name="Retângulo 5">
          <a:extLst>
            <a:ext uri="{FF2B5EF4-FFF2-40B4-BE49-F238E27FC236}">
              <a16:creationId xmlns:a16="http://schemas.microsoft.com/office/drawing/2014/main" id="{58BDA1D9-7F97-4D78-8DF1-B4BB8CCD7331}"/>
            </a:ext>
          </a:extLst>
        </xdr:cNvPr>
        <xdr:cNvSpPr/>
      </xdr:nvSpPr>
      <xdr:spPr>
        <a:xfrm>
          <a:off x="0" y="17141825"/>
          <a:ext cx="21952403" cy="52800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158750</xdr:rowOff>
    </xdr:from>
    <xdr:to>
      <xdr:col>14</xdr:col>
      <xdr:colOff>117928</xdr:colOff>
      <xdr:row>103</xdr:row>
      <xdr:rowOff>79375</xdr:rowOff>
    </xdr:to>
    <xdr:sp macro="" textlink="">
      <xdr:nvSpPr>
        <xdr:cNvPr id="7" name="Retângulo 6">
          <a:extLst>
            <a:ext uri="{FF2B5EF4-FFF2-40B4-BE49-F238E27FC236}">
              <a16:creationId xmlns:a16="http://schemas.microsoft.com/office/drawing/2014/main" id="{35A56F0E-34A7-461E-91B5-B1A52CF5A9BA}"/>
            </a:ext>
          </a:extLst>
        </xdr:cNvPr>
        <xdr:cNvSpPr/>
      </xdr:nvSpPr>
      <xdr:spPr>
        <a:xfrm>
          <a:off x="0" y="22485350"/>
          <a:ext cx="21968278" cy="521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158749</xdr:rowOff>
    </xdr:from>
    <xdr:to>
      <xdr:col>14</xdr:col>
      <xdr:colOff>142874</xdr:colOff>
      <xdr:row>134</xdr:row>
      <xdr:rowOff>79374</xdr:rowOff>
    </xdr:to>
    <xdr:sp macro="" textlink="">
      <xdr:nvSpPr>
        <xdr:cNvPr id="8" name="Retângulo 7">
          <a:extLst>
            <a:ext uri="{FF2B5EF4-FFF2-40B4-BE49-F238E27FC236}">
              <a16:creationId xmlns:a16="http://schemas.microsoft.com/office/drawing/2014/main" id="{F790044E-B976-4381-A6D0-4B684595EC6A}"/>
            </a:ext>
          </a:extLst>
        </xdr:cNvPr>
        <xdr:cNvSpPr/>
      </xdr:nvSpPr>
      <xdr:spPr>
        <a:xfrm>
          <a:off x="0" y="27781249"/>
          <a:ext cx="21993224" cy="75215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128</xdr:row>
      <xdr:rowOff>95250</xdr:rowOff>
    </xdr:from>
    <xdr:to>
      <xdr:col>4</xdr:col>
      <xdr:colOff>1331550</xdr:colOff>
      <xdr:row>131</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63A47852-6659-4C03-833C-DFF23F625823}"/>
            </a:ext>
          </a:extLst>
        </xdr:cNvPr>
        <xdr:cNvSpPr/>
      </xdr:nvSpPr>
      <xdr:spPr>
        <a:xfrm>
          <a:off x="3806825" y="34061400"/>
          <a:ext cx="529712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1111250</xdr:colOff>
      <xdr:row>126</xdr:row>
      <xdr:rowOff>79375</xdr:rowOff>
    </xdr:from>
    <xdr:to>
      <xdr:col>0</xdr:col>
      <xdr:colOff>3627650</xdr:colOff>
      <xdr:row>134</xdr:row>
      <xdr:rowOff>19625</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3FD84749-379E-4643-B782-E630513E35B4}"/>
            </a:ext>
          </a:extLst>
        </xdr:cNvPr>
        <xdr:cNvSpPr/>
      </xdr:nvSpPr>
      <xdr:spPr>
        <a:xfrm>
          <a:off x="1111250" y="33626425"/>
          <a:ext cx="2516400" cy="16166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95250</xdr:colOff>
      <xdr:row>126</xdr:row>
      <xdr:rowOff>95250</xdr:rowOff>
    </xdr:from>
    <xdr:to>
      <xdr:col>7</xdr:col>
      <xdr:colOff>114200</xdr:colOff>
      <xdr:row>134</xdr:row>
      <xdr:rowOff>35500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D08B1FBF-61A5-4ABC-9BFA-0B9F843EFBF5}"/>
            </a:ext>
          </a:extLst>
        </xdr:cNvPr>
        <xdr:cNvSpPr/>
      </xdr:nvSpPr>
      <xdr:spPr>
        <a:xfrm>
          <a:off x="9305925" y="33642300"/>
          <a:ext cx="2657375" cy="16166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14</xdr:col>
      <xdr:colOff>109175</xdr:colOff>
      <xdr:row>0</xdr:row>
      <xdr:rowOff>381000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6C33B62B-2E67-4FCF-81F0-3D9DF6940D54}"/>
            </a:ext>
          </a:extLst>
        </xdr:cNvPr>
        <xdr:cNvSpPr/>
      </xdr:nvSpPr>
      <xdr:spPr>
        <a:xfrm>
          <a:off x="11728450" y="95250"/>
          <a:ext cx="102310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190500</xdr:colOff>
      <xdr:row>0</xdr:row>
      <xdr:rowOff>228600</xdr:rowOff>
    </xdr:from>
    <xdr:to>
      <xdr:col>0</xdr:col>
      <xdr:colOff>1828800</xdr:colOff>
      <xdr:row>0</xdr:row>
      <xdr:rowOff>546100</xdr:rowOff>
    </xdr:to>
    <xdr:sp macro="" textlink="">
      <xdr:nvSpPr>
        <xdr:cNvPr id="13" name="Forma Livre: Forma 12">
          <a:extLst>
            <a:ext uri="{FF2B5EF4-FFF2-40B4-BE49-F238E27FC236}">
              <a16:creationId xmlns:a16="http://schemas.microsoft.com/office/drawing/2014/main" id="{E458A792-EC1E-4E3C-9584-280DC0873844}"/>
            </a:ext>
          </a:extLst>
        </xdr:cNvPr>
        <xdr:cNvSpPr/>
      </xdr:nvSpPr>
      <xdr:spPr>
        <a:xfrm>
          <a:off x="190500" y="228600"/>
          <a:ext cx="16383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2" name="CaixaDeTexto 1">
          <a:extLst>
            <a:ext uri="{FF2B5EF4-FFF2-40B4-BE49-F238E27FC236}">
              <a16:creationId xmlns:a16="http://schemas.microsoft.com/office/drawing/2014/main" id="{40B000D3-42A0-44C9-82CE-E02C2B6C4C2A}"/>
            </a:ext>
          </a:extLst>
        </xdr:cNvPr>
        <xdr:cNvSpPr txBox="1"/>
      </xdr:nvSpPr>
      <xdr:spPr>
        <a:xfrm>
          <a:off x="1114425" y="122465"/>
          <a:ext cx="311277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xdr:from>
      <xdr:col>1</xdr:col>
      <xdr:colOff>0</xdr:colOff>
      <xdr:row>0</xdr:row>
      <xdr:rowOff>12700</xdr:rowOff>
    </xdr:from>
    <xdr:to>
      <xdr:col>40</xdr:col>
      <xdr:colOff>63500</xdr:colOff>
      <xdr:row>38</xdr:row>
      <xdr:rowOff>158749</xdr:rowOff>
    </xdr:to>
    <xdr:sp macro="" textlink="">
      <xdr:nvSpPr>
        <xdr:cNvPr id="3" name="Retângulo 2">
          <a:extLst>
            <a:ext uri="{FF2B5EF4-FFF2-40B4-BE49-F238E27FC236}">
              <a16:creationId xmlns:a16="http://schemas.microsoft.com/office/drawing/2014/main" id="{BED95B99-3792-4723-B5FB-BA138E8F1211}"/>
            </a:ext>
          </a:extLst>
        </xdr:cNvPr>
        <xdr:cNvSpPr/>
      </xdr:nvSpPr>
      <xdr:spPr>
        <a:xfrm>
          <a:off x="371475" y="12700"/>
          <a:ext cx="54679850" cy="862329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33</xdr:row>
      <xdr:rowOff>142875</xdr:rowOff>
    </xdr:from>
    <xdr:to>
      <xdr:col>7</xdr:col>
      <xdr:colOff>1014050</xdr:colOff>
      <xdr:row>37</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AA5A17F2-D765-43BF-B34D-1325BD2CDB56}"/>
            </a:ext>
          </a:extLst>
        </xdr:cNvPr>
        <xdr:cNvSpPr/>
      </xdr:nvSpPr>
      <xdr:spPr>
        <a:xfrm>
          <a:off x="4873625" y="7572375"/>
          <a:ext cx="6379800"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32</xdr:row>
      <xdr:rowOff>47625</xdr:rowOff>
    </xdr:from>
    <xdr:to>
      <xdr:col>3</xdr:col>
      <xdr:colOff>3627650</xdr:colOff>
      <xdr:row>38</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30F9CE6-F1A7-4A30-8B1B-D6FD6CF5CF9C}"/>
            </a:ext>
          </a:extLst>
        </xdr:cNvPr>
        <xdr:cNvSpPr/>
      </xdr:nvSpPr>
      <xdr:spPr>
        <a:xfrm>
          <a:off x="2225675" y="726757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32</xdr:row>
      <xdr:rowOff>47625</xdr:rowOff>
    </xdr:from>
    <xdr:to>
      <xdr:col>10</xdr:col>
      <xdr:colOff>114200</xdr:colOff>
      <xdr:row>38</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B3B039AD-7C44-441C-9F76-9914B8499DD0}"/>
            </a:ext>
          </a:extLst>
        </xdr:cNvPr>
        <xdr:cNvSpPr/>
      </xdr:nvSpPr>
      <xdr:spPr>
        <a:xfrm>
          <a:off x="11398250" y="7267575"/>
          <a:ext cx="304155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32</xdr:col>
      <xdr:colOff>0</xdr:colOff>
      <xdr:row>0</xdr:row>
      <xdr:rowOff>333376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4EB101CC-CE30-4844-96B6-F0D66E261B0B}"/>
            </a:ext>
          </a:extLst>
        </xdr:cNvPr>
        <xdr:cNvSpPr/>
      </xdr:nvSpPr>
      <xdr:spPr>
        <a:xfrm>
          <a:off x="20888325" y="31750"/>
          <a:ext cx="23612475" cy="3016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330200</xdr:colOff>
      <xdr:row>0</xdr:row>
      <xdr:rowOff>203200</xdr:rowOff>
    </xdr:from>
    <xdr:to>
      <xdr:col>3</xdr:col>
      <xdr:colOff>1384300</xdr:colOff>
      <xdr:row>0</xdr:row>
      <xdr:rowOff>533400</xdr:rowOff>
    </xdr:to>
    <xdr:sp macro="" textlink="">
      <xdr:nvSpPr>
        <xdr:cNvPr id="8" name="Forma Livre: Forma 7">
          <a:extLst>
            <a:ext uri="{FF2B5EF4-FFF2-40B4-BE49-F238E27FC236}">
              <a16:creationId xmlns:a16="http://schemas.microsoft.com/office/drawing/2014/main" id="{288CBC92-2BB6-4DD9-8DC3-6B9F066D20D7}"/>
            </a:ext>
          </a:extLst>
        </xdr:cNvPr>
        <xdr:cNvSpPr/>
      </xdr:nvSpPr>
      <xdr:spPr>
        <a:xfrm>
          <a:off x="701675" y="203200"/>
          <a:ext cx="179705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355145</xdr:colOff>
      <xdr:row>0</xdr:row>
      <xdr:rowOff>122465</xdr:rowOff>
    </xdr:from>
    <xdr:to>
      <xdr:col>9</xdr:col>
      <xdr:colOff>1401535</xdr:colOff>
      <xdr:row>0</xdr:row>
      <xdr:rowOff>551090</xdr:rowOff>
    </xdr:to>
    <xdr:sp macro="" textlink="">
      <xdr:nvSpPr>
        <xdr:cNvPr id="2" name="CaixaDeTexto 1">
          <a:extLst>
            <a:ext uri="{FF2B5EF4-FFF2-40B4-BE49-F238E27FC236}">
              <a16:creationId xmlns:a16="http://schemas.microsoft.com/office/drawing/2014/main" id="{FC39FDDF-792D-42BE-80B1-67490BCA364B}"/>
            </a:ext>
          </a:extLst>
        </xdr:cNvPr>
        <xdr:cNvSpPr txBox="1"/>
      </xdr:nvSpPr>
      <xdr:spPr>
        <a:xfrm>
          <a:off x="355145" y="122465"/>
          <a:ext cx="1461951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366486</xdr:colOff>
      <xdr:row>0</xdr:row>
      <xdr:rowOff>703036</xdr:rowOff>
    </xdr:from>
    <xdr:to>
      <xdr:col>16</xdr:col>
      <xdr:colOff>122465</xdr:colOff>
      <xdr:row>41</xdr:row>
      <xdr:rowOff>172357</xdr:rowOff>
    </xdr:to>
    <xdr:sp macro="" textlink="">
      <xdr:nvSpPr>
        <xdr:cNvPr id="3" name="Retângulo 2">
          <a:extLst>
            <a:ext uri="{FF2B5EF4-FFF2-40B4-BE49-F238E27FC236}">
              <a16:creationId xmlns:a16="http://schemas.microsoft.com/office/drawing/2014/main" id="{55DDB817-E9CE-4F06-BAA6-A9A856BD548F}"/>
            </a:ext>
          </a:extLst>
        </xdr:cNvPr>
        <xdr:cNvSpPr/>
      </xdr:nvSpPr>
      <xdr:spPr>
        <a:xfrm>
          <a:off x="366486" y="703036"/>
          <a:ext cx="23797079" cy="857522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33</xdr:row>
      <xdr:rowOff>111125</xdr:rowOff>
    </xdr:from>
    <xdr:to>
      <xdr:col>7</xdr:col>
      <xdr:colOff>553675</xdr:colOff>
      <xdr:row>36</xdr:row>
      <xdr:rowOff>187625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7AC8F572-9C2C-4C32-B2AD-5117D410E713}"/>
            </a:ext>
          </a:extLst>
        </xdr:cNvPr>
        <xdr:cNvSpPr/>
      </xdr:nvSpPr>
      <xdr:spPr>
        <a:xfrm>
          <a:off x="5111750" y="7540625"/>
          <a:ext cx="6024200"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32</xdr:row>
      <xdr:rowOff>15875</xdr:rowOff>
    </xdr:from>
    <xdr:to>
      <xdr:col>3</xdr:col>
      <xdr:colOff>3865775</xdr:colOff>
      <xdr:row>38</xdr:row>
      <xdr:rowOff>114875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F2B4A90E-3A7B-4AE6-9EEE-A7A3AB27308D}"/>
            </a:ext>
          </a:extLst>
        </xdr:cNvPr>
        <xdr:cNvSpPr/>
      </xdr:nvSpPr>
      <xdr:spPr>
        <a:xfrm>
          <a:off x="2463800" y="723582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32</xdr:row>
      <xdr:rowOff>15875</xdr:rowOff>
    </xdr:from>
    <xdr:to>
      <xdr:col>9</xdr:col>
      <xdr:colOff>368200</xdr:colOff>
      <xdr:row>38</xdr:row>
      <xdr:rowOff>114875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FD38218D-1E8A-434C-8BD4-4CD4FF02D9BD}"/>
            </a:ext>
          </a:extLst>
        </xdr:cNvPr>
        <xdr:cNvSpPr/>
      </xdr:nvSpPr>
      <xdr:spPr>
        <a:xfrm>
          <a:off x="11280775" y="7235825"/>
          <a:ext cx="266055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16</xdr:col>
      <xdr:colOff>140925</xdr:colOff>
      <xdr:row>0</xdr:row>
      <xdr:rowOff>365125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90763B11-76A1-44C1-9B50-5047B06136DA}"/>
            </a:ext>
          </a:extLst>
        </xdr:cNvPr>
        <xdr:cNvSpPr/>
      </xdr:nvSpPr>
      <xdr:spPr>
        <a:xfrm>
          <a:off x="13620750" y="79375"/>
          <a:ext cx="105612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279400</xdr:colOff>
      <xdr:row>0</xdr:row>
      <xdr:rowOff>203200</xdr:rowOff>
    </xdr:from>
    <xdr:to>
      <xdr:col>3</xdr:col>
      <xdr:colOff>1231900</xdr:colOff>
      <xdr:row>0</xdr:row>
      <xdr:rowOff>571500</xdr:rowOff>
    </xdr:to>
    <xdr:sp macro="" textlink="">
      <xdr:nvSpPr>
        <xdr:cNvPr id="8" name="Forma Livre: Forma 7">
          <a:extLst>
            <a:ext uri="{FF2B5EF4-FFF2-40B4-BE49-F238E27FC236}">
              <a16:creationId xmlns:a16="http://schemas.microsoft.com/office/drawing/2014/main" id="{E263BE79-FC06-4797-B2D4-DEDC771711B6}"/>
            </a:ext>
          </a:extLst>
        </xdr:cNvPr>
        <xdr:cNvSpPr/>
      </xdr:nvSpPr>
      <xdr:spPr>
        <a:xfrm>
          <a:off x="650875" y="203200"/>
          <a:ext cx="169545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539751</xdr:colOff>
      <xdr:row>0</xdr:row>
      <xdr:rowOff>185965</xdr:rowOff>
    </xdr:from>
    <xdr:to>
      <xdr:col>21</xdr:col>
      <xdr:colOff>0</xdr:colOff>
      <xdr:row>0</xdr:row>
      <xdr:rowOff>614590</xdr:rowOff>
    </xdr:to>
    <xdr:sp macro="" textlink="">
      <xdr:nvSpPr>
        <xdr:cNvPr id="2" name="CaixaDeTexto 1">
          <a:extLst>
            <a:ext uri="{FF2B5EF4-FFF2-40B4-BE49-F238E27FC236}">
              <a16:creationId xmlns:a16="http://schemas.microsoft.com/office/drawing/2014/main" id="{BA0F14FB-F4AC-4311-AFAC-67954ECB1BC4}"/>
            </a:ext>
          </a:extLst>
        </xdr:cNvPr>
        <xdr:cNvSpPr txBox="1"/>
      </xdr:nvSpPr>
      <xdr:spPr>
        <a:xfrm>
          <a:off x="539751" y="185965"/>
          <a:ext cx="291782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127001</xdr:rowOff>
    </xdr:from>
    <xdr:to>
      <xdr:col>38</xdr:col>
      <xdr:colOff>82550</xdr:colOff>
      <xdr:row>58</xdr:row>
      <xdr:rowOff>26459</xdr:rowOff>
    </xdr:to>
    <xdr:sp macro="" textlink="">
      <xdr:nvSpPr>
        <xdr:cNvPr id="3" name="Retângulo 2">
          <a:extLst>
            <a:ext uri="{FF2B5EF4-FFF2-40B4-BE49-F238E27FC236}">
              <a16:creationId xmlns:a16="http://schemas.microsoft.com/office/drawing/2014/main" id="{BE1B2C44-FDF6-4636-9B13-625ABA6E712B}"/>
            </a:ext>
          </a:extLst>
        </xdr:cNvPr>
        <xdr:cNvSpPr/>
      </xdr:nvSpPr>
      <xdr:spPr>
        <a:xfrm>
          <a:off x="590550" y="127001"/>
          <a:ext cx="51069875" cy="1258675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52</xdr:row>
      <xdr:rowOff>158750</xdr:rowOff>
    </xdr:from>
    <xdr:to>
      <xdr:col>5</xdr:col>
      <xdr:colOff>1014050</xdr:colOff>
      <xdr:row>56</xdr:row>
      <xdr:rowOff>44750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06E2737D-6A27-47EB-BDA0-BCA8DDBBB42E}"/>
            </a:ext>
          </a:extLst>
        </xdr:cNvPr>
        <xdr:cNvSpPr/>
      </xdr:nvSpPr>
      <xdr:spPr>
        <a:xfrm>
          <a:off x="4841875" y="11588750"/>
          <a:ext cx="5316175"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51</xdr:row>
      <xdr:rowOff>63500</xdr:rowOff>
    </xdr:from>
    <xdr:to>
      <xdr:col>1</xdr:col>
      <xdr:colOff>4024525</xdr:colOff>
      <xdr:row>57</xdr:row>
      <xdr:rowOff>162500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A9F9999A-9336-4E2A-9FAC-5A84656B8C9C}"/>
            </a:ext>
          </a:extLst>
        </xdr:cNvPr>
        <xdr:cNvSpPr/>
      </xdr:nvSpPr>
      <xdr:spPr>
        <a:xfrm>
          <a:off x="2193925" y="11283950"/>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51</xdr:row>
      <xdr:rowOff>63500</xdr:rowOff>
    </xdr:from>
    <xdr:to>
      <xdr:col>8</xdr:col>
      <xdr:colOff>18950</xdr:colOff>
      <xdr:row>57</xdr:row>
      <xdr:rowOff>162500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9B77F28D-9181-4050-97CC-CDC665B42C30}"/>
            </a:ext>
          </a:extLst>
        </xdr:cNvPr>
        <xdr:cNvSpPr/>
      </xdr:nvSpPr>
      <xdr:spPr>
        <a:xfrm>
          <a:off x="10302875" y="11283950"/>
          <a:ext cx="271770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2CC5465B-2FA8-464F-9D1A-EB1B450A6643}"/>
            </a:ext>
          </a:extLst>
        </xdr:cNvPr>
        <xdr:cNvSpPr/>
      </xdr:nvSpPr>
      <xdr:spPr>
        <a:xfrm>
          <a:off x="18018125" y="47625"/>
          <a:ext cx="129857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52917</xdr:colOff>
      <xdr:row>0</xdr:row>
      <xdr:rowOff>222249</xdr:rowOff>
    </xdr:from>
    <xdr:to>
      <xdr:col>1</xdr:col>
      <xdr:colOff>1672167</xdr:colOff>
      <xdr:row>0</xdr:row>
      <xdr:rowOff>550333</xdr:rowOff>
    </xdr:to>
    <xdr:sp macro="" textlink="">
      <xdr:nvSpPr>
        <xdr:cNvPr id="8" name="Forma Livre: Forma 7">
          <a:extLst>
            <a:ext uri="{FF2B5EF4-FFF2-40B4-BE49-F238E27FC236}">
              <a16:creationId xmlns:a16="http://schemas.microsoft.com/office/drawing/2014/main" id="{42925EA2-C366-4F82-9969-C449C294372C}"/>
            </a:ext>
          </a:extLst>
        </xdr:cNvPr>
        <xdr:cNvSpPr/>
      </xdr:nvSpPr>
      <xdr:spPr>
        <a:xfrm>
          <a:off x="738717" y="222249"/>
          <a:ext cx="1619250"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4606637</xdr:colOff>
      <xdr:row>0</xdr:row>
      <xdr:rowOff>297378</xdr:rowOff>
    </xdr:from>
    <xdr:to>
      <xdr:col>24</xdr:col>
      <xdr:colOff>219076</xdr:colOff>
      <xdr:row>1</xdr:row>
      <xdr:rowOff>9608</xdr:rowOff>
    </xdr:to>
    <xdr:sp macro="" textlink="">
      <xdr:nvSpPr>
        <xdr:cNvPr id="2" name="CaixaDeTexto 1">
          <a:extLst>
            <a:ext uri="{FF2B5EF4-FFF2-40B4-BE49-F238E27FC236}">
              <a16:creationId xmlns:a16="http://schemas.microsoft.com/office/drawing/2014/main" id="{D746B873-0BA4-48B8-A518-2CDA888A6263}"/>
            </a:ext>
          </a:extLst>
        </xdr:cNvPr>
        <xdr:cNvSpPr txBox="1"/>
      </xdr:nvSpPr>
      <xdr:spPr>
        <a:xfrm>
          <a:off x="4606637" y="297378"/>
          <a:ext cx="47790389" cy="426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84</xdr:row>
      <xdr:rowOff>142875</xdr:rowOff>
    </xdr:from>
    <xdr:to>
      <xdr:col>2</xdr:col>
      <xdr:colOff>426672</xdr:colOff>
      <xdr:row>88</xdr:row>
      <xdr:rowOff>28875</xdr:rowOff>
    </xdr:to>
    <xdr:sp macro="" textlink="">
      <xdr:nvSpPr>
        <xdr:cNvPr id="3" name="Retângulo 2">
          <a:hlinkClick xmlns:r="http://schemas.openxmlformats.org/officeDocument/2006/relationships" r:id="rId1"/>
          <a:extLst>
            <a:ext uri="{FF2B5EF4-FFF2-40B4-BE49-F238E27FC236}">
              <a16:creationId xmlns:a16="http://schemas.microsoft.com/office/drawing/2014/main" id="{827FD907-9A2D-41FF-85B8-A117D00F0E34}"/>
            </a:ext>
          </a:extLst>
        </xdr:cNvPr>
        <xdr:cNvSpPr/>
      </xdr:nvSpPr>
      <xdr:spPr>
        <a:xfrm>
          <a:off x="9657892" y="18507075"/>
          <a:ext cx="6989855"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571497</xdr:colOff>
      <xdr:row>83</xdr:row>
      <xdr:rowOff>47625</xdr:rowOff>
    </xdr:from>
    <xdr:to>
      <xdr:col>4</xdr:col>
      <xdr:colOff>780946</xdr:colOff>
      <xdr:row>89</xdr:row>
      <xdr:rowOff>146625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66FCF6D8-3040-479B-9C0E-EEFC10DCB16C}"/>
            </a:ext>
          </a:extLst>
        </xdr:cNvPr>
        <xdr:cNvSpPr/>
      </xdr:nvSpPr>
      <xdr:spPr>
        <a:xfrm>
          <a:off x="16792572" y="18202275"/>
          <a:ext cx="3790849"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136525</xdr:colOff>
      <xdr:row>0</xdr:row>
      <xdr:rowOff>63500</xdr:rowOff>
    </xdr:from>
    <xdr:to>
      <xdr:col>26</xdr:col>
      <xdr:colOff>135175</xdr:colOff>
      <xdr:row>0</xdr:row>
      <xdr:rowOff>349250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B56D374D-2169-4EAB-A6C0-8BAF50D4A6E5}"/>
            </a:ext>
          </a:extLst>
        </xdr:cNvPr>
        <xdr:cNvSpPr/>
      </xdr:nvSpPr>
      <xdr:spPr>
        <a:xfrm>
          <a:off x="32997775" y="63500"/>
          <a:ext cx="22534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58306</xdr:colOff>
      <xdr:row>0</xdr:row>
      <xdr:rowOff>0</xdr:rowOff>
    </xdr:from>
    <xdr:to>
      <xdr:col>32</xdr:col>
      <xdr:colOff>191656</xdr:colOff>
      <xdr:row>89</xdr:row>
      <xdr:rowOff>73025</xdr:rowOff>
    </xdr:to>
    <xdr:sp macro="" textlink="">
      <xdr:nvSpPr>
        <xdr:cNvPr id="8" name="Retângulo 7">
          <a:extLst>
            <a:ext uri="{FF2B5EF4-FFF2-40B4-BE49-F238E27FC236}">
              <a16:creationId xmlns:a16="http://schemas.microsoft.com/office/drawing/2014/main" id="{CE8BF04C-6EB0-4F35-90FC-B7117A7BE99B}"/>
            </a:ext>
          </a:extLst>
        </xdr:cNvPr>
        <xdr:cNvSpPr/>
      </xdr:nvSpPr>
      <xdr:spPr>
        <a:xfrm>
          <a:off x="58306" y="0"/>
          <a:ext cx="65189100" cy="19484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0</xdr:colOff>
      <xdr:row>84</xdr:row>
      <xdr:rowOff>142875</xdr:rowOff>
    </xdr:from>
    <xdr:to>
      <xdr:col>1</xdr:col>
      <xdr:colOff>426672</xdr:colOff>
      <xdr:row>88</xdr:row>
      <xdr:rowOff>28875</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53B8B17-F41D-4987-890C-CE0E4480AD01}"/>
            </a:ext>
          </a:extLst>
        </xdr:cNvPr>
        <xdr:cNvSpPr/>
      </xdr:nvSpPr>
      <xdr:spPr>
        <a:xfrm>
          <a:off x="8048167" y="18507075"/>
          <a:ext cx="6808880"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5309050</xdr:colOff>
      <xdr:row>83</xdr:row>
      <xdr:rowOff>47625</xdr:rowOff>
    </xdr:from>
    <xdr:to>
      <xdr:col>1</xdr:col>
      <xdr:colOff>0</xdr:colOff>
      <xdr:row>89</xdr:row>
      <xdr:rowOff>146625</xdr:rowOff>
    </xdr:to>
    <xdr:sp macro="" textlink="">
      <xdr:nvSpPr>
        <xdr:cNvPr id="10" name="Seta: para a Esquerda 9">
          <a:hlinkClick xmlns:r="http://schemas.openxmlformats.org/officeDocument/2006/relationships" r:id="rId3"/>
          <a:extLst>
            <a:ext uri="{FF2B5EF4-FFF2-40B4-BE49-F238E27FC236}">
              <a16:creationId xmlns:a16="http://schemas.microsoft.com/office/drawing/2014/main" id="{F5A98275-2173-41C2-95F9-CD87A49FD9A8}"/>
            </a:ext>
          </a:extLst>
        </xdr:cNvPr>
        <xdr:cNvSpPr/>
      </xdr:nvSpPr>
      <xdr:spPr>
        <a:xfrm>
          <a:off x="5309050" y="18202275"/>
          <a:ext cx="2607567"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1</xdr:col>
      <xdr:colOff>571497</xdr:colOff>
      <xdr:row>83</xdr:row>
      <xdr:rowOff>47625</xdr:rowOff>
    </xdr:from>
    <xdr:to>
      <xdr:col>3</xdr:col>
      <xdr:colOff>780946</xdr:colOff>
      <xdr:row>89</xdr:row>
      <xdr:rowOff>146625</xdr:rowOff>
    </xdr:to>
    <xdr:sp macro="" textlink="">
      <xdr:nvSpPr>
        <xdr:cNvPr id="11" name="Seta: para a Direita 10">
          <a:hlinkClick xmlns:r="http://schemas.openxmlformats.org/officeDocument/2006/relationships" r:id="rId2"/>
          <a:extLst>
            <a:ext uri="{FF2B5EF4-FFF2-40B4-BE49-F238E27FC236}">
              <a16:creationId xmlns:a16="http://schemas.microsoft.com/office/drawing/2014/main" id="{708CCE28-E175-45E9-A114-C7609E95EE50}"/>
            </a:ext>
          </a:extLst>
        </xdr:cNvPr>
        <xdr:cNvSpPr/>
      </xdr:nvSpPr>
      <xdr:spPr>
        <a:xfrm>
          <a:off x="15001872" y="18202275"/>
          <a:ext cx="3790849"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136525</xdr:colOff>
      <xdr:row>0</xdr:row>
      <xdr:rowOff>63500</xdr:rowOff>
    </xdr:from>
    <xdr:to>
      <xdr:col>32</xdr:col>
      <xdr:colOff>135175</xdr:colOff>
      <xdr:row>0</xdr:row>
      <xdr:rowOff>349250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8EFCD705-5EB8-4012-BCAE-66943682F729}"/>
            </a:ext>
          </a:extLst>
        </xdr:cNvPr>
        <xdr:cNvSpPr/>
      </xdr:nvSpPr>
      <xdr:spPr>
        <a:xfrm>
          <a:off x="31388050" y="63500"/>
          <a:ext cx="338028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181429</xdr:colOff>
      <xdr:row>0</xdr:row>
      <xdr:rowOff>199572</xdr:rowOff>
    </xdr:from>
    <xdr:to>
      <xdr:col>0</xdr:col>
      <xdr:colOff>1692729</xdr:colOff>
      <xdr:row>0</xdr:row>
      <xdr:rowOff>504372</xdr:rowOff>
    </xdr:to>
    <xdr:sp macro="" textlink="">
      <xdr:nvSpPr>
        <xdr:cNvPr id="13" name="Forma Livre: Forma 12">
          <a:extLst>
            <a:ext uri="{FF2B5EF4-FFF2-40B4-BE49-F238E27FC236}">
              <a16:creationId xmlns:a16="http://schemas.microsoft.com/office/drawing/2014/main" id="{86E9D2BC-84E5-45CC-9D36-00BE532BE722}"/>
            </a:ext>
          </a:extLst>
        </xdr:cNvPr>
        <xdr:cNvSpPr/>
      </xdr:nvSpPr>
      <xdr:spPr>
        <a:xfrm>
          <a:off x="181429" y="199572"/>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1</xdr:row>
      <xdr:rowOff>131537</xdr:rowOff>
    </xdr:from>
    <xdr:to>
      <xdr:col>8</xdr:col>
      <xdr:colOff>0</xdr:colOff>
      <xdr:row>1</xdr:row>
      <xdr:rowOff>560162</xdr:rowOff>
    </xdr:to>
    <xdr:sp macro="" textlink="">
      <xdr:nvSpPr>
        <xdr:cNvPr id="2" name="CaixaDeTexto 1">
          <a:extLst>
            <a:ext uri="{FF2B5EF4-FFF2-40B4-BE49-F238E27FC236}">
              <a16:creationId xmlns:a16="http://schemas.microsoft.com/office/drawing/2014/main" id="{1A3341AB-C973-40FD-B539-31A2C914D5E2}"/>
            </a:ext>
          </a:extLst>
        </xdr:cNvPr>
        <xdr:cNvSpPr txBox="1"/>
      </xdr:nvSpPr>
      <xdr:spPr>
        <a:xfrm>
          <a:off x="238126" y="341087"/>
          <a:ext cx="1386839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14</xdr:col>
      <xdr:colOff>142874</xdr:colOff>
      <xdr:row>96</xdr:row>
      <xdr:rowOff>158750</xdr:rowOff>
    </xdr:to>
    <xdr:sp macro="" textlink="">
      <xdr:nvSpPr>
        <xdr:cNvPr id="3" name="Retângulo 2">
          <a:extLst>
            <a:ext uri="{FF2B5EF4-FFF2-40B4-BE49-F238E27FC236}">
              <a16:creationId xmlns:a16="http://schemas.microsoft.com/office/drawing/2014/main" id="{16A56560-2333-40F6-A199-F5D83DB3BC52}"/>
            </a:ext>
          </a:extLst>
        </xdr:cNvPr>
        <xdr:cNvSpPr/>
      </xdr:nvSpPr>
      <xdr:spPr>
        <a:xfrm>
          <a:off x="142874" y="209550"/>
          <a:ext cx="21755100" cy="209518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91</xdr:row>
      <xdr:rowOff>95250</xdr:rowOff>
    </xdr:from>
    <xdr:to>
      <xdr:col>5</xdr:col>
      <xdr:colOff>109175</xdr:colOff>
      <xdr:row>94</xdr:row>
      <xdr:rowOff>171750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2B666DB1-0F91-42B5-9D6C-CEAE7708275A}"/>
            </a:ext>
          </a:extLst>
        </xdr:cNvPr>
        <xdr:cNvSpPr/>
      </xdr:nvSpPr>
      <xdr:spPr>
        <a:xfrm>
          <a:off x="3663950" y="20050125"/>
          <a:ext cx="671317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90</xdr:row>
      <xdr:rowOff>0</xdr:rowOff>
    </xdr:from>
    <xdr:to>
      <xdr:col>1</xdr:col>
      <xdr:colOff>3294275</xdr:colOff>
      <xdr:row>96</xdr:row>
      <xdr:rowOff>99000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481AD6DA-817D-44CA-A1AB-7208A9974ED4}"/>
            </a:ext>
          </a:extLst>
        </xdr:cNvPr>
        <xdr:cNvSpPr/>
      </xdr:nvSpPr>
      <xdr:spPr>
        <a:xfrm>
          <a:off x="1016000" y="1974532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90</xdr:row>
      <xdr:rowOff>0</xdr:rowOff>
    </xdr:from>
    <xdr:to>
      <xdr:col>7</xdr:col>
      <xdr:colOff>336450</xdr:colOff>
      <xdr:row>96</xdr:row>
      <xdr:rowOff>99000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76CEDD63-31E7-4E91-9758-FB6755B57E35}"/>
            </a:ext>
          </a:extLst>
        </xdr:cNvPr>
        <xdr:cNvSpPr/>
      </xdr:nvSpPr>
      <xdr:spPr>
        <a:xfrm>
          <a:off x="10521950" y="19745325"/>
          <a:ext cx="265420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14</xdr:col>
      <xdr:colOff>125050</xdr:colOff>
      <xdr:row>1</xdr:row>
      <xdr:rowOff>301625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C72B1F24-04DF-4186-82CE-9090101838B4}"/>
            </a:ext>
          </a:extLst>
        </xdr:cNvPr>
        <xdr:cNvSpPr/>
      </xdr:nvSpPr>
      <xdr:spPr>
        <a:xfrm>
          <a:off x="16389350" y="225425"/>
          <a:ext cx="5490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72570</xdr:colOff>
      <xdr:row>1</xdr:row>
      <xdr:rowOff>145143</xdr:rowOff>
    </xdr:from>
    <xdr:to>
      <xdr:col>1</xdr:col>
      <xdr:colOff>1741713</xdr:colOff>
      <xdr:row>1</xdr:row>
      <xdr:rowOff>489857</xdr:rowOff>
    </xdr:to>
    <xdr:sp macro="" textlink="">
      <xdr:nvSpPr>
        <xdr:cNvPr id="8" name="Forma Livre: Forma 7">
          <a:extLst>
            <a:ext uri="{FF2B5EF4-FFF2-40B4-BE49-F238E27FC236}">
              <a16:creationId xmlns:a16="http://schemas.microsoft.com/office/drawing/2014/main" id="{12C1428C-3FE8-4CF9-ACF0-7824796C4D61}"/>
            </a:ext>
          </a:extLst>
        </xdr:cNvPr>
        <xdr:cNvSpPr/>
      </xdr:nvSpPr>
      <xdr:spPr>
        <a:xfrm>
          <a:off x="310695" y="354693"/>
          <a:ext cx="1669143" cy="34471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0</xdr:row>
      <xdr:rowOff>100240</xdr:rowOff>
    </xdr:from>
    <xdr:to>
      <xdr:col>17</xdr:col>
      <xdr:colOff>0</xdr:colOff>
      <xdr:row>0</xdr:row>
      <xdr:rowOff>433917</xdr:rowOff>
    </xdr:to>
    <xdr:sp macro="" textlink="">
      <xdr:nvSpPr>
        <xdr:cNvPr id="2" name="CaixaDeTexto 1">
          <a:extLst>
            <a:ext uri="{FF2B5EF4-FFF2-40B4-BE49-F238E27FC236}">
              <a16:creationId xmlns:a16="http://schemas.microsoft.com/office/drawing/2014/main" id="{3A0563C7-81DB-4F48-92E0-19CFA71A8659}"/>
            </a:ext>
          </a:extLst>
        </xdr:cNvPr>
        <xdr:cNvSpPr txBox="1"/>
      </xdr:nvSpPr>
      <xdr:spPr>
        <a:xfrm>
          <a:off x="895350" y="100240"/>
          <a:ext cx="11125200" cy="333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111125</xdr:rowOff>
    </xdr:from>
    <xdr:to>
      <xdr:col>38</xdr:col>
      <xdr:colOff>15876</xdr:colOff>
      <xdr:row>16</xdr:row>
      <xdr:rowOff>158749</xdr:rowOff>
    </xdr:to>
    <xdr:sp macro="" textlink="">
      <xdr:nvSpPr>
        <xdr:cNvPr id="3" name="Retângulo 2">
          <a:extLst>
            <a:ext uri="{FF2B5EF4-FFF2-40B4-BE49-F238E27FC236}">
              <a16:creationId xmlns:a16="http://schemas.microsoft.com/office/drawing/2014/main" id="{8F32B884-AE2B-4A53-8E82-C51A4950E8BF}"/>
            </a:ext>
          </a:extLst>
        </xdr:cNvPr>
        <xdr:cNvSpPr/>
      </xdr:nvSpPr>
      <xdr:spPr>
        <a:xfrm>
          <a:off x="421599" y="111125"/>
          <a:ext cx="25816602" cy="37528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13</xdr:row>
      <xdr:rowOff>42333</xdr:rowOff>
    </xdr:from>
    <xdr:to>
      <xdr:col>8</xdr:col>
      <xdr:colOff>119536</xdr:colOff>
      <xdr:row>15</xdr:row>
      <xdr:rowOff>129333</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1A68E7AC-78D1-41F8-9F37-56E1DB6ED4FA}"/>
            </a:ext>
          </a:extLst>
        </xdr:cNvPr>
        <xdr:cNvSpPr/>
      </xdr:nvSpPr>
      <xdr:spPr>
        <a:xfrm>
          <a:off x="3862920" y="3118908"/>
          <a:ext cx="2400241" cy="5061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12</xdr:row>
      <xdr:rowOff>10584</xdr:rowOff>
    </xdr:from>
    <xdr:to>
      <xdr:col>4</xdr:col>
      <xdr:colOff>297086</xdr:colOff>
      <xdr:row>16</xdr:row>
      <xdr:rowOff>148584</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EF451AF-2861-418B-94E0-C49745A2BEBD}"/>
            </a:ext>
          </a:extLst>
        </xdr:cNvPr>
        <xdr:cNvSpPr/>
      </xdr:nvSpPr>
      <xdr:spPr>
        <a:xfrm>
          <a:off x="1967444" y="2877609"/>
          <a:ext cx="1777692" cy="976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12</xdr:row>
      <xdr:rowOff>10583</xdr:rowOff>
    </xdr:from>
    <xdr:to>
      <xdr:col>11</xdr:col>
      <xdr:colOff>752</xdr:colOff>
      <xdr:row>16</xdr:row>
      <xdr:rowOff>148583</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8B542210-198C-4AF1-BBA0-73BEDB9D58B4}"/>
            </a:ext>
          </a:extLst>
        </xdr:cNvPr>
        <xdr:cNvSpPr/>
      </xdr:nvSpPr>
      <xdr:spPr>
        <a:xfrm>
          <a:off x="6365877" y="2877608"/>
          <a:ext cx="1788275" cy="976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30</xdr:col>
      <xdr:colOff>127000</xdr:colOff>
      <xdr:row>0</xdr:row>
      <xdr:rowOff>243416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2D384EAC-CA49-4B8A-89CE-907D937D50C1}"/>
            </a:ext>
          </a:extLst>
        </xdr:cNvPr>
        <xdr:cNvSpPr/>
      </xdr:nvSpPr>
      <xdr:spPr>
        <a:xfrm>
          <a:off x="10307108" y="74083"/>
          <a:ext cx="10555817" cy="16933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613833</xdr:colOff>
      <xdr:row>0</xdr:row>
      <xdr:rowOff>158750</xdr:rowOff>
    </xdr:from>
    <xdr:to>
      <xdr:col>2</xdr:col>
      <xdr:colOff>50800</xdr:colOff>
      <xdr:row>0</xdr:row>
      <xdr:rowOff>463550</xdr:rowOff>
    </xdr:to>
    <xdr:sp macro="" textlink="">
      <xdr:nvSpPr>
        <xdr:cNvPr id="8" name="Forma Livre: Forma 7">
          <a:extLst>
            <a:ext uri="{FF2B5EF4-FFF2-40B4-BE49-F238E27FC236}">
              <a16:creationId xmlns:a16="http://schemas.microsoft.com/office/drawing/2014/main" id="{044C8294-49A0-4C8A-ADD7-CF458FEC5727}"/>
            </a:ext>
          </a:extLst>
        </xdr:cNvPr>
        <xdr:cNvSpPr/>
      </xdr:nvSpPr>
      <xdr:spPr>
        <a:xfrm>
          <a:off x="613833" y="158750"/>
          <a:ext cx="1513417"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11</xdr:col>
      <xdr:colOff>509588</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10007600"/>
          <a:ext cx="13511924" cy="35177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342900</xdr:colOff>
      <xdr:row>0</xdr:row>
      <xdr:rowOff>85725</xdr:rowOff>
    </xdr:from>
    <xdr:to>
      <xdr:col>14</xdr:col>
      <xdr:colOff>9525</xdr:colOff>
      <xdr:row>0</xdr:row>
      <xdr:rowOff>514350</xdr:rowOff>
    </xdr:to>
    <xdr:sp macro="" textlink="">
      <xdr:nvSpPr>
        <xdr:cNvPr id="2" name="CaixaDeTexto 1">
          <a:extLst>
            <a:ext uri="{FF2B5EF4-FFF2-40B4-BE49-F238E27FC236}">
              <a16:creationId xmlns:a16="http://schemas.microsoft.com/office/drawing/2014/main" id="{1F043500-ACA7-4B24-A1E8-5403163F3C46}"/>
            </a:ext>
          </a:extLst>
        </xdr:cNvPr>
        <xdr:cNvSpPr txBox="1"/>
      </xdr:nvSpPr>
      <xdr:spPr>
        <a:xfrm>
          <a:off x="2371725" y="85725"/>
          <a:ext cx="7867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84BD00"/>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38</xdr:col>
      <xdr:colOff>359834</xdr:colOff>
      <xdr:row>8</xdr:row>
      <xdr:rowOff>0</xdr:rowOff>
    </xdr:to>
    <xdr:sp macro="" textlink="">
      <xdr:nvSpPr>
        <xdr:cNvPr id="3" name="Retângulo 2">
          <a:extLst>
            <a:ext uri="{FF2B5EF4-FFF2-40B4-BE49-F238E27FC236}">
              <a16:creationId xmlns:a16="http://schemas.microsoft.com/office/drawing/2014/main" id="{B786137F-298E-4888-BF53-2BE3481E55DB}"/>
            </a:ext>
          </a:extLst>
        </xdr:cNvPr>
        <xdr:cNvSpPr/>
      </xdr:nvSpPr>
      <xdr:spPr>
        <a:xfrm>
          <a:off x="57150" y="38100"/>
          <a:ext cx="26991734" cy="19716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4</xdr:row>
      <xdr:rowOff>180974</xdr:rowOff>
    </xdr:from>
    <xdr:to>
      <xdr:col>8</xdr:col>
      <xdr:colOff>68734</xdr:colOff>
      <xdr:row>6</xdr:row>
      <xdr:rowOff>99699</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DB403CA5-959C-4F58-924E-FEBE7143C458}"/>
            </a:ext>
          </a:extLst>
        </xdr:cNvPr>
        <xdr:cNvSpPr/>
      </xdr:nvSpPr>
      <xdr:spPr>
        <a:xfrm>
          <a:off x="3718984" y="1352549"/>
          <a:ext cx="2464800" cy="3378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4</xdr:row>
      <xdr:rowOff>38100</xdr:rowOff>
    </xdr:from>
    <xdr:to>
      <xdr:col>4</xdr:col>
      <xdr:colOff>229350</xdr:colOff>
      <xdr:row>7</xdr:row>
      <xdr:rowOff>38100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DE3E0F51-706A-4309-AD08-35982B64ECBF}"/>
            </a:ext>
          </a:extLst>
        </xdr:cNvPr>
        <xdr:cNvSpPr/>
      </xdr:nvSpPr>
      <xdr:spPr>
        <a:xfrm>
          <a:off x="1533525" y="1209675"/>
          <a:ext cx="2067675" cy="6286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4</xdr:row>
      <xdr:rowOff>28575</xdr:rowOff>
    </xdr:from>
    <xdr:to>
      <xdr:col>10</xdr:col>
      <xdr:colOff>581775</xdr:colOff>
      <xdr:row>7</xdr:row>
      <xdr:rowOff>71325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ECF857F7-ED16-4D32-9ADE-CCB56A35B993}"/>
            </a:ext>
          </a:extLst>
        </xdr:cNvPr>
        <xdr:cNvSpPr/>
      </xdr:nvSpPr>
      <xdr:spPr>
        <a:xfrm>
          <a:off x="6296025" y="1200150"/>
          <a:ext cx="1772400" cy="6714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30</xdr:col>
      <xdr:colOff>17099</xdr:colOff>
      <xdr:row>0</xdr:row>
      <xdr:rowOff>209550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DFE0F73B-3858-4467-9865-5FF609A8CAC2}"/>
            </a:ext>
          </a:extLst>
        </xdr:cNvPr>
        <xdr:cNvSpPr/>
      </xdr:nvSpPr>
      <xdr:spPr>
        <a:xfrm>
          <a:off x="7629524" y="47625"/>
          <a:ext cx="13590225" cy="1619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486834</xdr:colOff>
      <xdr:row>0</xdr:row>
      <xdr:rowOff>127000</xdr:rowOff>
    </xdr:from>
    <xdr:to>
      <xdr:col>2</xdr:col>
      <xdr:colOff>315384</xdr:colOff>
      <xdr:row>0</xdr:row>
      <xdr:rowOff>431800</xdr:rowOff>
    </xdr:to>
    <xdr:sp macro="" textlink="">
      <xdr:nvSpPr>
        <xdr:cNvPr id="8" name="Forma Livre: Forma 7">
          <a:extLst>
            <a:ext uri="{FF2B5EF4-FFF2-40B4-BE49-F238E27FC236}">
              <a16:creationId xmlns:a16="http://schemas.microsoft.com/office/drawing/2014/main" id="{1E45977A-554C-4E94-A5F3-92FEFDA3CB35}"/>
            </a:ext>
          </a:extLst>
        </xdr:cNvPr>
        <xdr:cNvSpPr/>
      </xdr:nvSpPr>
      <xdr:spPr>
        <a:xfrm>
          <a:off x="486834" y="127000"/>
          <a:ext cx="18573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145143</xdr:colOff>
      <xdr:row>0</xdr:row>
      <xdr:rowOff>136071</xdr:rowOff>
    </xdr:from>
    <xdr:to>
      <xdr:col>31</xdr:col>
      <xdr:colOff>1</xdr:colOff>
      <xdr:row>0</xdr:row>
      <xdr:rowOff>534802</xdr:rowOff>
    </xdr:to>
    <xdr:sp macro="" textlink="">
      <xdr:nvSpPr>
        <xdr:cNvPr id="2" name="CaixaDeTexto 1">
          <a:extLst>
            <a:ext uri="{FF2B5EF4-FFF2-40B4-BE49-F238E27FC236}">
              <a16:creationId xmlns:a16="http://schemas.microsoft.com/office/drawing/2014/main" id="{36A7566E-773C-4328-9B69-4A822466F939}"/>
            </a:ext>
          </a:extLst>
        </xdr:cNvPr>
        <xdr:cNvSpPr txBox="1"/>
      </xdr:nvSpPr>
      <xdr:spPr>
        <a:xfrm>
          <a:off x="830943" y="136071"/>
          <a:ext cx="45555808" cy="39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430892</xdr:colOff>
      <xdr:row>0</xdr:row>
      <xdr:rowOff>1</xdr:rowOff>
    </xdr:from>
    <xdr:to>
      <xdr:col>39</xdr:col>
      <xdr:colOff>168089</xdr:colOff>
      <xdr:row>21</xdr:row>
      <xdr:rowOff>23812</xdr:rowOff>
    </xdr:to>
    <xdr:sp macro="" textlink="">
      <xdr:nvSpPr>
        <xdr:cNvPr id="3" name="Retângulo 2">
          <a:extLst>
            <a:ext uri="{FF2B5EF4-FFF2-40B4-BE49-F238E27FC236}">
              <a16:creationId xmlns:a16="http://schemas.microsoft.com/office/drawing/2014/main" id="{BE86C761-FC40-41C8-B1D9-95EF835A689E}"/>
            </a:ext>
          </a:extLst>
        </xdr:cNvPr>
        <xdr:cNvSpPr/>
      </xdr:nvSpPr>
      <xdr:spPr>
        <a:xfrm>
          <a:off x="430892" y="1"/>
          <a:ext cx="58163547" cy="47958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31</xdr:col>
      <xdr:colOff>1457311</xdr:colOff>
      <xdr:row>15</xdr:row>
      <xdr:rowOff>71446</xdr:rowOff>
    </xdr:from>
    <xdr:to>
      <xdr:col>35</xdr:col>
      <xdr:colOff>583823</xdr:colOff>
      <xdr:row>18</xdr:row>
      <xdr:rowOff>147945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72506CC0-BDBF-4F7B-8284-CE4374BC78C6}"/>
            </a:ext>
          </a:extLst>
        </xdr:cNvPr>
        <xdr:cNvSpPr/>
      </xdr:nvSpPr>
      <xdr:spPr>
        <a:xfrm>
          <a:off x="47844061" y="3586171"/>
          <a:ext cx="5174887" cy="70514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30</xdr:col>
      <xdr:colOff>166673</xdr:colOff>
      <xdr:row>13</xdr:row>
      <xdr:rowOff>166696</xdr:rowOff>
    </xdr:from>
    <xdr:to>
      <xdr:col>31</xdr:col>
      <xdr:colOff>1325761</xdr:colOff>
      <xdr:row>20</xdr:row>
      <xdr:rowOff>75195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AAEA0DBD-7AB7-4037-AD0D-F3F4FAFB4E9A}"/>
            </a:ext>
          </a:extLst>
        </xdr:cNvPr>
        <xdr:cNvSpPr/>
      </xdr:nvSpPr>
      <xdr:spPr>
        <a:xfrm>
          <a:off x="45057998" y="3262321"/>
          <a:ext cx="2654513" cy="1375349"/>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35</xdr:col>
      <xdr:colOff>738173</xdr:colOff>
      <xdr:row>13</xdr:row>
      <xdr:rowOff>166696</xdr:rowOff>
    </xdr:from>
    <xdr:to>
      <xdr:col>38</xdr:col>
      <xdr:colOff>407873</xdr:colOff>
      <xdr:row>20</xdr:row>
      <xdr:rowOff>75195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DD501827-2573-4475-8A87-C3E7BDB5E32A}"/>
            </a:ext>
          </a:extLst>
        </xdr:cNvPr>
        <xdr:cNvSpPr/>
      </xdr:nvSpPr>
      <xdr:spPr>
        <a:xfrm>
          <a:off x="53173298" y="3262321"/>
          <a:ext cx="4165500" cy="1375349"/>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16</xdr:col>
      <xdr:colOff>873125</xdr:colOff>
      <xdr:row>0</xdr:row>
      <xdr:rowOff>31749</xdr:rowOff>
    </xdr:from>
    <xdr:to>
      <xdr:col>31</xdr:col>
      <xdr:colOff>45675</xdr:colOff>
      <xdr:row>0</xdr:row>
      <xdr:rowOff>333374</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1113B1C9-9242-4A2F-B6FD-46A230AFCC4A}"/>
            </a:ext>
          </a:extLst>
        </xdr:cNvPr>
        <xdr:cNvSpPr/>
      </xdr:nvSpPr>
      <xdr:spPr>
        <a:xfrm>
          <a:off x="24828500" y="31749"/>
          <a:ext cx="21603925"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90763</xdr:colOff>
      <xdr:row>0</xdr:row>
      <xdr:rowOff>172357</xdr:rowOff>
    </xdr:from>
    <xdr:to>
      <xdr:col>1</xdr:col>
      <xdr:colOff>1602063</xdr:colOff>
      <xdr:row>0</xdr:row>
      <xdr:rowOff>477157</xdr:rowOff>
    </xdr:to>
    <xdr:sp macro="" textlink="">
      <xdr:nvSpPr>
        <xdr:cNvPr id="8" name="Forma Livre: Forma 7">
          <a:extLst>
            <a:ext uri="{FF2B5EF4-FFF2-40B4-BE49-F238E27FC236}">
              <a16:creationId xmlns:a16="http://schemas.microsoft.com/office/drawing/2014/main" id="{EA7F6F28-B644-4C46-B5AD-BFE5419CF370}"/>
            </a:ext>
          </a:extLst>
        </xdr:cNvPr>
        <xdr:cNvSpPr/>
      </xdr:nvSpPr>
      <xdr:spPr>
        <a:xfrm>
          <a:off x="776563" y="172357"/>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Dívida</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374650</xdr:colOff>
      <xdr:row>0</xdr:row>
      <xdr:rowOff>165100</xdr:rowOff>
    </xdr:from>
    <xdr:to>
      <xdr:col>1</xdr:col>
      <xdr:colOff>1498600</xdr:colOff>
      <xdr:row>0</xdr:row>
      <xdr:rowOff>469900</xdr:rowOff>
    </xdr:to>
    <xdr:sp macro="" textlink="">
      <xdr:nvSpPr>
        <xdr:cNvPr id="9" name="Forma Livre: Forma 8">
          <a:extLst>
            <a:ext uri="{FF2B5EF4-FFF2-40B4-BE49-F238E27FC236}">
              <a16:creationId xmlns:a16="http://schemas.microsoft.com/office/drawing/2014/main" id="{EBD8774B-D50D-4E8F-B163-FF23788CEC05}"/>
            </a:ext>
          </a:extLst>
        </xdr:cNvPr>
        <xdr:cNvSpPr/>
      </xdr:nvSpPr>
      <xdr:spPr>
        <a:xfrm>
          <a:off x="374650" y="1651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434474</xdr:colOff>
      <xdr:row>0</xdr:row>
      <xdr:rowOff>0</xdr:rowOff>
    </xdr:from>
    <xdr:to>
      <xdr:col>21</xdr:col>
      <xdr:colOff>524171</xdr:colOff>
      <xdr:row>9</xdr:row>
      <xdr:rowOff>122544</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3498070" y="0"/>
          <a:ext cx="9893206" cy="182701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Diretor-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Nobre do Prado</a:t>
          </a:r>
        </a:p>
        <a:p>
          <a:pPr algn="ctr">
            <a:defRPr/>
          </a:pPr>
          <a:r>
            <a:rPr lang="pt-BR" sz="1700" i="1">
              <a:solidFill>
                <a:schemeClr val="tx1">
                  <a:lumMod val="75000"/>
                  <a:lumOff val="25000"/>
                </a:schemeClr>
              </a:solidFill>
              <a:latin typeface="+mj-lt"/>
              <a:cs typeface="Arial" charset="0"/>
            </a:rPr>
            <a:t>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joao.prado@usiminas.com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131735</xdr:colOff>
      <xdr:row>26</xdr:row>
      <xdr:rowOff>74362</xdr:rowOff>
    </xdr:from>
    <xdr:to>
      <xdr:col>21</xdr:col>
      <xdr:colOff>495485</xdr:colOff>
      <xdr:row>29</xdr:row>
      <xdr:rowOff>83621</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31735" y="4998397"/>
          <a:ext cx="13230855" cy="577417"/>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456755</xdr:colOff>
      <xdr:row>5</xdr:row>
      <xdr:rowOff>60711</xdr:rowOff>
    </xdr:from>
    <xdr:to>
      <xdr:col>4</xdr:col>
      <xdr:colOff>129897</xdr:colOff>
      <xdr:row>6</xdr:row>
      <xdr:rowOff>176125</xdr:rowOff>
    </xdr:to>
    <xdr:sp macro="" textlink="">
      <xdr:nvSpPr>
        <xdr:cNvPr id="5" name="Forma Livre: Forma 4">
          <a:extLst>
            <a:ext uri="{FF2B5EF4-FFF2-40B4-BE49-F238E27FC236}">
              <a16:creationId xmlns:a16="http://schemas.microsoft.com/office/drawing/2014/main" id="{BAAC1FF1-D6FA-40B2-B06F-ADBD4FAE2825}"/>
            </a:ext>
          </a:extLst>
        </xdr:cNvPr>
        <xdr:cNvSpPr/>
      </xdr:nvSpPr>
      <xdr:spPr>
        <a:xfrm>
          <a:off x="1069474" y="1007641"/>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xdr:from>
      <xdr:col>0</xdr:col>
      <xdr:colOff>131735</xdr:colOff>
      <xdr:row>26</xdr:row>
      <xdr:rowOff>52081</xdr:rowOff>
    </xdr:from>
    <xdr:to>
      <xdr:col>21</xdr:col>
      <xdr:colOff>495485</xdr:colOff>
      <xdr:row>29</xdr:row>
      <xdr:rowOff>61340</xdr:rowOff>
    </xdr:to>
    <xdr:sp macro="" textlink="">
      <xdr:nvSpPr>
        <xdr:cNvPr id="19" name="Rectangle 3">
          <a:extLst>
            <a:ext uri="{FF2B5EF4-FFF2-40B4-BE49-F238E27FC236}">
              <a16:creationId xmlns:a16="http://schemas.microsoft.com/office/drawing/2014/main" id="{3792DB6B-9AB3-14B4-2E79-C8C65CA73AE1}"/>
            </a:ext>
          </a:extLst>
        </xdr:cNvPr>
        <xdr:cNvSpPr>
          <a:spLocks noChangeArrowheads="1"/>
        </xdr:cNvSpPr>
      </xdr:nvSpPr>
      <xdr:spPr bwMode="auto">
        <a:xfrm>
          <a:off x="131735" y="4976116"/>
          <a:ext cx="13230855" cy="577417"/>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3176</xdr:colOff>
      <xdr:row>21</xdr:row>
      <xdr:rowOff>72572</xdr:rowOff>
    </xdr:from>
    <xdr:to>
      <xdr:col>9</xdr:col>
      <xdr:colOff>582387</xdr:colOff>
      <xdr:row>24</xdr:row>
      <xdr:rowOff>117368</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t="86906"/>
        <a:stretch/>
      </xdr:blipFill>
      <xdr:spPr>
        <a:xfrm>
          <a:off x="3176" y="3882572"/>
          <a:ext cx="6049282" cy="589082"/>
        </a:xfrm>
        <a:prstGeom prst="rect">
          <a:avLst/>
        </a:prstGeom>
      </xdr:spPr>
    </xdr:pic>
    <xdr:clientData/>
  </xdr:twoCellAnchor>
  <xdr:twoCellAnchor>
    <xdr:from>
      <xdr:col>0</xdr:col>
      <xdr:colOff>57151</xdr:colOff>
      <xdr:row>0</xdr:row>
      <xdr:rowOff>57150</xdr:rowOff>
    </xdr:from>
    <xdr:to>
      <xdr:col>10</xdr:col>
      <xdr:colOff>19051</xdr:colOff>
      <xdr:row>24</xdr:row>
      <xdr:rowOff>127000</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39757" cy="44241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172357</xdr:colOff>
      <xdr:row>6</xdr:row>
      <xdr:rowOff>136073</xdr:rowOff>
    </xdr:from>
    <xdr:to>
      <xdr:col>9</xdr:col>
      <xdr:colOff>464858</xdr:colOff>
      <xdr:row>22</xdr:row>
      <xdr:rowOff>136071</xdr:rowOff>
    </xdr:to>
    <xdr:pic>
      <xdr:nvPicPr>
        <xdr:cNvPr id="7" name="Imagem 6">
          <a:extLst>
            <a:ext uri="{FF2B5EF4-FFF2-40B4-BE49-F238E27FC236}">
              <a16:creationId xmlns:a16="http://schemas.microsoft.com/office/drawing/2014/main" id="{8E89D061-2A5D-AFA4-8645-4E3F85934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357" y="1224644"/>
          <a:ext cx="5762572" cy="290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47723" y="3990976"/>
          <a:ext cx="5611227" cy="4810172"/>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438150</xdr:colOff>
      <xdr:row>13</xdr:row>
      <xdr:rowOff>171450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H="1" flipV="1">
          <a:off x="3924300" y="4171950"/>
          <a:ext cx="133350" cy="190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57150</xdr:rowOff>
    </xdr:from>
    <xdr:to>
      <xdr:col>3</xdr:col>
      <xdr:colOff>152400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flipV="1">
          <a:off x="1733550" y="7296150"/>
          <a:ext cx="247650" cy="76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1"/>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2"/>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330202</xdr:colOff>
      <xdr:row>8</xdr:row>
      <xdr:rowOff>95250</xdr:rowOff>
    </xdr:from>
    <xdr:to>
      <xdr:col>16</xdr:col>
      <xdr:colOff>158748</xdr:colOff>
      <xdr:row>39</xdr:row>
      <xdr:rowOff>76201</xdr:rowOff>
    </xdr:to>
    <xdr:grpSp>
      <xdr:nvGrpSpPr>
        <xdr:cNvPr id="9" name="Agrupar 8">
          <a:extLst>
            <a:ext uri="{FF2B5EF4-FFF2-40B4-BE49-F238E27FC236}">
              <a16:creationId xmlns:a16="http://schemas.microsoft.com/office/drawing/2014/main" id="{F2AE709D-446C-C642-A1F8-7D56B9693A5B}"/>
            </a:ext>
          </a:extLst>
        </xdr:cNvPr>
        <xdr:cNvGrpSpPr/>
      </xdr:nvGrpSpPr>
      <xdr:grpSpPr>
        <a:xfrm>
          <a:off x="333377" y="3048000"/>
          <a:ext cx="14235109" cy="6124576"/>
          <a:chOff x="3103027" y="2296943"/>
          <a:chExt cx="10435017" cy="3999997"/>
        </a:xfrm>
      </xdr:grpSpPr>
      <xdr:sp macro="" textlink="">
        <xdr:nvSpPr>
          <xdr:cNvPr id="27" name="Retângulo 26">
            <a:extLst>
              <a:ext uri="{FF2B5EF4-FFF2-40B4-BE49-F238E27FC236}">
                <a16:creationId xmlns:a16="http://schemas.microsoft.com/office/drawing/2014/main" id="{36A0C673-54C4-0BDB-6E99-19495F2D67EF}"/>
              </a:ext>
            </a:extLst>
          </xdr:cNvPr>
          <xdr:cNvSpPr/>
        </xdr:nvSpPr>
        <xdr:spPr>
          <a:xfrm>
            <a:off x="4922959" y="3492987"/>
            <a:ext cx="1235318" cy="14504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aphicFrame macro="">
        <xdr:nvGraphicFramePr>
          <xdr:cNvPr id="28" name="Gráfico 27">
            <a:extLst>
              <a:ext uri="{FF2B5EF4-FFF2-40B4-BE49-F238E27FC236}">
                <a16:creationId xmlns:a16="http://schemas.microsoft.com/office/drawing/2014/main" id="{F5D91B5E-2AA4-D4F0-DF30-879BAE5F2A7D}"/>
              </a:ext>
            </a:extLst>
          </xdr:cNvPr>
          <xdr:cNvGraphicFramePr>
            <a:graphicFrameLocks/>
          </xdr:cNvGraphicFramePr>
        </xdr:nvGraphicFramePr>
        <xdr:xfrm>
          <a:off x="3103027" y="2942906"/>
          <a:ext cx="5181502" cy="309316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2" name="Gráfico 31">
            <a:extLst>
              <a:ext uri="{FF2B5EF4-FFF2-40B4-BE49-F238E27FC236}">
                <a16:creationId xmlns:a16="http://schemas.microsoft.com/office/drawing/2014/main" id="{2CE53284-F8C5-8B95-A060-10C2921D2290}"/>
              </a:ext>
            </a:extLst>
          </xdr:cNvPr>
          <xdr:cNvGraphicFramePr>
            <a:graphicFrameLocks/>
          </xdr:cNvGraphicFramePr>
        </xdr:nvGraphicFramePr>
        <xdr:xfrm>
          <a:off x="6461256" y="2296943"/>
          <a:ext cx="7076788" cy="3999997"/>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xdr:col>
      <xdr:colOff>254000</xdr:colOff>
      <xdr:row>4</xdr:row>
      <xdr:rowOff>101600</xdr:rowOff>
    </xdr:from>
    <xdr:to>
      <xdr:col>3</xdr:col>
      <xdr:colOff>495300</xdr:colOff>
      <xdr:row>4</xdr:row>
      <xdr:rowOff>417917</xdr:rowOff>
    </xdr:to>
    <xdr:sp macro="" textlink="">
      <xdr:nvSpPr>
        <xdr:cNvPr id="8" name="Forma Livre: Forma 7">
          <a:extLst>
            <a:ext uri="{FF2B5EF4-FFF2-40B4-BE49-F238E27FC236}">
              <a16:creationId xmlns:a16="http://schemas.microsoft.com/office/drawing/2014/main" id="{32A33363-3570-4F08-9D26-679B201BFA7F}"/>
            </a:ext>
          </a:extLst>
        </xdr:cNvPr>
        <xdr:cNvSpPr/>
      </xdr:nvSpPr>
      <xdr:spPr>
        <a:xfrm>
          <a:off x="863600" y="863600"/>
          <a:ext cx="1460500" cy="3163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16</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xdr:row>
      <xdr:rowOff>0</xdr:rowOff>
    </xdr:from>
    <xdr:to>
      <xdr:col>6</xdr:col>
      <xdr:colOff>1854199</xdr:colOff>
      <xdr:row>4</xdr:row>
      <xdr:rowOff>11113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0" y="5372100"/>
          <a:ext cx="199389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11</xdr:row>
      <xdr:rowOff>57150</xdr:rowOff>
    </xdr:from>
    <xdr:to>
      <xdr:col>4</xdr:col>
      <xdr:colOff>3074625</xdr:colOff>
      <xdr:row>14</xdr:row>
      <xdr:rowOff>133650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9</xdr:row>
      <xdr:rowOff>152400</xdr:rowOff>
    </xdr:from>
    <xdr:to>
      <xdr:col>2</xdr:col>
      <xdr:colOff>2135400</xdr:colOff>
      <xdr:row>16</xdr:row>
      <xdr:rowOff>60900</xdr:rowOff>
    </xdr:to>
    <xdr:sp macro="" textlink="">
      <xdr:nvSpPr>
        <xdr:cNvPr id="12" name="Seta: para a Esquerda 11">
          <a:hlinkClick xmlns:r="http://schemas.openxmlformats.org/officeDocument/2006/relationships" r:id="rId2"/>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9</xdr:row>
      <xdr:rowOff>152400</xdr:rowOff>
    </xdr:from>
    <xdr:to>
      <xdr:col>5</xdr:col>
      <xdr:colOff>584100</xdr:colOff>
      <xdr:row>16</xdr:row>
      <xdr:rowOff>60900</xdr:rowOff>
    </xdr:to>
    <xdr:sp macro="" textlink="">
      <xdr:nvSpPr>
        <xdr:cNvPr id="13" name="Seta: para a Direita 12">
          <a:hlinkClick xmlns:r="http://schemas.openxmlformats.org/officeDocument/2006/relationships" r:id="rId3"/>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127000</xdr:colOff>
      <xdr:row>1</xdr:row>
      <xdr:rowOff>101600</xdr:rowOff>
    </xdr:from>
    <xdr:to>
      <xdr:col>1</xdr:col>
      <xdr:colOff>1587500</xdr:colOff>
      <xdr:row>1</xdr:row>
      <xdr:rowOff>419100</xdr:rowOff>
    </xdr:to>
    <xdr:sp macro="" textlink="">
      <xdr:nvSpPr>
        <xdr:cNvPr id="15" name="Forma Livre: Forma 14">
          <a:extLst>
            <a:ext uri="{FF2B5EF4-FFF2-40B4-BE49-F238E27FC236}">
              <a16:creationId xmlns:a16="http://schemas.microsoft.com/office/drawing/2014/main" id="{C47A9CDB-7279-4CAB-86DA-50CB83AEEF28}"/>
            </a:ext>
          </a:extLst>
        </xdr:cNvPr>
        <xdr:cNvSpPr/>
      </xdr:nvSpPr>
      <xdr:spPr>
        <a:xfrm>
          <a:off x="736600" y="292100"/>
          <a:ext cx="14605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9DBBE900-3B6F-4349-84E0-B0354C90DCD1}"/>
            </a:ext>
          </a:extLst>
        </xdr:cNvPr>
        <xdr:cNvGrpSpPr/>
      </xdr:nvGrpSpPr>
      <xdr:grpSpPr>
        <a:xfrm>
          <a:off x="2941864" y="1334407"/>
          <a:ext cx="18221768" cy="2332326"/>
          <a:chOff x="323850" y="2000960"/>
          <a:chExt cx="8666163" cy="1893958"/>
        </a:xfrm>
      </xdr:grpSpPr>
      <xdr:pic>
        <xdr:nvPicPr>
          <xdr:cNvPr id="3" name="Picture 1059" descr="C:\Users\Robledo\Desktop\Organo.png">
            <a:extLst>
              <a:ext uri="{FF2B5EF4-FFF2-40B4-BE49-F238E27FC236}">
                <a16:creationId xmlns:a16="http://schemas.microsoft.com/office/drawing/2014/main" id="{A8561D78-A7B0-A026-7E0D-EE572621AD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5A3C713B-43D2-429A-0485-53B1EE8070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495300</xdr:colOff>
      <xdr:row>0</xdr:row>
      <xdr:rowOff>38100</xdr:rowOff>
    </xdr:from>
    <xdr:to>
      <xdr:col>55</xdr:col>
      <xdr:colOff>444500</xdr:colOff>
      <xdr:row>35</xdr:row>
      <xdr:rowOff>38100</xdr:rowOff>
    </xdr:to>
    <xdr:sp macro="" textlink="">
      <xdr:nvSpPr>
        <xdr:cNvPr id="5" name="Retângulo 4">
          <a:extLst>
            <a:ext uri="{FF2B5EF4-FFF2-40B4-BE49-F238E27FC236}">
              <a16:creationId xmlns:a16="http://schemas.microsoft.com/office/drawing/2014/main" id="{4B5D06D5-2541-49E6-BD5E-46BFF26853CF}"/>
            </a:ext>
          </a:extLst>
        </xdr:cNvPr>
        <xdr:cNvSpPr/>
      </xdr:nvSpPr>
      <xdr:spPr>
        <a:xfrm>
          <a:off x="495300" y="38100"/>
          <a:ext cx="50088800" cy="89820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171450</xdr:rowOff>
    </xdr:from>
    <xdr:to>
      <xdr:col>30</xdr:col>
      <xdr:colOff>438150</xdr:colOff>
      <xdr:row>2</xdr:row>
      <xdr:rowOff>19050</xdr:rowOff>
    </xdr:to>
    <xdr:sp macro="" textlink="">
      <xdr:nvSpPr>
        <xdr:cNvPr id="6" name="CaixaDeTexto 5">
          <a:extLst>
            <a:ext uri="{FF2B5EF4-FFF2-40B4-BE49-F238E27FC236}">
              <a16:creationId xmlns:a16="http://schemas.microsoft.com/office/drawing/2014/main" id="{AD7F92A8-2E88-4A0B-BBE1-0D80D3A05420}"/>
            </a:ext>
          </a:extLst>
        </xdr:cNvPr>
        <xdr:cNvSpPr txBox="1"/>
      </xdr:nvSpPr>
      <xdr:spPr>
        <a:xfrm>
          <a:off x="0" y="171450"/>
          <a:ext cx="2664142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901D64BE-8C08-4D12-AA9A-900C838F4185}"/>
            </a:ext>
          </a:extLst>
        </xdr:cNvPr>
        <xdr:cNvSpPr/>
      </xdr:nvSpPr>
      <xdr:spPr>
        <a:xfrm>
          <a:off x="6633485" y="7901670"/>
          <a:ext cx="8258946"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BA4EDE3F-3A0A-4E0D-833E-E3FB89ADEE25}"/>
            </a:ext>
          </a:extLst>
        </xdr:cNvPr>
        <xdr:cNvSpPr/>
      </xdr:nvSpPr>
      <xdr:spPr>
        <a:xfrm>
          <a:off x="3857628" y="7596870"/>
          <a:ext cx="2644307"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BFCB47A9-3ADC-4266-A80A-1F3C177B8E5D}"/>
            </a:ext>
          </a:extLst>
        </xdr:cNvPr>
        <xdr:cNvSpPr/>
      </xdr:nvSpPr>
      <xdr:spPr>
        <a:xfrm>
          <a:off x="15037256" y="7596870"/>
          <a:ext cx="2853772"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49</xdr:col>
      <xdr:colOff>522514</xdr:colOff>
      <xdr:row>0</xdr:row>
      <xdr:rowOff>39913</xdr:rowOff>
    </xdr:from>
    <xdr:to>
      <xdr:col>55</xdr:col>
      <xdr:colOff>451757</xdr:colOff>
      <xdr:row>0</xdr:row>
      <xdr:rowOff>339270</xdr:rowOff>
    </xdr:to>
    <xdr:sp macro="" textlink="">
      <xdr:nvSpPr>
        <xdr:cNvPr id="10" name="Retângulo 9">
          <a:hlinkClick xmlns:r="http://schemas.openxmlformats.org/officeDocument/2006/relationships" r:id="rId3"/>
          <a:extLst>
            <a:ext uri="{FF2B5EF4-FFF2-40B4-BE49-F238E27FC236}">
              <a16:creationId xmlns:a16="http://schemas.microsoft.com/office/drawing/2014/main" id="{84BAF2B6-26F7-44C6-979C-B05C683F4082}"/>
            </a:ext>
          </a:extLst>
        </xdr:cNvPr>
        <xdr:cNvSpPr/>
      </xdr:nvSpPr>
      <xdr:spPr>
        <a:xfrm>
          <a:off x="45404314" y="39913"/>
          <a:ext cx="5187043" cy="299357"/>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76200</xdr:colOff>
      <xdr:row>0</xdr:row>
      <xdr:rowOff>273050</xdr:rowOff>
    </xdr:from>
    <xdr:to>
      <xdr:col>3</xdr:col>
      <xdr:colOff>114300</xdr:colOff>
      <xdr:row>1</xdr:row>
      <xdr:rowOff>190500</xdr:rowOff>
    </xdr:to>
    <xdr:sp macro="" textlink="">
      <xdr:nvSpPr>
        <xdr:cNvPr id="11" name="Forma Livre: Forma 10">
          <a:extLst>
            <a:ext uri="{FF2B5EF4-FFF2-40B4-BE49-F238E27FC236}">
              <a16:creationId xmlns:a16="http://schemas.microsoft.com/office/drawing/2014/main" id="{64EB6451-1119-42D9-A870-58F5F649B862}"/>
            </a:ext>
          </a:extLst>
        </xdr:cNvPr>
        <xdr:cNvSpPr/>
      </xdr:nvSpPr>
      <xdr:spPr>
        <a:xfrm>
          <a:off x="762000" y="273050"/>
          <a:ext cx="1314450" cy="29845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723900</xdr:colOff>
      <xdr:row>0</xdr:row>
      <xdr:rowOff>0</xdr:rowOff>
    </xdr:from>
    <xdr:to>
      <xdr:col>56</xdr:col>
      <xdr:colOff>285750</xdr:colOff>
      <xdr:row>0</xdr:row>
      <xdr:rowOff>742950</xdr:rowOff>
    </xdr:to>
    <xdr:sp macro="" textlink="">
      <xdr:nvSpPr>
        <xdr:cNvPr id="2" name="CaixaDeTexto 1">
          <a:extLst>
            <a:ext uri="{FF2B5EF4-FFF2-40B4-BE49-F238E27FC236}">
              <a16:creationId xmlns:a16="http://schemas.microsoft.com/office/drawing/2014/main" id="{6E279B3A-6844-4F56-8221-62EFDC672D0D}"/>
            </a:ext>
          </a:extLst>
        </xdr:cNvPr>
        <xdr:cNvSpPr txBox="1"/>
      </xdr:nvSpPr>
      <xdr:spPr>
        <a:xfrm>
          <a:off x="11449050" y="0"/>
          <a:ext cx="367665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38100</xdr:rowOff>
    </xdr:from>
    <xdr:to>
      <xdr:col>52</xdr:col>
      <xdr:colOff>133350</xdr:colOff>
      <xdr:row>20</xdr:row>
      <xdr:rowOff>95249</xdr:rowOff>
    </xdr:to>
    <xdr:sp macro="" textlink="">
      <xdr:nvSpPr>
        <xdr:cNvPr id="3" name="Retângulo 2">
          <a:extLst>
            <a:ext uri="{FF2B5EF4-FFF2-40B4-BE49-F238E27FC236}">
              <a16:creationId xmlns:a16="http://schemas.microsoft.com/office/drawing/2014/main" id="{FBE71A4C-0C7E-4E83-8E5C-B0CD06ECADD7}"/>
            </a:ext>
          </a:extLst>
        </xdr:cNvPr>
        <xdr:cNvSpPr/>
      </xdr:nvSpPr>
      <xdr:spPr>
        <a:xfrm>
          <a:off x="495299" y="38100"/>
          <a:ext cx="44824651" cy="553402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27</xdr:col>
      <xdr:colOff>508000</xdr:colOff>
      <xdr:row>18</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693307D6-7175-4088-BD1E-1E7EEA85BD83}"/>
            </a:ext>
          </a:extLst>
        </xdr:cNvPr>
        <xdr:cNvSpPr/>
      </xdr:nvSpPr>
      <xdr:spPr>
        <a:xfrm>
          <a:off x="4019550" y="4619624"/>
          <a:ext cx="18243550" cy="5048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1F18164A-7205-4373-BC9C-EBF606CB5E3B}"/>
            </a:ext>
          </a:extLst>
        </xdr:cNvPr>
        <xdr:cNvSpPr/>
      </xdr:nvSpPr>
      <xdr:spPr>
        <a:xfrm>
          <a:off x="1619250" y="4381500"/>
          <a:ext cx="2340000" cy="984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45</xdr:col>
      <xdr:colOff>161925</xdr:colOff>
      <xdr:row>0</xdr:row>
      <xdr:rowOff>3176</xdr:rowOff>
    </xdr:from>
    <xdr:to>
      <xdr:col>52</xdr:col>
      <xdr:colOff>111125</xdr:colOff>
      <xdr:row>0</xdr:row>
      <xdr:rowOff>247650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3B91157E-0A84-442D-A896-86CBB6ED770A}"/>
            </a:ext>
          </a:extLst>
        </xdr:cNvPr>
        <xdr:cNvSpPr/>
      </xdr:nvSpPr>
      <xdr:spPr>
        <a:xfrm>
          <a:off x="39671625" y="3176"/>
          <a:ext cx="5626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14</xdr:row>
      <xdr:rowOff>158749</xdr:rowOff>
    </xdr:from>
    <xdr:to>
      <xdr:col>40</xdr:col>
      <xdr:colOff>704874</xdr:colOff>
      <xdr:row>19</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5B92AED1-1483-4DE6-8DF1-440161249CF1}"/>
            </a:ext>
          </a:extLst>
        </xdr:cNvPr>
        <xdr:cNvSpPr/>
      </xdr:nvSpPr>
      <xdr:spPr>
        <a:xfrm>
          <a:off x="22358349" y="4378324"/>
          <a:ext cx="13789050" cy="984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241300</xdr:rowOff>
    </xdr:from>
    <xdr:to>
      <xdr:col>1</xdr:col>
      <xdr:colOff>1663700</xdr:colOff>
      <xdr:row>0</xdr:row>
      <xdr:rowOff>533400</xdr:rowOff>
    </xdr:to>
    <xdr:sp macro="" textlink="">
      <xdr:nvSpPr>
        <xdr:cNvPr id="8" name="Forma Livre: Forma 7">
          <a:extLst>
            <a:ext uri="{FF2B5EF4-FFF2-40B4-BE49-F238E27FC236}">
              <a16:creationId xmlns:a16="http://schemas.microsoft.com/office/drawing/2014/main" id="{CE59A4F5-B96D-43B6-BABE-AC10D8D3BEBF}"/>
            </a:ext>
          </a:extLst>
        </xdr:cNvPr>
        <xdr:cNvSpPr/>
      </xdr:nvSpPr>
      <xdr:spPr>
        <a:xfrm>
          <a:off x="765175" y="241300"/>
          <a:ext cx="1536700" cy="2921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18</xdr:col>
      <xdr:colOff>1</xdr:colOff>
      <xdr:row>0</xdr:row>
      <xdr:rowOff>742950</xdr:rowOff>
    </xdr:to>
    <xdr:sp macro="" textlink="">
      <xdr:nvSpPr>
        <xdr:cNvPr id="2" name="CaixaDeTexto 1">
          <a:extLst>
            <a:ext uri="{FF2B5EF4-FFF2-40B4-BE49-F238E27FC236}">
              <a16:creationId xmlns:a16="http://schemas.microsoft.com/office/drawing/2014/main" id="{C7F32C04-F72D-44C3-AB9B-6A90D43C19FF}"/>
            </a:ext>
          </a:extLst>
        </xdr:cNvPr>
        <xdr:cNvSpPr txBox="1"/>
      </xdr:nvSpPr>
      <xdr:spPr>
        <a:xfrm>
          <a:off x="1" y="0"/>
          <a:ext cx="185928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1</xdr:col>
      <xdr:colOff>1866899</xdr:colOff>
      <xdr:row>0</xdr:row>
      <xdr:rowOff>0</xdr:rowOff>
    </xdr:from>
    <xdr:to>
      <xdr:col>25</xdr:col>
      <xdr:colOff>19050</xdr:colOff>
      <xdr:row>0</xdr:row>
      <xdr:rowOff>742950</xdr:rowOff>
    </xdr:to>
    <xdr:sp macro="" textlink="">
      <xdr:nvSpPr>
        <xdr:cNvPr id="3" name="CaixaDeTexto 2">
          <a:extLst>
            <a:ext uri="{FF2B5EF4-FFF2-40B4-BE49-F238E27FC236}">
              <a16:creationId xmlns:a16="http://schemas.microsoft.com/office/drawing/2014/main" id="{4E74734E-724C-464C-9875-0BE68548B636}"/>
            </a:ext>
          </a:extLst>
        </xdr:cNvPr>
        <xdr:cNvSpPr txBox="1"/>
      </xdr:nvSpPr>
      <xdr:spPr>
        <a:xfrm>
          <a:off x="2505074" y="0"/>
          <a:ext cx="220408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503464</xdr:colOff>
      <xdr:row>0</xdr:row>
      <xdr:rowOff>38099</xdr:rowOff>
    </xdr:from>
    <xdr:to>
      <xdr:col>26</xdr:col>
      <xdr:colOff>0</xdr:colOff>
      <xdr:row>7</xdr:row>
      <xdr:rowOff>136071</xdr:rowOff>
    </xdr:to>
    <xdr:sp macro="" textlink="">
      <xdr:nvSpPr>
        <xdr:cNvPr id="4" name="Retângulo 3">
          <a:extLst>
            <a:ext uri="{FF2B5EF4-FFF2-40B4-BE49-F238E27FC236}">
              <a16:creationId xmlns:a16="http://schemas.microsoft.com/office/drawing/2014/main" id="{523734F3-3521-41A6-AE22-77A8330AF623}"/>
            </a:ext>
          </a:extLst>
        </xdr:cNvPr>
        <xdr:cNvSpPr/>
      </xdr:nvSpPr>
      <xdr:spPr>
        <a:xfrm>
          <a:off x="503464" y="38099"/>
          <a:ext cx="24661586" cy="24506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12</xdr:row>
      <xdr:rowOff>184430</xdr:rowOff>
    </xdr:from>
    <xdr:to>
      <xdr:col>9</xdr:col>
      <xdr:colOff>317696</xdr:colOff>
      <xdr:row>15</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3766E896-647E-410F-A5D6-52466FA536E2}"/>
            </a:ext>
          </a:extLst>
        </xdr:cNvPr>
        <xdr:cNvSpPr/>
      </xdr:nvSpPr>
      <xdr:spPr>
        <a:xfrm>
          <a:off x="6382954" y="3584855"/>
          <a:ext cx="4898017" cy="52387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11</xdr:row>
      <xdr:rowOff>142096</xdr:rowOff>
    </xdr:from>
    <xdr:to>
      <xdr:col>18</xdr:col>
      <xdr:colOff>273221</xdr:colOff>
      <xdr:row>16</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50F48A01-AE86-4838-BCF4-41E46E85D414}"/>
            </a:ext>
          </a:extLst>
        </xdr:cNvPr>
        <xdr:cNvSpPr/>
      </xdr:nvSpPr>
      <xdr:spPr>
        <a:xfrm>
          <a:off x="11321138" y="3332971"/>
          <a:ext cx="7544883"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19</xdr:col>
      <xdr:colOff>615041</xdr:colOff>
      <xdr:row>0</xdr:row>
      <xdr:rowOff>70758</xdr:rowOff>
    </xdr:from>
    <xdr:to>
      <xdr:col>26</xdr:col>
      <xdr:colOff>0</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3B923311-FB76-42F6-98C5-1920BE6D842D}"/>
            </a:ext>
          </a:extLst>
        </xdr:cNvPr>
        <xdr:cNvSpPr/>
      </xdr:nvSpPr>
      <xdr:spPr>
        <a:xfrm>
          <a:off x="20055566" y="70758"/>
          <a:ext cx="5109484"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11</xdr:row>
      <xdr:rowOff>149653</xdr:rowOff>
    </xdr:from>
    <xdr:to>
      <xdr:col>3</xdr:col>
      <xdr:colOff>463004</xdr:colOff>
      <xdr:row>16</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5797D3BF-040D-47EE-A344-CA7492574C43}"/>
            </a:ext>
          </a:extLst>
        </xdr:cNvPr>
        <xdr:cNvSpPr/>
      </xdr:nvSpPr>
      <xdr:spPr>
        <a:xfrm>
          <a:off x="3522887" y="3340528"/>
          <a:ext cx="2817042"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215900</xdr:rowOff>
    </xdr:from>
    <xdr:to>
      <xdr:col>1</xdr:col>
      <xdr:colOff>1854200</xdr:colOff>
      <xdr:row>0</xdr:row>
      <xdr:rowOff>571500</xdr:rowOff>
    </xdr:to>
    <xdr:sp macro="" textlink="">
      <xdr:nvSpPr>
        <xdr:cNvPr id="9" name="Forma Livre: Forma 8">
          <a:extLst>
            <a:ext uri="{FF2B5EF4-FFF2-40B4-BE49-F238E27FC236}">
              <a16:creationId xmlns:a16="http://schemas.microsoft.com/office/drawing/2014/main" id="{C95DAF78-2D4B-49C0-899A-BD62177DD7D4}"/>
            </a:ext>
          </a:extLst>
        </xdr:cNvPr>
        <xdr:cNvSpPr/>
      </xdr:nvSpPr>
      <xdr:spPr>
        <a:xfrm>
          <a:off x="701675" y="215900"/>
          <a:ext cx="17907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24</xdr:col>
      <xdr:colOff>222250</xdr:colOff>
      <xdr:row>0</xdr:row>
      <xdr:rowOff>742950</xdr:rowOff>
    </xdr:to>
    <xdr:sp macro="" textlink="">
      <xdr:nvSpPr>
        <xdr:cNvPr id="2" name="CaixaDeTexto 1">
          <a:extLst>
            <a:ext uri="{FF2B5EF4-FFF2-40B4-BE49-F238E27FC236}">
              <a16:creationId xmlns:a16="http://schemas.microsoft.com/office/drawing/2014/main" id="{A720D1A2-E9C3-49B4-B2BD-521E46E1F2E1}"/>
            </a:ext>
          </a:extLst>
        </xdr:cNvPr>
        <xdr:cNvSpPr txBox="1"/>
      </xdr:nvSpPr>
      <xdr:spPr>
        <a:xfrm>
          <a:off x="2552699" y="0"/>
          <a:ext cx="2008187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Custo de Produtos Vendidos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(CPV)</a:t>
          </a: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 - Siderurgia</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0</xdr:row>
      <xdr:rowOff>38100</xdr:rowOff>
    </xdr:from>
    <xdr:to>
      <xdr:col>29</xdr:col>
      <xdr:colOff>323850</xdr:colOff>
      <xdr:row>33</xdr:row>
      <xdr:rowOff>133350</xdr:rowOff>
    </xdr:to>
    <xdr:sp macro="" textlink="">
      <xdr:nvSpPr>
        <xdr:cNvPr id="3" name="Retângulo 2">
          <a:extLst>
            <a:ext uri="{FF2B5EF4-FFF2-40B4-BE49-F238E27FC236}">
              <a16:creationId xmlns:a16="http://schemas.microsoft.com/office/drawing/2014/main" id="{C4CD2448-9EB2-4074-B2F7-F4BD3C97928F}"/>
            </a:ext>
          </a:extLst>
        </xdr:cNvPr>
        <xdr:cNvSpPr/>
      </xdr:nvSpPr>
      <xdr:spPr>
        <a:xfrm>
          <a:off x="685800" y="38100"/>
          <a:ext cx="28622625" cy="9324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25</xdr:row>
      <xdr:rowOff>133349</xdr:rowOff>
    </xdr:from>
    <xdr:to>
      <xdr:col>6</xdr:col>
      <xdr:colOff>0</xdr:colOff>
      <xdr:row>28</xdr:row>
      <xdr:rowOff>85724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E84C799B-FCCE-4FEE-8E78-16DBBF81C322}"/>
            </a:ext>
          </a:extLst>
        </xdr:cNvPr>
        <xdr:cNvSpPr/>
      </xdr:nvSpPr>
      <xdr:spPr>
        <a:xfrm>
          <a:off x="4067175" y="7305674"/>
          <a:ext cx="3438525" cy="9620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24</xdr:row>
      <xdr:rowOff>104775</xdr:rowOff>
    </xdr:from>
    <xdr:to>
      <xdr:col>1</xdr:col>
      <xdr:colOff>3321075</xdr:colOff>
      <xdr:row>29</xdr:row>
      <xdr:rowOff>117975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2E77B95-6EE0-40DD-A38E-431B3BBE6E3C}"/>
            </a:ext>
          </a:extLst>
        </xdr:cNvPr>
        <xdr:cNvSpPr/>
      </xdr:nvSpPr>
      <xdr:spPr>
        <a:xfrm>
          <a:off x="1666875" y="7010400"/>
          <a:ext cx="2340000" cy="14991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23</xdr:col>
      <xdr:colOff>1425575</xdr:colOff>
      <xdr:row>0</xdr:row>
      <xdr:rowOff>34926</xdr:rowOff>
    </xdr:from>
    <xdr:to>
      <xdr:col>29</xdr:col>
      <xdr:colOff>339725</xdr:colOff>
      <xdr:row>0</xdr:row>
      <xdr:rowOff>279400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BB0FB24A-6EF0-4B83-8C73-770E4A210F75}"/>
            </a:ext>
          </a:extLst>
        </xdr:cNvPr>
        <xdr:cNvSpPr/>
      </xdr:nvSpPr>
      <xdr:spPr>
        <a:xfrm>
          <a:off x="22018625" y="34926"/>
          <a:ext cx="7305675"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145595</xdr:colOff>
      <xdr:row>24</xdr:row>
      <xdr:rowOff>117928</xdr:rowOff>
    </xdr:from>
    <xdr:to>
      <xdr:col>23</xdr:col>
      <xdr:colOff>2873827</xdr:colOff>
      <xdr:row>29</xdr:row>
      <xdr:rowOff>130828</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6C4D85D5-6BB4-4C38-A5D2-A3AF8C9C108A}"/>
            </a:ext>
          </a:extLst>
        </xdr:cNvPr>
        <xdr:cNvSpPr/>
      </xdr:nvSpPr>
      <xdr:spPr>
        <a:xfrm>
          <a:off x="7651295" y="7023553"/>
          <a:ext cx="14758307" cy="14988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88900</xdr:colOff>
      <xdr:row>0</xdr:row>
      <xdr:rowOff>266700</xdr:rowOff>
    </xdr:from>
    <xdr:to>
      <xdr:col>1</xdr:col>
      <xdr:colOff>1600200</xdr:colOff>
      <xdr:row>0</xdr:row>
      <xdr:rowOff>571500</xdr:rowOff>
    </xdr:to>
    <xdr:sp macro="" textlink="">
      <xdr:nvSpPr>
        <xdr:cNvPr id="8" name="Forma Livre: Forma 7">
          <a:extLst>
            <a:ext uri="{FF2B5EF4-FFF2-40B4-BE49-F238E27FC236}">
              <a16:creationId xmlns:a16="http://schemas.microsoft.com/office/drawing/2014/main" id="{2888EDAF-9085-4689-8EB3-990BC75340F5}"/>
            </a:ext>
          </a:extLst>
        </xdr:cNvPr>
        <xdr:cNvSpPr/>
      </xdr:nvSpPr>
      <xdr:spPr>
        <a:xfrm>
          <a:off x="774700" y="2667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46</xdr:col>
      <xdr:colOff>127000</xdr:colOff>
      <xdr:row>0</xdr:row>
      <xdr:rowOff>742950</xdr:rowOff>
    </xdr:to>
    <xdr:sp macro="" textlink="">
      <xdr:nvSpPr>
        <xdr:cNvPr id="2" name="CaixaDeTexto 1">
          <a:extLst>
            <a:ext uri="{FF2B5EF4-FFF2-40B4-BE49-F238E27FC236}">
              <a16:creationId xmlns:a16="http://schemas.microsoft.com/office/drawing/2014/main" id="{318FBE2D-D724-45F4-92B6-335F86F1FBDD}"/>
            </a:ext>
          </a:extLst>
        </xdr:cNvPr>
        <xdr:cNvSpPr txBox="1"/>
      </xdr:nvSpPr>
      <xdr:spPr>
        <a:xfrm>
          <a:off x="2476499" y="0"/>
          <a:ext cx="3680777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505401</xdr:colOff>
      <xdr:row>0</xdr:row>
      <xdr:rowOff>9812</xdr:rowOff>
    </xdr:from>
    <xdr:to>
      <xdr:col>51</xdr:col>
      <xdr:colOff>314902</xdr:colOff>
      <xdr:row>31</xdr:row>
      <xdr:rowOff>124403</xdr:rowOff>
    </xdr:to>
    <xdr:sp macro="" textlink="">
      <xdr:nvSpPr>
        <xdr:cNvPr id="3" name="Retângulo 2">
          <a:extLst>
            <a:ext uri="{FF2B5EF4-FFF2-40B4-BE49-F238E27FC236}">
              <a16:creationId xmlns:a16="http://schemas.microsoft.com/office/drawing/2014/main" id="{20AF248D-2056-4A6E-99A0-1343B7B7ACCB}"/>
            </a:ext>
          </a:extLst>
        </xdr:cNvPr>
        <xdr:cNvSpPr/>
      </xdr:nvSpPr>
      <xdr:spPr>
        <a:xfrm>
          <a:off x="505401" y="9812"/>
          <a:ext cx="45217774" cy="908540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26</xdr:row>
      <xdr:rowOff>190499</xdr:rowOff>
    </xdr:from>
    <xdr:to>
      <xdr:col>39</xdr:col>
      <xdr:colOff>508000</xdr:colOff>
      <xdr:row>29</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CAA71CC5-1D10-4ACF-AA22-B5A289004FBE}"/>
            </a:ext>
          </a:extLst>
        </xdr:cNvPr>
        <xdr:cNvSpPr/>
      </xdr:nvSpPr>
      <xdr:spPr>
        <a:xfrm>
          <a:off x="3990975" y="8410574"/>
          <a:ext cx="29768800" cy="561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24</xdr:row>
      <xdr:rowOff>161925</xdr:rowOff>
    </xdr:from>
    <xdr:to>
      <xdr:col>1</xdr:col>
      <xdr:colOff>3321075</xdr:colOff>
      <xdr:row>30</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C29D8D1-B1F2-49AE-96D1-25AB634FE7D9}"/>
            </a:ext>
          </a:extLst>
        </xdr:cNvPr>
        <xdr:cNvSpPr/>
      </xdr:nvSpPr>
      <xdr:spPr>
        <a:xfrm>
          <a:off x="1590675" y="7848600"/>
          <a:ext cx="2340000" cy="1365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42</xdr:col>
      <xdr:colOff>190500</xdr:colOff>
      <xdr:row>0</xdr:row>
      <xdr:rowOff>41276</xdr:rowOff>
    </xdr:from>
    <xdr:to>
      <xdr:col>51</xdr:col>
      <xdr:colOff>190500</xdr:colOff>
      <xdr:row>0</xdr:row>
      <xdr:rowOff>285750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948800A7-5AF7-45B2-B4EB-F53ADA4FE6A1}"/>
            </a:ext>
          </a:extLst>
        </xdr:cNvPr>
        <xdr:cNvSpPr/>
      </xdr:nvSpPr>
      <xdr:spPr>
        <a:xfrm>
          <a:off x="36061650" y="41276"/>
          <a:ext cx="72390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39</xdr:col>
      <xdr:colOff>603249</xdr:colOff>
      <xdr:row>24</xdr:row>
      <xdr:rowOff>158749</xdr:rowOff>
    </xdr:from>
    <xdr:to>
      <xdr:col>42</xdr:col>
      <xdr:colOff>704874</xdr:colOff>
      <xdr:row>30</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B82E7ECB-F9E2-4F47-82E5-8C6B928EE44B}"/>
            </a:ext>
          </a:extLst>
        </xdr:cNvPr>
        <xdr:cNvSpPr/>
      </xdr:nvSpPr>
      <xdr:spPr>
        <a:xfrm>
          <a:off x="33855024" y="7845424"/>
          <a:ext cx="2721000" cy="1365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152400</xdr:colOff>
      <xdr:row>0</xdr:row>
      <xdr:rowOff>228600</xdr:rowOff>
    </xdr:from>
    <xdr:to>
      <xdr:col>1</xdr:col>
      <xdr:colOff>1701800</xdr:colOff>
      <xdr:row>0</xdr:row>
      <xdr:rowOff>571500</xdr:rowOff>
    </xdr:to>
    <xdr:sp macro="" textlink="">
      <xdr:nvSpPr>
        <xdr:cNvPr id="8" name="Forma Livre: Forma 7">
          <a:extLst>
            <a:ext uri="{FF2B5EF4-FFF2-40B4-BE49-F238E27FC236}">
              <a16:creationId xmlns:a16="http://schemas.microsoft.com/office/drawing/2014/main" id="{B6F9274A-612C-494C-823F-ACAC8DC44A16}"/>
            </a:ext>
          </a:extLst>
        </xdr:cNvPr>
        <xdr:cNvSpPr/>
      </xdr:nvSpPr>
      <xdr:spPr>
        <a:xfrm>
          <a:off x="762000" y="228600"/>
          <a:ext cx="15494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Resultados%20Usiminas%20-%20Confidencial\Resultados%20Usiminas%202025%20-%20Confidencial\3T25\Arquivos%20de%20Apoio\Tabelas_Release_3T25%20v2%20(2).xlsx" TargetMode="External"/><Relationship Id="rId1" Type="http://schemas.openxmlformats.org/officeDocument/2006/relationships/externalLinkPath" Target="Tabelas_Release_3T25%20v2%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Resultados%20Usiminas%20-%20Confidencial\Resultados%20Usiminas%202024%20-%20Confidencial\Resultado%20Usiminas%204T24\Arquivos%20de%20Apoio\Tabelas_Release_4T24%20Vers&#227;o%20check.xlsx" TargetMode="External"/><Relationship Id="rId1" Type="http://schemas.openxmlformats.org/officeDocument/2006/relationships/externalLinkPath" Target="/Resultados%20Usiminas%20-%20Confidencial/Resultados%20Usiminas%202024%20-%20Confidencial/Resultado%20Usiminas%204T24/Arquivos%20de%20Apoio/Tabelas_Release_4T24%20Vers&#227;o%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scalonamento dívida"/>
      <sheetName val="Emprést. Financia p. Index _"/>
      <sheetName val="Dívida Consolidada (release)"/>
      <sheetName val="Unidades Negócios"/>
      <sheetName val="Unidade de Negócio (release)"/>
      <sheetName val="Unidades Negócios Anual"/>
      <sheetName val="Unidades de Negócio An (release"/>
      <sheetName val="Prod. Minério "/>
      <sheetName val="Mineração (release)"/>
      <sheetName val="Prod.aço bruto (2)"/>
      <sheetName val="Siderurgia (release)"/>
      <sheetName val="Vendas por segmento (opção 2)"/>
      <sheetName val="Segmentos (release)"/>
      <sheetName val="Bridge CPV"/>
      <sheetName val="Bridges CPV e EBITDA Tri"/>
      <sheetName val="Bridges CPV e EBITDA Ano"/>
      <sheetName val="Bridge EBITDA Sid (ano)"/>
      <sheetName val="Ativo"/>
      <sheetName val="BP Ativo (release)"/>
      <sheetName val="Passivo"/>
      <sheetName val="BP Passivo (release)"/>
      <sheetName val="DRE Trim Consol "/>
      <sheetName val="DRE (release)"/>
      <sheetName val="DRE Acum Consol"/>
      <sheetName val="DRE (release) acm"/>
      <sheetName val="Fluxo de caixa rel acm"/>
      <sheetName val="Fluxo de caixa rel tri"/>
      <sheetName val="Produção e Capacidades SID"/>
      <sheetName val="Vendas por Segmento"/>
      <sheetName val="CPV Siderurgia"/>
      <sheetName val="Vendas por Produto (2)"/>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Release)"/>
      <sheetName val="Fluxo de caixa Tri (Guia)"/>
      <sheetName val="CPV"/>
      <sheetName val="Notas de Custos"/>
      <sheetName val="FLUXO DE CAIXA CVM UNIGAL EQV_2"/>
      <sheetName val="De para tipo de produto"/>
      <sheetName val="Vendas por produto"/>
      <sheetName val="Gráficos Webcast"/>
      <sheetName val="Apresentação Institucional"/>
    </sheetNames>
    <sheetDataSet>
      <sheetData sheetId="0">
        <row r="5">
          <cell r="C5" t="str">
            <v>3T25</v>
          </cell>
          <cell r="D5" t="str">
            <v>2T25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
          <cell r="B3" t="str">
            <v>3T25</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mprést. Financia p. Index _"/>
      <sheetName val="Dívida Consolidada (release)"/>
      <sheetName val="Escalonamento dívida"/>
      <sheetName val="Dívidas"/>
      <sheetName val="Dívida Emissão (release)"/>
      <sheetName val="Unidades Negócios"/>
      <sheetName val="Unidade de Negócio (release)"/>
      <sheetName val="Unidades Negócios Anual"/>
      <sheetName val="Unidades de Negócio An (release"/>
      <sheetName val="Prod. Minério "/>
      <sheetName val="Mineração (release)"/>
      <sheetName val="Tipo de Minério"/>
      <sheetName val="Prod.aço bruto (2)"/>
      <sheetName val="Siderurgia (release)"/>
      <sheetName val="Vendas por segmento (opção 2)"/>
      <sheetName val="Segmentos (release)"/>
      <sheetName val="Exportações"/>
      <sheetName val="Bridge CPV"/>
      <sheetName val="Ebitda Sid"/>
      <sheetName val="Bridge EBITDA Sid (ano)"/>
      <sheetName val="Dados Tele e Área"/>
      <sheetName val="Ativo"/>
      <sheetName val="BP Ativo (release)"/>
      <sheetName val="Passivo"/>
      <sheetName val="BP Passivo (release)"/>
      <sheetName val="DRE Trim Consol "/>
      <sheetName val="DRE (release)"/>
      <sheetName val="DRE Acum Consol"/>
      <sheetName val="DRE (release) acm"/>
      <sheetName val="Produção e Capacidades SID"/>
      <sheetName val="Vendas por Segmento"/>
      <sheetName val="Vendas por Produto"/>
      <sheetName val="CPV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Guia)"/>
      <sheetName val="CPV"/>
    </sheetNames>
    <sheetDataSet>
      <sheetData sheetId="0">
        <row r="5">
          <cell r="C5" t="str">
            <v>4T24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13" Type="http://schemas.openxmlformats.org/officeDocument/2006/relationships/drawing" Target="../drawings/drawing2.xml"/><Relationship Id="rId3" Type="http://schemas.openxmlformats.org/officeDocument/2006/relationships/hyperlink" Target="http://v4-usiminas.infoinvest.com.br/ptb/6092/84540.pdf" TargetMode="External"/><Relationship Id="rId7" Type="http://schemas.openxmlformats.org/officeDocument/2006/relationships/hyperlink" Target="http://ri.usiminas.com/governanca-corporativa/acordo-de-acionistas-estatutos-e-politicas/" TargetMode="External"/><Relationship Id="rId12" Type="http://schemas.openxmlformats.org/officeDocument/2006/relationships/printerSettings" Target="../printerSettings/printerSettings2.bin"/><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ri.usiminas.com/resultados-e-divulgacoes/sustentabilidade/" TargetMode="External"/><Relationship Id="rId11" Type="http://schemas.openxmlformats.org/officeDocument/2006/relationships/hyperlink" Target="https://www.usiminas.com/pages/programa-de-integridade/" TargetMode="External"/><Relationship Id="rId5" Type="http://schemas.openxmlformats.org/officeDocument/2006/relationships/hyperlink" Target="http://ri.usiminas.com/ptb/5855/652762.pdf" TargetMode="External"/><Relationship Id="rId10" Type="http://schemas.openxmlformats.org/officeDocument/2006/relationships/hyperlink" Target="http://ri.usiminas.com/resultados-e-divulgacoes/formulario-de-referencia/"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s://www.youtube.com/watch?v=mdLwjRpZuc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zoomScale="55" zoomScaleNormal="55" workbookViewId="0"/>
  </sheetViews>
  <sheetFormatPr defaultRowHeight="14.5"/>
  <cols>
    <col min="1" max="1" width="2" customWidth="1"/>
    <col min="16" max="16" width="7" customWidth="1"/>
  </cols>
  <sheetData>
    <row r="17" spans="14:16" ht="19.5">
      <c r="N17" s="460"/>
      <c r="O17" s="460"/>
      <c r="P17" s="460"/>
    </row>
    <row r="20" spans="14:16">
      <c r="N20" s="461"/>
      <c r="O20" s="461"/>
      <c r="P20" s="461"/>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1DD8F-B546-4B81-84E2-0142DF52E41C}">
  <dimension ref="B1:AK20"/>
  <sheetViews>
    <sheetView showGridLines="0" topLeftCell="A3" zoomScale="85" zoomScaleNormal="85" workbookViewId="0">
      <pane xSplit="2" topLeftCell="AC1" activePane="topRight" state="frozen"/>
      <selection activeCell="AI16" sqref="A1:AI16"/>
      <selection pane="topRight" activeCell="AK12" sqref="AK12"/>
    </sheetView>
  </sheetViews>
  <sheetFormatPr defaultRowHeight="14.5"/>
  <cols>
    <col min="1" max="1" width="9.54296875" customWidth="1"/>
    <col min="2" max="2" width="65.81640625" customWidth="1"/>
    <col min="3" max="17" width="12.7265625" customWidth="1"/>
    <col min="18" max="20" width="10.26953125" bestFit="1" customWidth="1"/>
    <col min="21" max="21" width="10.1796875" bestFit="1" customWidth="1"/>
    <col min="22" max="31" width="10.1796875" customWidth="1"/>
  </cols>
  <sheetData>
    <row r="1" spans="2:37" ht="59.25" customHeight="1"/>
    <row r="2" spans="2:37" ht="20.5">
      <c r="B2" s="229" t="s">
        <v>29</v>
      </c>
      <c r="C2" s="230" t="s">
        <v>30</v>
      </c>
      <c r="D2" s="230" t="s">
        <v>31</v>
      </c>
      <c r="E2" s="230" t="s">
        <v>32</v>
      </c>
      <c r="F2" s="230" t="s">
        <v>33</v>
      </c>
      <c r="G2" s="230" t="s">
        <v>34</v>
      </c>
      <c r="H2" s="231" t="s">
        <v>35</v>
      </c>
      <c r="I2" s="231" t="s">
        <v>36</v>
      </c>
      <c r="J2" s="231" t="s">
        <v>193</v>
      </c>
      <c r="K2" s="231" t="s">
        <v>213</v>
      </c>
      <c r="L2" s="231" t="s">
        <v>223</v>
      </c>
      <c r="M2" s="231" t="s">
        <v>234</v>
      </c>
      <c r="N2" s="231" t="s">
        <v>240</v>
      </c>
      <c r="O2" s="231" t="s">
        <v>251</v>
      </c>
      <c r="P2" s="231" t="s">
        <v>253</v>
      </c>
      <c r="Q2" s="231" t="s">
        <v>257</v>
      </c>
      <c r="R2" s="231" t="s">
        <v>260</v>
      </c>
      <c r="S2" s="231" t="s">
        <v>266</v>
      </c>
      <c r="T2" s="231" t="s">
        <v>269</v>
      </c>
      <c r="U2" s="231" t="s">
        <v>278</v>
      </c>
      <c r="V2" s="231" t="s">
        <v>290</v>
      </c>
      <c r="W2" s="231" t="s">
        <v>291</v>
      </c>
      <c r="X2" s="231" t="s">
        <v>302</v>
      </c>
      <c r="Y2" s="231" t="s">
        <v>304</v>
      </c>
      <c r="Z2" s="231" t="s">
        <v>305</v>
      </c>
      <c r="AA2" s="231" t="s">
        <v>307</v>
      </c>
      <c r="AB2" s="231" t="s">
        <v>309</v>
      </c>
      <c r="AC2" s="231" t="s">
        <v>310</v>
      </c>
      <c r="AD2" s="231" t="s">
        <v>320</v>
      </c>
      <c r="AE2" s="231" t="s">
        <v>339</v>
      </c>
      <c r="AF2" s="231" t="s">
        <v>340</v>
      </c>
      <c r="AG2" s="231" t="s">
        <v>351</v>
      </c>
      <c r="AH2" s="231" t="s">
        <v>354</v>
      </c>
      <c r="AI2" s="231" t="s">
        <v>359</v>
      </c>
      <c r="AJ2" s="231" t="s">
        <v>366</v>
      </c>
      <c r="AK2" s="231" t="s">
        <v>369</v>
      </c>
    </row>
    <row r="3" spans="2:37" ht="20.5">
      <c r="B3" s="19" t="s">
        <v>28</v>
      </c>
      <c r="C3" s="20">
        <v>681</v>
      </c>
      <c r="D3" s="20">
        <v>689</v>
      </c>
      <c r="E3" s="20">
        <v>1053</v>
      </c>
      <c r="F3" s="20">
        <v>1539</v>
      </c>
      <c r="G3" s="20">
        <v>1361</v>
      </c>
      <c r="H3" s="21">
        <v>1338</v>
      </c>
      <c r="I3" s="21">
        <v>1507</v>
      </c>
      <c r="J3" s="21">
        <v>1439</v>
      </c>
      <c r="K3" s="149">
        <v>1337</v>
      </c>
      <c r="L3" s="149">
        <v>1748</v>
      </c>
      <c r="M3" s="149">
        <v>2260</v>
      </c>
      <c r="N3" s="149">
        <v>2044</v>
      </c>
      <c r="O3" s="149">
        <v>2159</v>
      </c>
      <c r="P3" s="149">
        <v>2015</v>
      </c>
      <c r="Q3" s="149">
        <v>2319</v>
      </c>
      <c r="R3" s="149">
        <v>2242</v>
      </c>
      <c r="S3" s="149">
        <v>1983</v>
      </c>
      <c r="T3" s="149">
        <v>2179</v>
      </c>
      <c r="U3" s="149">
        <v>2517.3144519999996</v>
      </c>
      <c r="V3" s="149">
        <v>2460</v>
      </c>
      <c r="W3" s="149">
        <v>1731.835857</v>
      </c>
      <c r="X3" s="149">
        <v>2342.3346619999998</v>
      </c>
      <c r="Y3" s="149">
        <v>2512.9251469999999</v>
      </c>
      <c r="Z3" s="149">
        <v>2316.9578350000002</v>
      </c>
      <c r="AA3" s="149">
        <v>1820.867831</v>
      </c>
      <c r="AB3" s="149">
        <v>2309.2877170000002</v>
      </c>
      <c r="AC3" s="149">
        <v>2410</v>
      </c>
      <c r="AD3" s="149">
        <v>2303</v>
      </c>
      <c r="AE3" s="149">
        <v>1910.9090489999999</v>
      </c>
      <c r="AF3" s="149">
        <v>1890.6970000000001</v>
      </c>
      <c r="AG3" s="149">
        <v>2187.9719999999998</v>
      </c>
      <c r="AH3" s="149">
        <v>2209.4760000000001</v>
      </c>
      <c r="AI3" s="149">
        <v>2145.3201819999995</v>
      </c>
      <c r="AJ3" s="149">
        <v>2314.4017229999999</v>
      </c>
      <c r="AK3" s="149">
        <v>2412.3690029999998</v>
      </c>
    </row>
    <row r="4" spans="2:37" ht="20.5">
      <c r="B4" s="22" t="s">
        <v>39</v>
      </c>
      <c r="C4" s="20">
        <v>28</v>
      </c>
      <c r="D4" s="20">
        <v>33</v>
      </c>
      <c r="E4" s="20">
        <v>53.364000000000004</v>
      </c>
      <c r="F4" s="20">
        <v>179</v>
      </c>
      <c r="G4" s="20">
        <v>167</v>
      </c>
      <c r="H4" s="21">
        <v>136</v>
      </c>
      <c r="I4" s="21">
        <v>221</v>
      </c>
      <c r="J4" s="21">
        <v>235</v>
      </c>
      <c r="K4" s="149">
        <v>416</v>
      </c>
      <c r="L4" s="149">
        <v>540</v>
      </c>
      <c r="M4" s="149">
        <v>600</v>
      </c>
      <c r="N4" s="149">
        <v>244</v>
      </c>
      <c r="O4" s="149">
        <v>173</v>
      </c>
      <c r="P4" s="149">
        <v>124</v>
      </c>
      <c r="Q4" s="149">
        <v>197</v>
      </c>
      <c r="R4" s="149">
        <v>111</v>
      </c>
      <c r="S4" s="149">
        <v>62</v>
      </c>
      <c r="T4" s="149">
        <v>73</v>
      </c>
      <c r="U4" s="149">
        <v>134.45587999999998</v>
      </c>
      <c r="V4" s="149">
        <v>169.39008999999987</v>
      </c>
      <c r="W4" s="149">
        <v>147.22964999999999</v>
      </c>
      <c r="X4" s="149">
        <v>180.41956999999999</v>
      </c>
      <c r="Y4" s="149">
        <v>110.20659999999998</v>
      </c>
      <c r="Z4" s="149">
        <v>122.10127000000004</v>
      </c>
      <c r="AA4" s="149">
        <v>147.63405000000006</v>
      </c>
      <c r="AB4" s="149">
        <v>255.93664000000004</v>
      </c>
      <c r="AC4" s="149">
        <v>422</v>
      </c>
      <c r="AD4" s="149">
        <v>222</v>
      </c>
      <c r="AE4" s="149">
        <v>169.13663400000004</v>
      </c>
      <c r="AF4" s="149">
        <v>198.00706000000002</v>
      </c>
      <c r="AG4" s="149">
        <v>127.90591999999998</v>
      </c>
      <c r="AH4" s="149">
        <v>173.90738000000005</v>
      </c>
      <c r="AI4" s="149">
        <v>138.80825999999996</v>
      </c>
      <c r="AJ4" s="149">
        <v>133.97963999999999</v>
      </c>
      <c r="AK4" s="149">
        <v>170.30715000000004</v>
      </c>
    </row>
    <row r="5" spans="2:37" ht="20.5">
      <c r="B5" s="22" t="s">
        <v>40</v>
      </c>
      <c r="C5" s="20">
        <v>0</v>
      </c>
      <c r="D5" s="20">
        <v>0</v>
      </c>
      <c r="E5" s="20">
        <v>174.6</v>
      </c>
      <c r="F5" s="20">
        <v>716</v>
      </c>
      <c r="G5" s="20">
        <v>1084</v>
      </c>
      <c r="H5" s="21">
        <v>681</v>
      </c>
      <c r="I5" s="21">
        <v>839</v>
      </c>
      <c r="J5" s="21">
        <v>670</v>
      </c>
      <c r="K5" s="149">
        <v>868</v>
      </c>
      <c r="L5" s="149">
        <v>683</v>
      </c>
      <c r="M5" s="149">
        <v>1373</v>
      </c>
      <c r="N5" s="149">
        <v>1707</v>
      </c>
      <c r="O5" s="149">
        <v>1436</v>
      </c>
      <c r="P5" s="149">
        <v>1346</v>
      </c>
      <c r="Q5" s="149">
        <v>1558</v>
      </c>
      <c r="R5" s="149">
        <v>1576</v>
      </c>
      <c r="S5" s="149">
        <v>1530</v>
      </c>
      <c r="T5" s="149">
        <v>1661</v>
      </c>
      <c r="U5" s="149">
        <v>1752.7654499999999</v>
      </c>
      <c r="V5" s="149">
        <v>1841.1334299999999</v>
      </c>
      <c r="W5" s="149">
        <v>1000.4079</v>
      </c>
      <c r="X5" s="149">
        <v>1614.1832499999998</v>
      </c>
      <c r="Y5" s="149">
        <v>1542.69848</v>
      </c>
      <c r="Z5" s="149">
        <v>1665.0463</v>
      </c>
      <c r="AA5" s="149">
        <v>1238.33609</v>
      </c>
      <c r="AB5" s="149">
        <v>1894.6002899999999</v>
      </c>
      <c r="AC5" s="149">
        <v>1753</v>
      </c>
      <c r="AD5" s="149">
        <v>1730</v>
      </c>
      <c r="AE5" s="149">
        <v>1254.7736610000002</v>
      </c>
      <c r="AF5" s="149">
        <v>1297.6389999999999</v>
      </c>
      <c r="AG5" s="149">
        <v>1653.2189000000001</v>
      </c>
      <c r="AH5" s="149">
        <v>1551.2816419999999</v>
      </c>
      <c r="AI5" s="149">
        <v>1652.4100619999999</v>
      </c>
      <c r="AJ5" s="149">
        <v>1846.2628299999999</v>
      </c>
      <c r="AK5" s="149">
        <v>1846.46866</v>
      </c>
    </row>
    <row r="6" spans="2:37" ht="20.5">
      <c r="B6" s="22" t="s">
        <v>41</v>
      </c>
      <c r="C6" s="20">
        <v>615</v>
      </c>
      <c r="D6" s="20">
        <v>596</v>
      </c>
      <c r="E6" s="20">
        <v>676</v>
      </c>
      <c r="F6" s="20">
        <v>605.5</v>
      </c>
      <c r="G6" s="20">
        <v>555</v>
      </c>
      <c r="H6" s="21">
        <v>569</v>
      </c>
      <c r="I6" s="21">
        <v>708</v>
      </c>
      <c r="J6" s="21">
        <v>609</v>
      </c>
      <c r="K6" s="149">
        <v>612</v>
      </c>
      <c r="L6" s="149">
        <v>549</v>
      </c>
      <c r="M6" s="149">
        <v>480</v>
      </c>
      <c r="N6" s="149">
        <v>544</v>
      </c>
      <c r="O6" s="149">
        <v>604</v>
      </c>
      <c r="P6" s="149">
        <v>432</v>
      </c>
      <c r="Q6" s="149">
        <v>538</v>
      </c>
      <c r="R6" s="149">
        <v>587</v>
      </c>
      <c r="S6" s="149">
        <v>357</v>
      </c>
      <c r="T6" s="149">
        <v>320</v>
      </c>
      <c r="U6" s="149">
        <v>530.17683</v>
      </c>
      <c r="V6" s="149">
        <v>591.89513000000011</v>
      </c>
      <c r="W6" s="149">
        <v>462.68704999999983</v>
      </c>
      <c r="X6" s="149">
        <v>594.71524999999997</v>
      </c>
      <c r="Y6" s="149">
        <v>588.64615000000003</v>
      </c>
      <c r="Z6" s="149">
        <v>612.7829099999999</v>
      </c>
      <c r="AA6" s="149">
        <v>497.18394000000012</v>
      </c>
      <c r="AB6" s="149">
        <v>247.57830999999999</v>
      </c>
      <c r="AC6" s="149">
        <v>215</v>
      </c>
      <c r="AD6" s="149">
        <v>431</v>
      </c>
      <c r="AE6" s="149">
        <v>538.23955000000001</v>
      </c>
      <c r="AF6" s="149">
        <v>519.66201000000001</v>
      </c>
      <c r="AG6" s="149">
        <v>507.34414000000004</v>
      </c>
      <c r="AH6" s="149">
        <v>476.74218999999999</v>
      </c>
      <c r="AI6" s="149">
        <v>426.32169000000005</v>
      </c>
      <c r="AJ6" s="149">
        <v>478.23388</v>
      </c>
      <c r="AK6" s="149">
        <v>485.98403999999999</v>
      </c>
    </row>
    <row r="7" spans="2:37" ht="20.5">
      <c r="B7" s="22" t="s">
        <v>42</v>
      </c>
      <c r="C7" s="20">
        <v>643</v>
      </c>
      <c r="D7" s="20">
        <v>629</v>
      </c>
      <c r="E7" s="20">
        <v>904</v>
      </c>
      <c r="F7" s="20">
        <v>1500</v>
      </c>
      <c r="G7" s="20">
        <v>1806</v>
      </c>
      <c r="H7" s="21">
        <v>1386</v>
      </c>
      <c r="I7" s="21">
        <v>1768</v>
      </c>
      <c r="J7" s="21">
        <v>1514</v>
      </c>
      <c r="K7" s="149">
        <v>1896</v>
      </c>
      <c r="L7" s="149">
        <v>1772</v>
      </c>
      <c r="M7" s="149">
        <v>2453</v>
      </c>
      <c r="N7" s="149">
        <v>2495</v>
      </c>
      <c r="O7" s="149">
        <v>2213</v>
      </c>
      <c r="P7" s="149">
        <v>1902</v>
      </c>
      <c r="Q7" s="149">
        <v>2293</v>
      </c>
      <c r="R7" s="149">
        <v>2275</v>
      </c>
      <c r="S7" s="149">
        <v>1949</v>
      </c>
      <c r="T7" s="149">
        <v>2054</v>
      </c>
      <c r="U7" s="149">
        <v>2417.3981599999997</v>
      </c>
      <c r="V7" s="149">
        <v>2602.4186499999996</v>
      </c>
      <c r="W7" s="149">
        <v>1610.3245999999999</v>
      </c>
      <c r="X7" s="149">
        <v>2389.3180699999998</v>
      </c>
      <c r="Y7" s="149">
        <v>2241.55123</v>
      </c>
      <c r="Z7" s="149">
        <v>2399.93048</v>
      </c>
      <c r="AA7" s="149">
        <v>1883.1540800000002</v>
      </c>
      <c r="AB7" s="149">
        <v>2398.1152399999996</v>
      </c>
      <c r="AC7" s="149">
        <v>2391</v>
      </c>
      <c r="AD7" s="149">
        <v>2383</v>
      </c>
      <c r="AE7" s="149">
        <v>1962.1498450000001</v>
      </c>
      <c r="AF7" s="149">
        <v>2015.30807</v>
      </c>
      <c r="AG7" s="149">
        <v>2288.4689600000002</v>
      </c>
      <c r="AH7" s="149">
        <v>2201.931212</v>
      </c>
      <c r="AI7" s="149">
        <v>2217.5400119999999</v>
      </c>
      <c r="AJ7" s="149">
        <v>2458.4763499999999</v>
      </c>
      <c r="AK7" s="149">
        <v>2502.7598499999999</v>
      </c>
    </row>
    <row r="8" spans="2:37" ht="20.5">
      <c r="B8" s="19" t="s">
        <v>276</v>
      </c>
      <c r="C8" s="20"/>
      <c r="D8" s="20"/>
      <c r="E8" s="20"/>
      <c r="F8" s="20"/>
      <c r="G8" s="20"/>
      <c r="H8" s="21"/>
      <c r="I8" s="21"/>
      <c r="J8" s="21"/>
      <c r="K8" s="149"/>
      <c r="L8" s="149"/>
      <c r="M8" s="149"/>
      <c r="N8" s="193">
        <v>0.59</v>
      </c>
      <c r="O8" s="193">
        <v>0.72</v>
      </c>
      <c r="P8" s="193">
        <v>0.79</v>
      </c>
      <c r="Q8" s="193">
        <v>0.89</v>
      </c>
      <c r="R8" s="193">
        <v>0.76</v>
      </c>
      <c r="S8" s="193">
        <v>0.66</v>
      </c>
      <c r="T8" s="193">
        <v>0.61</v>
      </c>
      <c r="U8" s="193">
        <v>0.57999999999999996</v>
      </c>
      <c r="V8" s="193">
        <v>0.46</v>
      </c>
      <c r="W8" s="193">
        <v>0.67</v>
      </c>
      <c r="X8" s="193">
        <v>0.94</v>
      </c>
      <c r="Y8" s="193">
        <v>0.77</v>
      </c>
      <c r="Z8" s="193">
        <v>0.62</v>
      </c>
      <c r="AA8" s="193">
        <v>0.54</v>
      </c>
      <c r="AB8" s="193">
        <v>0.83</v>
      </c>
      <c r="AC8" s="193">
        <v>0.6</v>
      </c>
      <c r="AD8" s="294">
        <v>0.51</v>
      </c>
      <c r="AE8" s="294">
        <v>0.56000000000000005</v>
      </c>
      <c r="AF8" s="294">
        <v>0.67</v>
      </c>
      <c r="AG8" s="294">
        <v>0.64</v>
      </c>
      <c r="AH8" s="294">
        <v>0.34</v>
      </c>
      <c r="AI8" s="294">
        <v>0.63</v>
      </c>
      <c r="AJ8" s="294">
        <v>0.56999999999999995</v>
      </c>
      <c r="AK8" s="294">
        <v>0.56999999999999995</v>
      </c>
    </row>
    <row r="9" spans="2:37" ht="20.5">
      <c r="B9" s="23" t="s">
        <v>277</v>
      </c>
      <c r="C9" s="24"/>
      <c r="D9" s="24"/>
      <c r="E9" s="24"/>
      <c r="F9" s="24"/>
      <c r="G9" s="24"/>
      <c r="H9" s="25"/>
      <c r="I9" s="25"/>
      <c r="J9" s="25"/>
      <c r="K9" s="150"/>
      <c r="L9" s="150"/>
      <c r="M9" s="150"/>
      <c r="N9" s="194">
        <v>0.41000000000000003</v>
      </c>
      <c r="O9" s="194">
        <v>0.28000000000000003</v>
      </c>
      <c r="P9" s="194">
        <v>0.20999999999999996</v>
      </c>
      <c r="Q9" s="194">
        <v>0.10999999999999999</v>
      </c>
      <c r="R9" s="194">
        <v>0.24</v>
      </c>
      <c r="S9" s="194">
        <v>0.33999999999999997</v>
      </c>
      <c r="T9" s="194">
        <v>0.39</v>
      </c>
      <c r="U9" s="194">
        <v>0.42</v>
      </c>
      <c r="V9" s="194">
        <v>0.54</v>
      </c>
      <c r="W9" s="194">
        <v>0.33</v>
      </c>
      <c r="X9" s="194">
        <v>0.06</v>
      </c>
      <c r="Y9" s="194">
        <v>0.23</v>
      </c>
      <c r="Z9" s="194">
        <v>0.38</v>
      </c>
      <c r="AA9" s="194">
        <v>0.46</v>
      </c>
      <c r="AB9" s="194">
        <v>0.17</v>
      </c>
      <c r="AC9" s="194">
        <v>0.4</v>
      </c>
      <c r="AD9" s="295">
        <v>0.49</v>
      </c>
      <c r="AE9" s="295">
        <v>0.43999999999999995</v>
      </c>
      <c r="AF9" s="295">
        <v>0.33</v>
      </c>
      <c r="AG9" s="295">
        <v>0.36</v>
      </c>
      <c r="AH9" s="295">
        <v>0.66</v>
      </c>
      <c r="AI9" s="295">
        <v>0.37</v>
      </c>
      <c r="AJ9" s="295">
        <v>0.43000000000000005</v>
      </c>
      <c r="AK9" s="295">
        <v>0.43</v>
      </c>
    </row>
    <row r="11" spans="2:37" ht="20.5">
      <c r="B11" s="229" t="s">
        <v>235</v>
      </c>
      <c r="C11" s="230" t="s">
        <v>30</v>
      </c>
      <c r="D11" s="230" t="s">
        <v>31</v>
      </c>
      <c r="E11" s="230" t="s">
        <v>32</v>
      </c>
      <c r="F11" s="230" t="s">
        <v>33</v>
      </c>
      <c r="G11" s="230" t="s">
        <v>34</v>
      </c>
      <c r="H11" s="231" t="s">
        <v>35</v>
      </c>
      <c r="I11" s="231" t="s">
        <v>36</v>
      </c>
      <c r="J11" s="231" t="s">
        <v>193</v>
      </c>
      <c r="K11" s="231" t="s">
        <v>213</v>
      </c>
      <c r="L11" s="231" t="s">
        <v>223</v>
      </c>
      <c r="M11" s="231" t="s">
        <v>234</v>
      </c>
      <c r="N11" s="231" t="s">
        <v>240</v>
      </c>
      <c r="O11" s="231" t="s">
        <v>251</v>
      </c>
      <c r="P11" s="231" t="s">
        <v>253</v>
      </c>
      <c r="Q11" s="231" t="s">
        <v>257</v>
      </c>
      <c r="R11" s="231" t="s">
        <v>260</v>
      </c>
      <c r="S11" s="231" t="s">
        <v>266</v>
      </c>
      <c r="T11" s="231" t="s">
        <v>269</v>
      </c>
      <c r="U11" s="231" t="s">
        <v>278</v>
      </c>
      <c r="V11" s="231" t="s">
        <v>290</v>
      </c>
      <c r="W11" s="231" t="s">
        <v>291</v>
      </c>
      <c r="X11" s="231" t="s">
        <v>302</v>
      </c>
      <c r="Y11" s="231" t="s">
        <v>304</v>
      </c>
      <c r="Z11" s="231" t="s">
        <v>305</v>
      </c>
      <c r="AA11" s="231" t="s">
        <v>307</v>
      </c>
      <c r="AB11" s="231" t="s">
        <v>309</v>
      </c>
      <c r="AC11" s="231" t="s">
        <v>310</v>
      </c>
      <c r="AD11" s="231" t="s">
        <v>320</v>
      </c>
      <c r="AE11" s="231" t="s">
        <v>339</v>
      </c>
      <c r="AF11" s="231" t="s">
        <v>340</v>
      </c>
      <c r="AG11" s="231" t="s">
        <v>351</v>
      </c>
      <c r="AH11" s="231" t="s">
        <v>354</v>
      </c>
      <c r="AI11" s="231" t="s">
        <v>359</v>
      </c>
      <c r="AJ11" s="231" t="s">
        <v>366</v>
      </c>
      <c r="AK11" s="231" t="s">
        <v>369</v>
      </c>
    </row>
    <row r="12" spans="2:37" ht="20.5">
      <c r="B12" s="19" t="s">
        <v>236</v>
      </c>
      <c r="C12" s="171">
        <v>61.8</v>
      </c>
      <c r="D12" s="171">
        <v>73.2</v>
      </c>
      <c r="E12" s="171">
        <v>60.2</v>
      </c>
      <c r="F12" s="171">
        <v>50.2</v>
      </c>
      <c r="G12" s="171">
        <v>58.1</v>
      </c>
      <c r="H12" s="171">
        <v>63.3</v>
      </c>
      <c r="I12" s="171">
        <v>60.2</v>
      </c>
      <c r="J12" s="171">
        <v>61.8</v>
      </c>
      <c r="K12" s="171">
        <v>77.2</v>
      </c>
      <c r="L12" s="171">
        <v>69.8</v>
      </c>
      <c r="M12" s="171">
        <v>67.3</v>
      </c>
      <c r="N12" s="171">
        <v>47</v>
      </c>
      <c r="O12" s="171">
        <v>62.8</v>
      </c>
      <c r="P12" s="171">
        <v>74.400000000000006</v>
      </c>
      <c r="Q12" s="171">
        <v>66.7</v>
      </c>
      <c r="R12" s="171">
        <v>72.7</v>
      </c>
      <c r="S12" s="171">
        <v>87.5</v>
      </c>
      <c r="T12" s="171">
        <v>89.7</v>
      </c>
      <c r="U12" s="171">
        <v>90.8</v>
      </c>
      <c r="V12" s="171">
        <v>92.605540080800154</v>
      </c>
      <c r="W12" s="171">
        <v>112.7</v>
      </c>
      <c r="X12" s="171">
        <v>103.89358527112127</v>
      </c>
      <c r="Y12" s="171">
        <v>105.62863372468</v>
      </c>
      <c r="Z12" s="171">
        <v>112.276415604257</v>
      </c>
      <c r="AA12" s="171">
        <v>129.85173185257901</v>
      </c>
      <c r="AB12" s="171">
        <v>108.76517567343036</v>
      </c>
      <c r="AC12" s="171">
        <v>115.1</v>
      </c>
      <c r="AD12" s="171">
        <v>113.3</v>
      </c>
      <c r="AE12" s="171">
        <v>154.56888360781426</v>
      </c>
      <c r="AF12" s="171">
        <v>139.9622860283315</v>
      </c>
      <c r="AG12" s="171">
        <v>125.07197230586131</v>
      </c>
      <c r="AH12" s="171">
        <v>117.1</v>
      </c>
      <c r="AI12" s="171">
        <v>115.6</v>
      </c>
      <c r="AJ12" s="171">
        <v>127.5</v>
      </c>
      <c r="AK12" s="171">
        <v>129.1</v>
      </c>
    </row>
    <row r="13" spans="2:37" ht="20.5">
      <c r="B13" s="23" t="s">
        <v>237</v>
      </c>
      <c r="C13" s="172">
        <v>82</v>
      </c>
      <c r="D13" s="172">
        <v>84</v>
      </c>
      <c r="E13" s="172">
        <v>90.3</v>
      </c>
      <c r="F13" s="172">
        <v>102.2</v>
      </c>
      <c r="G13" s="172">
        <v>98.6</v>
      </c>
      <c r="H13" s="172">
        <v>101</v>
      </c>
      <c r="I13" s="172">
        <v>118</v>
      </c>
      <c r="J13" s="172">
        <v>145.4</v>
      </c>
      <c r="K13" s="172">
        <v>122.9</v>
      </c>
      <c r="L13" s="172">
        <v>119</v>
      </c>
      <c r="M13" s="172">
        <v>134</v>
      </c>
      <c r="N13" s="172">
        <v>148.5</v>
      </c>
      <c r="O13" s="172">
        <v>151.4</v>
      </c>
      <c r="P13" s="172">
        <v>171.4</v>
      </c>
      <c r="Q13" s="172">
        <v>185</v>
      </c>
      <c r="R13" s="172">
        <v>173.7</v>
      </c>
      <c r="S13" s="172">
        <v>187.8</v>
      </c>
      <c r="T13" s="172">
        <v>264.60000000000002</v>
      </c>
      <c r="U13" s="172">
        <v>234.2</v>
      </c>
      <c r="V13" s="172">
        <v>229.2</v>
      </c>
      <c r="W13" s="172">
        <v>253.9</v>
      </c>
      <c r="X13" s="172">
        <v>273.51813585036837</v>
      </c>
      <c r="Y13" s="172">
        <v>270.78687106339299</v>
      </c>
      <c r="Z13" s="221">
        <v>248.290108803485</v>
      </c>
      <c r="AA13" s="221">
        <v>261.79322426978501</v>
      </c>
      <c r="AB13" s="221">
        <v>285.65323863668874</v>
      </c>
      <c r="AC13" s="221">
        <v>260.7</v>
      </c>
      <c r="AD13" s="221">
        <v>275.10000000000002</v>
      </c>
      <c r="AE13" s="221">
        <v>272.86788153531666</v>
      </c>
      <c r="AF13" s="221">
        <v>300.0122003977288</v>
      </c>
      <c r="AG13" s="221">
        <v>306.05641495788518</v>
      </c>
      <c r="AH13" s="221">
        <v>276.75273361355124</v>
      </c>
      <c r="AI13" s="221">
        <v>306</v>
      </c>
      <c r="AJ13" s="221">
        <v>304.8</v>
      </c>
      <c r="AK13" s="221">
        <v>313.34238681749679</v>
      </c>
    </row>
    <row r="14" spans="2:37">
      <c r="C14" s="18"/>
      <c r="D14" s="18"/>
      <c r="E14" s="18"/>
      <c r="F14" s="18"/>
      <c r="G14" s="18"/>
      <c r="H14" s="18"/>
      <c r="I14" s="18"/>
      <c r="J14" s="18"/>
      <c r="K14" s="18"/>
      <c r="L14" s="18"/>
      <c r="M14" s="18"/>
      <c r="N14" s="18"/>
      <c r="O14" s="18"/>
      <c r="P14" s="18"/>
      <c r="Q14" s="18"/>
    </row>
    <row r="15" spans="2:37">
      <c r="C15" s="18"/>
      <c r="D15" s="18"/>
      <c r="E15" s="18"/>
      <c r="F15" s="18"/>
      <c r="G15" s="18"/>
      <c r="H15" s="18"/>
      <c r="I15" s="18"/>
      <c r="J15" s="18"/>
      <c r="K15" s="18"/>
      <c r="L15" s="18"/>
      <c r="M15" s="18"/>
      <c r="N15" s="18"/>
      <c r="O15" s="18"/>
      <c r="P15" s="18"/>
      <c r="Q15" s="18"/>
    </row>
    <row r="20" spans="3:17">
      <c r="C20" s="18"/>
      <c r="D20" s="18"/>
      <c r="E20" s="18"/>
      <c r="F20" s="18"/>
      <c r="G20" s="18"/>
      <c r="H20" s="18"/>
      <c r="I20" s="18"/>
      <c r="J20" s="18"/>
      <c r="K20" s="18"/>
      <c r="L20" s="18"/>
      <c r="M20" s="18"/>
      <c r="N20" s="18"/>
      <c r="O20" s="18"/>
      <c r="P20" s="18"/>
      <c r="Q20" s="18"/>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19008-5CC7-4FA4-8B89-BC1CBE00E5AC}">
  <dimension ref="B1:BD27"/>
  <sheetViews>
    <sheetView showGridLines="0" zoomScale="55" zoomScaleNormal="55" workbookViewId="0">
      <pane xSplit="2" topLeftCell="Q1" activePane="topRight" state="frozen"/>
      <selection activeCell="AI16" sqref="A1:AI16"/>
      <selection pane="topRight" activeCell="AI16" sqref="A1:AI16"/>
    </sheetView>
  </sheetViews>
  <sheetFormatPr defaultRowHeight="14.5"/>
  <cols>
    <col min="1" max="1" width="9.54296875" customWidth="1"/>
    <col min="2" max="2" width="65.81640625" bestFit="1" customWidth="1"/>
    <col min="3" max="4" width="21.1796875" customWidth="1"/>
    <col min="5" max="5" width="21.26953125" customWidth="1"/>
    <col min="6" max="6" width="21.1796875" customWidth="1"/>
    <col min="7" max="7" width="21.26953125" customWidth="1"/>
    <col min="8" max="8" width="21.1796875" customWidth="1"/>
    <col min="9" max="9" width="21.26953125" customWidth="1"/>
    <col min="10" max="10" width="21.1796875" customWidth="1"/>
    <col min="11" max="25" width="21.26953125" customWidth="1"/>
    <col min="26" max="26" width="21.1796875" bestFit="1" customWidth="1"/>
    <col min="27" max="27" width="29.26953125" bestFit="1" customWidth="1"/>
    <col min="28" max="28" width="21.1796875" bestFit="1" customWidth="1"/>
    <col min="29" max="29" width="29.26953125" bestFit="1" customWidth="1"/>
    <col min="30" max="30" width="21.1796875" bestFit="1" customWidth="1"/>
    <col min="31" max="31" width="29.26953125" bestFit="1" customWidth="1"/>
    <col min="32" max="32" width="21.1796875" bestFit="1" customWidth="1"/>
    <col min="33" max="33" width="29.26953125" bestFit="1" customWidth="1"/>
    <col min="34" max="34" width="17.54296875" bestFit="1" customWidth="1"/>
    <col min="35" max="35" width="10.1796875" bestFit="1" customWidth="1"/>
    <col min="36" max="37" width="10.1796875" customWidth="1"/>
    <col min="38" max="41" width="9.54296875" bestFit="1" customWidth="1"/>
    <col min="42" max="42" width="26.7265625" customWidth="1"/>
    <col min="43" max="43" width="9.54296875" bestFit="1" customWidth="1"/>
    <col min="44" max="44" width="12.7265625" bestFit="1" customWidth="1"/>
    <col min="45" max="46" width="9.54296875" bestFit="1" customWidth="1"/>
    <col min="47" max="47" width="17.54296875" bestFit="1" customWidth="1"/>
    <col min="48" max="48" width="13" bestFit="1" customWidth="1"/>
    <col min="49" max="49" width="17.54296875" bestFit="1" customWidth="1"/>
    <col min="50" max="50" width="12.7265625" bestFit="1" customWidth="1"/>
    <col min="51" max="51" width="17.54296875" bestFit="1" customWidth="1"/>
    <col min="52" max="52" width="14.1796875" bestFit="1" customWidth="1"/>
    <col min="53" max="57" width="9.54296875" bestFit="1" customWidth="1"/>
    <col min="58" max="58" width="12.7265625" bestFit="1" customWidth="1"/>
  </cols>
  <sheetData>
    <row r="1" spans="2:28" ht="59.25" customHeight="1"/>
    <row r="2" spans="2:28" ht="20.5">
      <c r="C2" s="230" t="s">
        <v>251</v>
      </c>
      <c r="D2" s="230" t="s">
        <v>253</v>
      </c>
      <c r="E2" s="230" t="s">
        <v>257</v>
      </c>
      <c r="F2" s="230" t="s">
        <v>260</v>
      </c>
      <c r="G2" s="230" t="s">
        <v>266</v>
      </c>
      <c r="H2" s="230" t="s">
        <v>269</v>
      </c>
      <c r="I2" s="230" t="s">
        <v>278</v>
      </c>
      <c r="J2" s="230" t="s">
        <v>290</v>
      </c>
      <c r="K2" s="230" t="s">
        <v>291</v>
      </c>
      <c r="L2" s="230" t="s">
        <v>302</v>
      </c>
      <c r="M2" s="230" t="s">
        <v>304</v>
      </c>
      <c r="N2" s="230" t="s">
        <v>305</v>
      </c>
      <c r="O2" s="230" t="s">
        <v>307</v>
      </c>
      <c r="P2" s="230" t="s">
        <v>309</v>
      </c>
      <c r="Q2" s="230" t="s">
        <v>310</v>
      </c>
      <c r="R2" s="230" t="s">
        <v>320</v>
      </c>
      <c r="S2" s="230" t="s">
        <v>339</v>
      </c>
      <c r="T2" s="230" t="s">
        <v>340</v>
      </c>
      <c r="U2" s="230" t="s">
        <v>351</v>
      </c>
      <c r="V2" s="230" t="s">
        <v>354</v>
      </c>
      <c r="W2" s="230" t="s">
        <v>359</v>
      </c>
      <c r="X2" s="230" t="s">
        <v>366</v>
      </c>
      <c r="Y2" s="230" t="s">
        <v>369</v>
      </c>
    </row>
    <row r="3" spans="2:28" ht="20.5">
      <c r="B3" s="229" t="s">
        <v>299</v>
      </c>
      <c r="C3" s="230" t="s">
        <v>251</v>
      </c>
      <c r="D3" s="230" t="s">
        <v>253</v>
      </c>
      <c r="E3" s="230" t="s">
        <v>257</v>
      </c>
      <c r="F3" s="230" t="s">
        <v>260</v>
      </c>
      <c r="G3" s="230" t="s">
        <v>266</v>
      </c>
      <c r="H3" s="230" t="s">
        <v>269</v>
      </c>
      <c r="I3" s="230" t="s">
        <v>278</v>
      </c>
      <c r="J3" s="230" t="s">
        <v>290</v>
      </c>
      <c r="K3" s="230" t="s">
        <v>291</v>
      </c>
      <c r="L3" s="230" t="s">
        <v>302</v>
      </c>
      <c r="M3" s="230" t="s">
        <v>304</v>
      </c>
      <c r="N3" s="230" t="s">
        <v>305</v>
      </c>
      <c r="O3" s="230" t="s">
        <v>307</v>
      </c>
      <c r="P3" s="230" t="s">
        <v>309</v>
      </c>
      <c r="Q3" s="230" t="s">
        <v>310</v>
      </c>
      <c r="R3" s="230" t="s">
        <v>320</v>
      </c>
      <c r="S3" s="230" t="s">
        <v>339</v>
      </c>
      <c r="T3" s="230" t="s">
        <v>340</v>
      </c>
      <c r="U3" s="230" t="s">
        <v>351</v>
      </c>
      <c r="V3" s="230" t="s">
        <v>354</v>
      </c>
      <c r="W3" s="230" t="s">
        <v>359</v>
      </c>
      <c r="X3" s="230" t="s">
        <v>366</v>
      </c>
      <c r="Y3" s="230" t="s">
        <v>369</v>
      </c>
    </row>
    <row r="4" spans="2:28" ht="20.5">
      <c r="B4" s="19" t="s">
        <v>292</v>
      </c>
      <c r="C4" s="211">
        <v>533.09945999999979</v>
      </c>
      <c r="D4" s="211">
        <v>385.13325000000003</v>
      </c>
      <c r="E4" s="211">
        <v>478.29314999999997</v>
      </c>
      <c r="F4" s="212">
        <v>534.42455000000007</v>
      </c>
      <c r="G4" s="213">
        <v>341.68299999999999</v>
      </c>
      <c r="H4" s="211">
        <v>302.33080000000001</v>
      </c>
      <c r="I4" s="211">
        <v>446.84904999999998</v>
      </c>
      <c r="J4" s="212">
        <v>502.50339999999994</v>
      </c>
      <c r="K4" s="213">
        <v>169.43813999999992</v>
      </c>
      <c r="L4" s="213">
        <v>271.57255999999984</v>
      </c>
      <c r="M4" s="213">
        <v>184.96674000000019</v>
      </c>
      <c r="N4" s="213">
        <v>182.7714499999999</v>
      </c>
      <c r="O4" s="213">
        <v>181.44635000000022</v>
      </c>
      <c r="P4" s="213">
        <v>189.85119999999998</v>
      </c>
      <c r="Q4" s="213">
        <v>204.41547999999995</v>
      </c>
      <c r="R4" s="213">
        <v>197</v>
      </c>
      <c r="S4" s="213">
        <v>186.03563400000019</v>
      </c>
      <c r="T4" s="213">
        <v>227.02757</v>
      </c>
      <c r="U4" s="213">
        <v>154.23141999999999</v>
      </c>
      <c r="V4" s="213">
        <v>195.11283000000009</v>
      </c>
      <c r="W4" s="213">
        <v>158.97012999999993</v>
      </c>
      <c r="X4" s="213">
        <v>146.26218999999998</v>
      </c>
      <c r="Y4" s="213">
        <v>178.83017000000004</v>
      </c>
      <c r="AA4" s="175"/>
      <c r="AB4" s="175"/>
    </row>
    <row r="5" spans="2:28" ht="20.5">
      <c r="B5" s="19" t="s">
        <v>293</v>
      </c>
      <c r="C5" s="211">
        <v>244.80103999999994</v>
      </c>
      <c r="D5" s="211">
        <v>170.68102999999991</v>
      </c>
      <c r="E5" s="211">
        <v>250.20565999999997</v>
      </c>
      <c r="F5" s="212">
        <v>164.29835000000003</v>
      </c>
      <c r="G5" s="213">
        <v>77.454420000000027</v>
      </c>
      <c r="H5" s="211">
        <v>90.824189999999959</v>
      </c>
      <c r="I5" s="211">
        <v>219.78366000000017</v>
      </c>
      <c r="J5" s="212">
        <v>240.32952000000017</v>
      </c>
      <c r="K5" s="213">
        <v>421.47380999999996</v>
      </c>
      <c r="L5" s="213">
        <v>469.98646000000002</v>
      </c>
      <c r="M5" s="213">
        <v>477.81916000000007</v>
      </c>
      <c r="N5" s="213">
        <v>526.8499700000001</v>
      </c>
      <c r="O5" s="213">
        <v>429.04900000000004</v>
      </c>
      <c r="P5" s="213">
        <v>299.27845000000002</v>
      </c>
      <c r="Q5" s="213">
        <v>417.45547999999997</v>
      </c>
      <c r="R5" s="213">
        <v>433</v>
      </c>
      <c r="S5" s="213">
        <v>447.97539999999998</v>
      </c>
      <c r="T5" s="213">
        <v>477.45119999999997</v>
      </c>
      <c r="U5" s="213">
        <v>447.61279000000002</v>
      </c>
      <c r="V5" s="213">
        <v>418.96334000000002</v>
      </c>
      <c r="W5" s="213">
        <v>392.85892000000001</v>
      </c>
      <c r="X5" s="213">
        <v>463.02873</v>
      </c>
      <c r="Y5" s="213">
        <v>477.43262000000004</v>
      </c>
      <c r="AA5" s="175"/>
      <c r="AB5" s="175"/>
    </row>
    <row r="6" spans="2:28" ht="20.5">
      <c r="B6" s="19" t="s">
        <v>294</v>
      </c>
      <c r="C6" s="212">
        <v>0</v>
      </c>
      <c r="D6" s="211">
        <v>0</v>
      </c>
      <c r="E6" s="211">
        <v>6.2140400000000033</v>
      </c>
      <c r="F6" s="212">
        <v>0</v>
      </c>
      <c r="G6" s="213">
        <v>0</v>
      </c>
      <c r="H6" s="211">
        <v>0</v>
      </c>
      <c r="I6" s="211">
        <v>0</v>
      </c>
      <c r="J6" s="212">
        <v>18.452300000000001</v>
      </c>
      <c r="K6" s="213">
        <v>19.004750000000001</v>
      </c>
      <c r="L6" s="213">
        <v>33.575800000000001</v>
      </c>
      <c r="M6" s="213">
        <v>36.066850000000002</v>
      </c>
      <c r="N6" s="213">
        <v>24.46575</v>
      </c>
      <c r="O6" s="213">
        <v>34.182400000000001</v>
      </c>
      <c r="P6" s="213">
        <v>14.385300000000001</v>
      </c>
      <c r="Q6" s="213">
        <v>15.54025</v>
      </c>
      <c r="R6" s="213">
        <v>23</v>
      </c>
      <c r="S6" s="213">
        <v>59.354649999999992</v>
      </c>
      <c r="T6" s="213">
        <v>13.190300000000001</v>
      </c>
      <c r="U6" s="213">
        <v>33.405850000000001</v>
      </c>
      <c r="V6" s="213">
        <v>36.573399999999999</v>
      </c>
      <c r="W6" s="213">
        <v>13.300899999999999</v>
      </c>
      <c r="X6" s="213">
        <v>2.9226000000000005</v>
      </c>
      <c r="Y6" s="213">
        <v>2.8399999999999998E-2</v>
      </c>
      <c r="AA6" s="175"/>
      <c r="AB6" s="175"/>
    </row>
    <row r="7" spans="2:28" ht="20.5">
      <c r="B7" s="202" t="s">
        <v>13</v>
      </c>
      <c r="C7" s="215">
        <v>777.90049999999974</v>
      </c>
      <c r="D7" s="215">
        <v>555.81427999999994</v>
      </c>
      <c r="E7" s="215">
        <v>734.71284999999989</v>
      </c>
      <c r="F7" s="216">
        <v>698.7229000000001</v>
      </c>
      <c r="G7" s="217">
        <v>419.13742000000002</v>
      </c>
      <c r="H7" s="215">
        <v>393.15499</v>
      </c>
      <c r="I7" s="215">
        <v>664.63270999999997</v>
      </c>
      <c r="J7" s="216">
        <v>761.28522000000009</v>
      </c>
      <c r="K7" s="217">
        <v>609.91669999999999</v>
      </c>
      <c r="L7" s="217">
        <v>775.13481999999988</v>
      </c>
      <c r="M7" s="217">
        <v>698.85275000000036</v>
      </c>
      <c r="N7" s="217">
        <v>734.0871699999999</v>
      </c>
      <c r="O7" s="217">
        <v>644.67775000000029</v>
      </c>
      <c r="P7" s="217">
        <v>503.51495</v>
      </c>
      <c r="Q7" s="217">
        <v>637.41120999999998</v>
      </c>
      <c r="R7" s="217">
        <v>653</v>
      </c>
      <c r="S7" s="217">
        <v>693.3656840000001</v>
      </c>
      <c r="T7" s="217">
        <v>717.66906999999992</v>
      </c>
      <c r="U7" s="217">
        <v>635.25005999999996</v>
      </c>
      <c r="V7" s="217">
        <v>650.64957000000027</v>
      </c>
      <c r="W7" s="217">
        <v>565.12994999999989</v>
      </c>
      <c r="X7" s="217">
        <v>612.2135199999999</v>
      </c>
      <c r="Y7" s="217">
        <v>656.29119000000003</v>
      </c>
      <c r="AA7" s="175"/>
      <c r="AB7" s="175"/>
    </row>
    <row r="8" spans="2:28" ht="20.5">
      <c r="B8" s="157"/>
      <c r="C8" s="208"/>
      <c r="D8" s="208"/>
      <c r="E8" s="208"/>
      <c r="F8" s="208"/>
      <c r="G8" s="209"/>
      <c r="H8" s="208"/>
      <c r="I8" s="208"/>
      <c r="J8" s="208"/>
      <c r="K8" s="209"/>
      <c r="L8" s="209"/>
      <c r="M8" s="209"/>
      <c r="N8" s="209"/>
      <c r="O8" s="209"/>
      <c r="P8" s="209"/>
      <c r="Q8" s="209"/>
      <c r="R8" s="209"/>
      <c r="S8" s="209"/>
      <c r="T8" s="209"/>
      <c r="U8" s="209"/>
      <c r="V8" s="209"/>
      <c r="W8" s="209"/>
      <c r="X8" s="209"/>
      <c r="Y8" s="209"/>
    </row>
    <row r="9" spans="2:28" ht="20.5">
      <c r="B9" s="237" t="s">
        <v>300</v>
      </c>
      <c r="C9" s="230" t="s">
        <v>251</v>
      </c>
      <c r="D9" s="230" t="s">
        <v>253</v>
      </c>
      <c r="E9" s="230" t="s">
        <v>257</v>
      </c>
      <c r="F9" s="230" t="s">
        <v>260</v>
      </c>
      <c r="G9" s="230" t="s">
        <v>266</v>
      </c>
      <c r="H9" s="230" t="s">
        <v>269</v>
      </c>
      <c r="I9" s="230" t="s">
        <v>278</v>
      </c>
      <c r="J9" s="230" t="s">
        <v>290</v>
      </c>
      <c r="K9" s="230" t="s">
        <v>291</v>
      </c>
      <c r="L9" s="230" t="s">
        <v>302</v>
      </c>
      <c r="M9" s="230" t="s">
        <v>304</v>
      </c>
      <c r="N9" s="230" t="s">
        <v>305</v>
      </c>
      <c r="O9" s="230" t="s">
        <v>307</v>
      </c>
      <c r="P9" s="230" t="s">
        <v>309</v>
      </c>
      <c r="Q9" s="230" t="s">
        <v>310</v>
      </c>
      <c r="R9" s="230" t="s">
        <v>320</v>
      </c>
      <c r="S9" s="230" t="s">
        <v>339</v>
      </c>
      <c r="T9" s="230" t="s">
        <v>340</v>
      </c>
      <c r="U9" s="230" t="s">
        <v>351</v>
      </c>
      <c r="V9" s="230" t="s">
        <v>354</v>
      </c>
      <c r="W9" s="230" t="s">
        <v>359</v>
      </c>
      <c r="X9" s="230" t="s">
        <v>366</v>
      </c>
      <c r="Y9" s="230" t="s">
        <v>369</v>
      </c>
      <c r="Z9" s="207"/>
    </row>
    <row r="10" spans="2:28" ht="20.5">
      <c r="B10" s="210" t="s">
        <v>292</v>
      </c>
      <c r="C10" s="211">
        <v>0</v>
      </c>
      <c r="D10" s="211">
        <v>0</v>
      </c>
      <c r="E10" s="212">
        <v>0</v>
      </c>
      <c r="F10" s="212">
        <v>0</v>
      </c>
      <c r="G10" s="213">
        <v>0</v>
      </c>
      <c r="H10" s="211">
        <v>0</v>
      </c>
      <c r="I10" s="212">
        <v>0</v>
      </c>
      <c r="J10" s="212">
        <v>0</v>
      </c>
      <c r="K10" s="213">
        <v>0</v>
      </c>
      <c r="L10" s="213">
        <v>0</v>
      </c>
      <c r="M10" s="213">
        <v>0</v>
      </c>
      <c r="N10" s="213">
        <v>0</v>
      </c>
      <c r="O10" s="213">
        <v>0</v>
      </c>
      <c r="P10" s="213">
        <v>0</v>
      </c>
      <c r="Q10" s="213">
        <v>0</v>
      </c>
      <c r="R10" s="213">
        <v>0</v>
      </c>
      <c r="S10" s="213">
        <v>0</v>
      </c>
      <c r="T10" s="213">
        <v>0</v>
      </c>
      <c r="U10" s="213">
        <v>0</v>
      </c>
      <c r="V10" s="213">
        <v>0</v>
      </c>
      <c r="W10" s="213">
        <v>0</v>
      </c>
      <c r="X10" s="213">
        <v>0</v>
      </c>
      <c r="Y10" s="213">
        <v>0</v>
      </c>
      <c r="Z10" s="207"/>
    </row>
    <row r="11" spans="2:28" ht="20.5">
      <c r="B11" s="210" t="s">
        <v>293</v>
      </c>
      <c r="C11" s="211">
        <v>1016.5142500000002</v>
      </c>
      <c r="D11" s="211">
        <v>817.75064999999995</v>
      </c>
      <c r="E11" s="212">
        <v>1122.46523</v>
      </c>
      <c r="F11" s="212">
        <v>905.16228000000012</v>
      </c>
      <c r="G11" s="213">
        <v>968.01385000000005</v>
      </c>
      <c r="H11" s="211">
        <v>891.24059999999997</v>
      </c>
      <c r="I11" s="212">
        <v>1194.5902000000001</v>
      </c>
      <c r="J11" s="212">
        <v>1271.5633800000001</v>
      </c>
      <c r="K11" s="213">
        <v>919.82920000000001</v>
      </c>
      <c r="L11" s="213">
        <v>1466.18263</v>
      </c>
      <c r="M11" s="213">
        <v>1538.7984800000002</v>
      </c>
      <c r="N11" s="213">
        <v>1553.2934</v>
      </c>
      <c r="O11" s="213">
        <v>953.72978999999998</v>
      </c>
      <c r="P11" s="213">
        <v>1728.4325399999998</v>
      </c>
      <c r="Q11" s="213">
        <v>1739.0153</v>
      </c>
      <c r="R11" s="213">
        <v>1650</v>
      </c>
      <c r="S11" s="213">
        <v>1165.72451</v>
      </c>
      <c r="T11" s="213">
        <v>1297.6390000000001</v>
      </c>
      <c r="U11" s="213">
        <v>1613.3069</v>
      </c>
      <c r="V11" s="213">
        <v>1551.2816500000001</v>
      </c>
      <c r="W11" s="213">
        <v>1652.4100599999999</v>
      </c>
      <c r="X11" s="213">
        <v>1846.2628300000001</v>
      </c>
      <c r="Y11" s="213">
        <v>1846.2428500000001</v>
      </c>
      <c r="Z11" s="446" t="s">
        <v>368</v>
      </c>
    </row>
    <row r="12" spans="2:28" ht="20.5">
      <c r="B12" s="210" t="s">
        <v>294</v>
      </c>
      <c r="C12" s="211">
        <v>419.03399999999999</v>
      </c>
      <c r="D12" s="211">
        <v>527.95100000000002</v>
      </c>
      <c r="E12" s="212">
        <v>435.84</v>
      </c>
      <c r="F12" s="212">
        <v>671.21835999999996</v>
      </c>
      <c r="G12" s="213">
        <v>561.65014999999994</v>
      </c>
      <c r="H12" s="211">
        <v>769.97334999999998</v>
      </c>
      <c r="I12" s="212">
        <v>558.17524999999989</v>
      </c>
      <c r="J12" s="212">
        <v>569.57005000000004</v>
      </c>
      <c r="K12" s="213">
        <v>80.578700000000012</v>
      </c>
      <c r="L12" s="213">
        <v>148.00062</v>
      </c>
      <c r="M12" s="213">
        <v>3.9</v>
      </c>
      <c r="N12" s="213">
        <v>112.17619999999998</v>
      </c>
      <c r="O12" s="213">
        <v>284.60630000000003</v>
      </c>
      <c r="P12" s="213">
        <v>166.3741</v>
      </c>
      <c r="Q12" s="213">
        <v>14.415799999999999</v>
      </c>
      <c r="R12" s="213">
        <v>81</v>
      </c>
      <c r="S12" s="213">
        <v>103.878</v>
      </c>
      <c r="T12" s="213">
        <v>0</v>
      </c>
      <c r="U12" s="213">
        <v>39.911999999999999</v>
      </c>
      <c r="V12" s="213">
        <v>0</v>
      </c>
      <c r="W12" s="213">
        <v>0</v>
      </c>
      <c r="X12" s="213">
        <v>0</v>
      </c>
      <c r="Y12" s="213">
        <v>0</v>
      </c>
    </row>
    <row r="13" spans="2:28" ht="20.5">
      <c r="B13" s="214" t="s">
        <v>13</v>
      </c>
      <c r="C13" s="215">
        <v>1435.5482500000003</v>
      </c>
      <c r="D13" s="215">
        <v>1345.70165</v>
      </c>
      <c r="E13" s="216">
        <v>1558.3052299999999</v>
      </c>
      <c r="F13" s="216">
        <v>1576.3806400000001</v>
      </c>
      <c r="G13" s="217">
        <v>1529.664</v>
      </c>
      <c r="H13" s="215">
        <v>1661.2139499999998</v>
      </c>
      <c r="I13" s="216">
        <v>1752.7654499999999</v>
      </c>
      <c r="J13" s="216">
        <v>1841.1334300000001</v>
      </c>
      <c r="K13" s="217">
        <v>1000.4079</v>
      </c>
      <c r="L13" s="217">
        <v>1614.18325</v>
      </c>
      <c r="M13" s="217">
        <v>1542.6984800000002</v>
      </c>
      <c r="N13" s="217">
        <v>1665.4695999999999</v>
      </c>
      <c r="O13" s="217">
        <v>1238.33609</v>
      </c>
      <c r="P13" s="217">
        <v>1894.8066399999998</v>
      </c>
      <c r="Q13" s="217">
        <v>1753.4311</v>
      </c>
      <c r="R13" s="217">
        <v>1730</v>
      </c>
      <c r="S13" s="217">
        <v>1269.6025099999999</v>
      </c>
      <c r="T13" s="217">
        <v>1297.6390000000001</v>
      </c>
      <c r="U13" s="217">
        <v>1653.2189000000001</v>
      </c>
      <c r="V13" s="217">
        <v>1551.2816500000001</v>
      </c>
      <c r="W13" s="217">
        <v>1652.4100599999999</v>
      </c>
      <c r="X13" s="217">
        <v>1846.2628300000001</v>
      </c>
      <c r="Y13" s="217">
        <v>1846.46866</v>
      </c>
    </row>
    <row r="14" spans="2:28" ht="20.5">
      <c r="B14" s="157"/>
      <c r="C14" s="208"/>
      <c r="D14" s="208"/>
      <c r="E14" s="208"/>
      <c r="F14" s="208"/>
      <c r="G14" s="209"/>
      <c r="H14" s="208"/>
      <c r="I14" s="208"/>
      <c r="J14" s="208"/>
      <c r="K14" s="209"/>
      <c r="L14" s="209"/>
      <c r="M14" s="209"/>
      <c r="N14" s="209"/>
      <c r="O14" s="209"/>
      <c r="P14" s="209"/>
      <c r="Q14" s="209"/>
      <c r="R14" s="209"/>
      <c r="S14" s="209"/>
      <c r="T14" s="209"/>
      <c r="U14" s="209"/>
      <c r="V14" s="209"/>
      <c r="W14" s="209"/>
      <c r="X14" s="209"/>
      <c r="Y14" s="209"/>
    </row>
    <row r="15" spans="2:28" ht="20.5">
      <c r="B15" s="229" t="s">
        <v>301</v>
      </c>
      <c r="C15" s="230" t="s">
        <v>251</v>
      </c>
      <c r="D15" s="230" t="s">
        <v>253</v>
      </c>
      <c r="E15" s="230" t="s">
        <v>257</v>
      </c>
      <c r="F15" s="230" t="s">
        <v>260</v>
      </c>
      <c r="G15" s="230" t="s">
        <v>266</v>
      </c>
      <c r="H15" s="230" t="s">
        <v>269</v>
      </c>
      <c r="I15" s="230" t="s">
        <v>278</v>
      </c>
      <c r="J15" s="230" t="s">
        <v>290</v>
      </c>
      <c r="K15" s="230" t="s">
        <v>291</v>
      </c>
      <c r="L15" s="230" t="s">
        <v>302</v>
      </c>
      <c r="M15" s="230" t="s">
        <v>304</v>
      </c>
      <c r="N15" s="230" t="s">
        <v>305</v>
      </c>
      <c r="O15" s="230" t="s">
        <v>307</v>
      </c>
      <c r="P15" s="230" t="s">
        <v>309</v>
      </c>
      <c r="Q15" s="230" t="s">
        <v>310</v>
      </c>
      <c r="R15" s="230" t="s">
        <v>320</v>
      </c>
      <c r="S15" s="230" t="s">
        <v>339</v>
      </c>
      <c r="T15" s="230" t="s">
        <v>340</v>
      </c>
      <c r="U15" s="230" t="s">
        <v>351</v>
      </c>
      <c r="V15" s="230" t="s">
        <v>354</v>
      </c>
      <c r="W15" s="230" t="s">
        <v>359</v>
      </c>
      <c r="X15" s="230" t="s">
        <v>366</v>
      </c>
      <c r="Y15" s="230" t="s">
        <v>369</v>
      </c>
    </row>
    <row r="16" spans="2:28" ht="20.5">
      <c r="B16" s="19" t="s">
        <v>292</v>
      </c>
      <c r="C16" s="211">
        <v>533.09945999999979</v>
      </c>
      <c r="D16" s="211">
        <v>385.13325000000003</v>
      </c>
      <c r="E16" s="212">
        <v>478.29314999999997</v>
      </c>
      <c r="F16" s="212">
        <v>534.42455000000007</v>
      </c>
      <c r="G16" s="213">
        <v>341.68299999999999</v>
      </c>
      <c r="H16" s="211">
        <v>302.33080000000001</v>
      </c>
      <c r="I16" s="212">
        <v>446.84904999999998</v>
      </c>
      <c r="J16" s="212">
        <v>502.50339999999994</v>
      </c>
      <c r="K16" s="213">
        <v>169.43813999999992</v>
      </c>
      <c r="L16" s="213">
        <v>271.57255999999984</v>
      </c>
      <c r="M16" s="213">
        <v>184.96674000000019</v>
      </c>
      <c r="N16" s="213">
        <v>182.7714499999999</v>
      </c>
      <c r="O16" s="213">
        <f t="shared" ref="O16:P19" si="0">O10+O4</f>
        <v>181.44635000000022</v>
      </c>
      <c r="P16" s="213">
        <f t="shared" si="0"/>
        <v>189.85119999999998</v>
      </c>
      <c r="Q16" s="213">
        <v>204.41547999999995</v>
      </c>
      <c r="R16" s="213">
        <v>197</v>
      </c>
      <c r="S16" s="213">
        <v>196.97647599999999</v>
      </c>
      <c r="T16" s="213">
        <v>196.97647599999999</v>
      </c>
      <c r="U16" s="213">
        <v>154.23141999999999</v>
      </c>
      <c r="V16" s="213">
        <v>195.11283000000009</v>
      </c>
      <c r="W16" s="213">
        <v>158.97012999999993</v>
      </c>
      <c r="X16" s="213">
        <v>146.26218999999998</v>
      </c>
      <c r="Y16" s="213">
        <v>178.83017000000004</v>
      </c>
    </row>
    <row r="17" spans="2:56" ht="20.5">
      <c r="B17" s="19" t="s">
        <v>293</v>
      </c>
      <c r="C17" s="211">
        <v>1261.31529</v>
      </c>
      <c r="D17" s="211">
        <v>988.43167999999991</v>
      </c>
      <c r="E17" s="212">
        <v>1372.6708899999999</v>
      </c>
      <c r="F17" s="212">
        <v>1069.46063</v>
      </c>
      <c r="G17" s="213">
        <v>1045.4682700000001</v>
      </c>
      <c r="H17" s="211">
        <v>982.0647899999999</v>
      </c>
      <c r="I17" s="212">
        <v>1414.3738600000001</v>
      </c>
      <c r="J17" s="212">
        <v>1511.8929000000003</v>
      </c>
      <c r="K17" s="213">
        <v>1341.3030100000001</v>
      </c>
      <c r="L17" s="213">
        <v>1936.1690900000001</v>
      </c>
      <c r="M17" s="213">
        <v>2016.6176400000002</v>
      </c>
      <c r="N17" s="213">
        <v>2080.1433700000002</v>
      </c>
      <c r="O17" s="213">
        <f t="shared" si="0"/>
        <v>1382.7787900000001</v>
      </c>
      <c r="P17" s="213">
        <f t="shared" si="0"/>
        <v>2027.7109899999998</v>
      </c>
      <c r="Q17" s="213">
        <v>2156.4707800000001</v>
      </c>
      <c r="R17" s="213">
        <v>2083</v>
      </c>
      <c r="S17" s="213">
        <v>2082.5292800000002</v>
      </c>
      <c r="T17" s="213">
        <v>2082.5292800000002</v>
      </c>
      <c r="U17" s="213">
        <v>2060.9196900000002</v>
      </c>
      <c r="V17" s="213">
        <v>1970.2449900000001</v>
      </c>
      <c r="W17" s="213">
        <v>2045.2689799999998</v>
      </c>
      <c r="X17" s="213">
        <v>2309.2915600000001</v>
      </c>
      <c r="Y17" s="213">
        <v>2323.6754700000001</v>
      </c>
    </row>
    <row r="18" spans="2:56" ht="20.5">
      <c r="B18" s="19" t="s">
        <v>294</v>
      </c>
      <c r="C18" s="211">
        <v>419.03399999999999</v>
      </c>
      <c r="D18" s="211">
        <v>527.95100000000002</v>
      </c>
      <c r="E18" s="212">
        <v>442.05403999999999</v>
      </c>
      <c r="F18" s="212">
        <v>671.21835999999996</v>
      </c>
      <c r="G18" s="213">
        <v>561.65014999999994</v>
      </c>
      <c r="H18" s="211">
        <v>769.97334999999998</v>
      </c>
      <c r="I18" s="212">
        <v>558.17524999999989</v>
      </c>
      <c r="J18" s="212">
        <v>588.02235000000007</v>
      </c>
      <c r="K18" s="213">
        <v>99.583450000000013</v>
      </c>
      <c r="L18" s="213">
        <v>181.57641999999998</v>
      </c>
      <c r="M18" s="213">
        <v>39.966850000000001</v>
      </c>
      <c r="N18" s="213">
        <v>136.64194999999998</v>
      </c>
      <c r="O18" s="213">
        <f t="shared" si="0"/>
        <v>318.78870000000006</v>
      </c>
      <c r="P18" s="213">
        <f t="shared" si="0"/>
        <v>180.7594</v>
      </c>
      <c r="Q18" s="213">
        <v>29.956049999999998</v>
      </c>
      <c r="R18" s="213">
        <v>103</v>
      </c>
      <c r="S18" s="213">
        <v>103.47985000000001</v>
      </c>
      <c r="T18" s="213">
        <v>103.47985000000001</v>
      </c>
      <c r="U18" s="213">
        <v>73.317849999999993</v>
      </c>
      <c r="V18" s="213">
        <v>36.573399999999999</v>
      </c>
      <c r="W18" s="213">
        <v>13.300899999999999</v>
      </c>
      <c r="X18" s="213">
        <v>2.9226000000000005</v>
      </c>
      <c r="Y18" s="213">
        <v>2.8399999999999998E-2</v>
      </c>
    </row>
    <row r="19" spans="2:56" ht="20.5">
      <c r="B19" s="202" t="s">
        <v>13</v>
      </c>
      <c r="C19" s="215">
        <v>2213.44875</v>
      </c>
      <c r="D19" s="215">
        <v>1901.51593</v>
      </c>
      <c r="E19" s="216">
        <v>2293.0180799999998</v>
      </c>
      <c r="F19" s="216">
        <v>2275.1035400000001</v>
      </c>
      <c r="G19" s="217">
        <v>1948.80142</v>
      </c>
      <c r="H19" s="215">
        <v>2054.3689399999998</v>
      </c>
      <c r="I19" s="216">
        <v>2417.3981599999997</v>
      </c>
      <c r="J19" s="216">
        <v>2602.4186500000001</v>
      </c>
      <c r="K19" s="217">
        <v>1610.3245999999999</v>
      </c>
      <c r="L19" s="217">
        <v>2389.3180699999998</v>
      </c>
      <c r="M19" s="217">
        <v>2241.5512300000005</v>
      </c>
      <c r="N19" s="220">
        <v>2399.93048</v>
      </c>
      <c r="O19" s="220">
        <f t="shared" si="0"/>
        <v>1883.0138400000003</v>
      </c>
      <c r="P19" s="220">
        <f t="shared" si="0"/>
        <v>2398.3215899999996</v>
      </c>
      <c r="Q19" s="220">
        <v>2390.84231</v>
      </c>
      <c r="R19" s="220">
        <v>2383</v>
      </c>
      <c r="S19" s="220">
        <v>2382.9856060000002</v>
      </c>
      <c r="T19" s="220">
        <v>2382.9856060000002</v>
      </c>
      <c r="U19" s="220">
        <v>2288.4689600000002</v>
      </c>
      <c r="V19" s="217">
        <v>2201.9312200000004</v>
      </c>
      <c r="W19" s="217">
        <v>2217</v>
      </c>
      <c r="X19" s="220">
        <v>2458.4763499999999</v>
      </c>
      <c r="Y19" s="220">
        <v>2502.5340400000005</v>
      </c>
    </row>
    <row r="20" spans="2:56" ht="20.5">
      <c r="B20" s="157"/>
      <c r="C20" s="208"/>
      <c r="D20" s="208"/>
      <c r="E20" s="208"/>
      <c r="F20" s="208"/>
      <c r="G20" s="209"/>
      <c r="H20" s="208"/>
      <c r="I20" s="208"/>
      <c r="J20" s="208"/>
      <c r="K20" s="209"/>
      <c r="L20" s="209"/>
      <c r="M20" s="209"/>
      <c r="N20" s="209"/>
      <c r="O20" s="209"/>
      <c r="P20" s="209"/>
      <c r="Q20" s="209"/>
      <c r="R20" s="209"/>
      <c r="S20" s="209"/>
      <c r="T20" s="209"/>
      <c r="U20" s="209"/>
      <c r="V20" s="209"/>
      <c r="W20" s="209"/>
      <c r="X20" s="209"/>
      <c r="Y20" s="209"/>
      <c r="AB20" s="18"/>
    </row>
    <row r="21" spans="2:56">
      <c r="C21" s="18"/>
      <c r="D21" s="18"/>
      <c r="E21" s="18"/>
      <c r="F21" s="18"/>
      <c r="G21" s="18"/>
      <c r="H21" s="18"/>
      <c r="I21" s="18"/>
      <c r="J21" s="18"/>
      <c r="K21" s="18"/>
      <c r="L21" s="18"/>
      <c r="M21" s="18"/>
      <c r="N21" s="18"/>
      <c r="O21" s="18"/>
      <c r="P21" s="18"/>
      <c r="Q21" s="18"/>
      <c r="R21" s="18"/>
      <c r="S21" s="18"/>
      <c r="T21" s="18"/>
      <c r="U21" s="18"/>
      <c r="V21" s="18"/>
      <c r="W21" s="18"/>
      <c r="X21" s="144"/>
      <c r="Y21" s="18"/>
      <c r="Z21" s="18"/>
      <c r="AA21" s="18"/>
      <c r="AB21" s="18"/>
      <c r="AC21" s="18"/>
      <c r="AD21" s="18"/>
      <c r="AE21" s="18"/>
      <c r="AU21" s="477"/>
      <c r="AV21" s="477"/>
      <c r="AW21" s="477"/>
      <c r="AX21" s="477"/>
      <c r="AY21" s="477"/>
      <c r="AZ21" s="477"/>
      <c r="BA21" s="477"/>
      <c r="BB21" s="477"/>
      <c r="BC21" s="477"/>
      <c r="BD21" s="477"/>
    </row>
    <row r="22" spans="2:56">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row>
    <row r="23" spans="2:56">
      <c r="AZ23" s="296"/>
      <c r="BC23" s="200"/>
    </row>
    <row r="24" spans="2:56">
      <c r="AZ24" s="296"/>
      <c r="BC24" s="200"/>
      <c r="BD24" s="200"/>
    </row>
    <row r="25" spans="2:56">
      <c r="AZ25" s="297"/>
      <c r="BC25" s="200"/>
      <c r="BD25" s="200"/>
    </row>
    <row r="26" spans="2:56">
      <c r="BC26" s="200"/>
      <c r="BD26" s="201"/>
    </row>
    <row r="27" spans="2:56">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row>
  </sheetData>
  <mergeCells count="5">
    <mergeCell ref="AU21:AV21"/>
    <mergeCell ref="AW21:AX21"/>
    <mergeCell ref="AY21:AZ21"/>
    <mergeCell ref="BA21:BB21"/>
    <mergeCell ref="BC21:BD2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77DED-53A8-4610-A9A0-2D9D413F179B}">
  <dimension ref="A1:AL125"/>
  <sheetViews>
    <sheetView showGridLines="0" topLeftCell="A110" zoomScale="55" zoomScaleNormal="55" workbookViewId="0">
      <pane xSplit="2" topLeftCell="AE1" activePane="topRight" state="frozen"/>
      <selection activeCell="AI16" sqref="A1:AI16"/>
      <selection pane="topRight" activeCell="AI16" sqref="A1:AI16"/>
    </sheetView>
  </sheetViews>
  <sheetFormatPr defaultRowHeight="14.5"/>
  <cols>
    <col min="1" max="1" width="72.453125" bestFit="1" customWidth="1"/>
    <col min="2" max="2" width="1.54296875" customWidth="1"/>
    <col min="3" max="17" width="18.7265625" customWidth="1"/>
    <col min="18" max="21" width="19" customWidth="1"/>
    <col min="22" max="22" width="19.26953125" bestFit="1" customWidth="1"/>
    <col min="23" max="25" width="19.26953125" customWidth="1"/>
    <col min="26" max="27" width="24.54296875" bestFit="1" customWidth="1"/>
    <col min="28" max="28" width="21.81640625" customWidth="1"/>
    <col min="29" max="29" width="24.54296875" bestFit="1" customWidth="1"/>
    <col min="30" max="38" width="29.81640625" customWidth="1"/>
  </cols>
  <sheetData>
    <row r="1" spans="1:37" ht="57" customHeight="1">
      <c r="AJ1" s="174"/>
    </row>
    <row r="2" spans="1:37" ht="24.5">
      <c r="A2" s="447" t="s">
        <v>18</v>
      </c>
      <c r="B2" s="447"/>
      <c r="C2" s="447"/>
      <c r="D2" s="447"/>
      <c r="E2" s="447"/>
      <c r="F2" s="447"/>
      <c r="G2" s="447"/>
      <c r="H2" s="447"/>
      <c r="I2" s="447"/>
      <c r="J2" s="447"/>
      <c r="K2" s="447"/>
      <c r="L2" s="447"/>
      <c r="M2" s="447"/>
      <c r="N2" s="447"/>
      <c r="O2" s="447"/>
      <c r="P2" s="447"/>
      <c r="Q2" s="447"/>
      <c r="R2" s="447"/>
      <c r="S2" s="238"/>
      <c r="T2" s="238"/>
      <c r="U2" s="238"/>
      <c r="V2" s="238"/>
      <c r="W2" s="238"/>
      <c r="X2" s="238"/>
      <c r="Y2" s="238"/>
      <c r="Z2" s="238"/>
      <c r="AA2" s="238"/>
      <c r="AB2" s="238"/>
      <c r="AC2" s="238"/>
      <c r="AD2" s="238"/>
      <c r="AE2" s="238"/>
      <c r="AF2" s="238"/>
      <c r="AG2" s="238"/>
      <c r="AH2" s="238"/>
      <c r="AI2" s="238"/>
      <c r="AJ2" s="238"/>
      <c r="AK2" s="238"/>
    </row>
    <row r="3" spans="1:37" ht="20.5">
      <c r="A3" s="239" t="s">
        <v>43</v>
      </c>
      <c r="B3" s="240"/>
      <c r="C3" s="241" t="s">
        <v>30</v>
      </c>
      <c r="D3" s="241" t="s">
        <v>31</v>
      </c>
      <c r="E3" s="241" t="s">
        <v>32</v>
      </c>
      <c r="F3" s="241" t="s">
        <v>33</v>
      </c>
      <c r="G3" s="241" t="s">
        <v>34</v>
      </c>
      <c r="H3" s="241" t="s">
        <v>35</v>
      </c>
      <c r="I3" s="241" t="s">
        <v>36</v>
      </c>
      <c r="J3" s="241" t="s">
        <v>193</v>
      </c>
      <c r="K3" s="241" t="s">
        <v>213</v>
      </c>
      <c r="L3" s="241" t="s">
        <v>223</v>
      </c>
      <c r="M3" s="241" t="s">
        <v>234</v>
      </c>
      <c r="N3" s="241" t="s">
        <v>240</v>
      </c>
      <c r="O3" s="241" t="s">
        <v>251</v>
      </c>
      <c r="P3" s="241" t="s">
        <v>253</v>
      </c>
      <c r="Q3" s="241" t="s">
        <v>257</v>
      </c>
      <c r="R3" s="241" t="s">
        <v>260</v>
      </c>
      <c r="S3" s="241" t="s">
        <v>266</v>
      </c>
      <c r="T3" s="241" t="s">
        <v>269</v>
      </c>
      <c r="U3" s="241" t="s">
        <v>278</v>
      </c>
      <c r="V3" s="241" t="s">
        <v>290</v>
      </c>
      <c r="W3" s="241" t="s">
        <v>291</v>
      </c>
      <c r="X3" s="241" t="s">
        <v>302</v>
      </c>
      <c r="Y3" s="241" t="s">
        <v>304</v>
      </c>
      <c r="Z3" s="241" t="s">
        <v>305</v>
      </c>
      <c r="AA3" s="241" t="s">
        <v>307</v>
      </c>
      <c r="AB3" s="241" t="s">
        <v>309</v>
      </c>
      <c r="AC3" s="241" t="s">
        <v>310</v>
      </c>
      <c r="AD3" s="241" t="s">
        <v>320</v>
      </c>
      <c r="AE3" s="241" t="s">
        <v>339</v>
      </c>
      <c r="AF3" s="241" t="s">
        <v>340</v>
      </c>
      <c r="AG3" s="241" t="s">
        <v>351</v>
      </c>
      <c r="AH3" s="241" t="s">
        <v>354</v>
      </c>
      <c r="AI3" s="241" t="s">
        <v>359</v>
      </c>
      <c r="AJ3" s="241" t="s">
        <v>366</v>
      </c>
      <c r="AK3" s="241" t="s">
        <v>369</v>
      </c>
    </row>
    <row r="4" spans="1:37" ht="20.5">
      <c r="A4" s="26" t="s">
        <v>44</v>
      </c>
      <c r="B4" s="27"/>
      <c r="C4" s="28">
        <v>108.3</v>
      </c>
      <c r="D4" s="28">
        <v>89.1</v>
      </c>
      <c r="E4" s="28">
        <v>121.4</v>
      </c>
      <c r="F4" s="28">
        <v>205.9</v>
      </c>
      <c r="G4" s="28">
        <v>251.9</v>
      </c>
      <c r="H4" s="28">
        <v>202.1</v>
      </c>
      <c r="I4" s="28">
        <v>314.8</v>
      </c>
      <c r="J4" s="28">
        <v>316.3</v>
      </c>
      <c r="K4" s="28">
        <v>418.1</v>
      </c>
      <c r="L4" s="28">
        <v>441.1</v>
      </c>
      <c r="M4" s="28">
        <v>554.9</v>
      </c>
      <c r="N4" s="28">
        <v>575</v>
      </c>
      <c r="O4" s="28">
        <v>581.5</v>
      </c>
      <c r="P4" s="28">
        <v>745.9</v>
      </c>
      <c r="Q4" s="28">
        <v>1118.0999999999999</v>
      </c>
      <c r="R4" s="28">
        <v>1412.6</v>
      </c>
      <c r="S4" s="28">
        <v>1479.1</v>
      </c>
      <c r="T4" s="28">
        <v>2083.8000000000002</v>
      </c>
      <c r="U4" s="28">
        <v>1362.0509999999999</v>
      </c>
      <c r="V4" s="28">
        <v>930.12900000000002</v>
      </c>
      <c r="W4" s="28">
        <v>812.14400000000001</v>
      </c>
      <c r="X4" s="28">
        <v>1160.2339999999999</v>
      </c>
      <c r="Y4" s="28">
        <v>833.077</v>
      </c>
      <c r="Z4" s="28">
        <v>812.25300000000004</v>
      </c>
      <c r="AA4" s="28">
        <v>783.55600000000004</v>
      </c>
      <c r="AB4" s="28">
        <v>904.67499999999995</v>
      </c>
      <c r="AC4" s="28">
        <v>792.56600000000003</v>
      </c>
      <c r="AD4" s="28">
        <v>1048.973</v>
      </c>
      <c r="AE4" s="28">
        <v>649.34900000000005</v>
      </c>
      <c r="AF4" s="28">
        <v>776.93600000000004</v>
      </c>
      <c r="AG4" s="28">
        <v>767.14800000000002</v>
      </c>
      <c r="AH4" s="28">
        <v>767.23</v>
      </c>
      <c r="AI4" s="28">
        <v>917.23599999999999</v>
      </c>
      <c r="AJ4" s="28">
        <v>910.39499999999998</v>
      </c>
      <c r="AK4" s="28">
        <v>950.01800000000003</v>
      </c>
    </row>
    <row r="5" spans="1:37" ht="20.5">
      <c r="A5" s="26" t="s">
        <v>45</v>
      </c>
      <c r="B5" s="27"/>
      <c r="C5" s="29">
        <v>108.3</v>
      </c>
      <c r="D5" s="29">
        <v>89.1</v>
      </c>
      <c r="E5" s="29">
        <v>86</v>
      </c>
      <c r="F5" s="29">
        <v>61</v>
      </c>
      <c r="G5" s="29">
        <v>77.099999999999994</v>
      </c>
      <c r="H5" s="29">
        <v>79.3</v>
      </c>
      <c r="I5" s="29">
        <v>109.1</v>
      </c>
      <c r="J5" s="29">
        <v>120.4</v>
      </c>
      <c r="K5" s="29">
        <v>132.69999999999999</v>
      </c>
      <c r="L5" s="29">
        <v>179.8</v>
      </c>
      <c r="M5" s="29">
        <v>177.4</v>
      </c>
      <c r="N5" s="29">
        <v>116.9</v>
      </c>
      <c r="O5" s="29">
        <v>149.6</v>
      </c>
      <c r="P5" s="29">
        <v>147.4</v>
      </c>
      <c r="Q5" s="29">
        <v>227.7</v>
      </c>
      <c r="R5" s="29">
        <v>271.7</v>
      </c>
      <c r="S5" s="29">
        <v>224.6</v>
      </c>
      <c r="T5" s="29">
        <v>259</v>
      </c>
      <c r="U5" s="29">
        <v>434.46699999999998</v>
      </c>
      <c r="V5" s="29">
        <v>221.3015527599994</v>
      </c>
      <c r="W5" s="29">
        <v>245.32222840000003</v>
      </c>
      <c r="X5" s="29">
        <v>322.50277160000002</v>
      </c>
      <c r="Y5" s="29">
        <v>214.53200000000001</v>
      </c>
      <c r="Z5" s="29">
        <v>178.40700000000001</v>
      </c>
      <c r="AA5" s="29">
        <v>211.98599999999999</v>
      </c>
      <c r="AB5" s="29">
        <v>140.04</v>
      </c>
      <c r="AC5" s="29">
        <v>131.34200000000001</v>
      </c>
      <c r="AD5" s="29">
        <v>184.155</v>
      </c>
      <c r="AE5" s="28">
        <v>230.304</v>
      </c>
      <c r="AF5" s="28">
        <v>180.53700000000001</v>
      </c>
      <c r="AG5" s="28">
        <v>161.13200000000001</v>
      </c>
      <c r="AH5" s="28">
        <v>147.93600000000001</v>
      </c>
      <c r="AI5" s="28">
        <v>167.49100000000001</v>
      </c>
      <c r="AJ5" s="28">
        <v>164.352</v>
      </c>
      <c r="AK5" s="28">
        <v>151.18899999999999</v>
      </c>
    </row>
    <row r="6" spans="1:37" ht="20.5">
      <c r="A6" s="26" t="s">
        <v>46</v>
      </c>
      <c r="B6" s="27"/>
      <c r="C6" s="28">
        <v>0</v>
      </c>
      <c r="D6" s="28">
        <v>0</v>
      </c>
      <c r="E6" s="28">
        <v>35.4</v>
      </c>
      <c r="F6" s="28">
        <v>144.9</v>
      </c>
      <c r="G6" s="28">
        <v>174.8</v>
      </c>
      <c r="H6" s="28">
        <v>122.8</v>
      </c>
      <c r="I6" s="28">
        <v>205.7</v>
      </c>
      <c r="J6" s="28">
        <v>195.9</v>
      </c>
      <c r="K6" s="28">
        <v>285.5</v>
      </c>
      <c r="L6" s="28">
        <v>261.3</v>
      </c>
      <c r="M6" s="28">
        <v>377.6</v>
      </c>
      <c r="N6" s="28">
        <v>458.1</v>
      </c>
      <c r="O6" s="28">
        <v>431.8</v>
      </c>
      <c r="P6" s="28">
        <v>598.6</v>
      </c>
      <c r="Q6" s="28">
        <v>890.5</v>
      </c>
      <c r="R6" s="28">
        <v>1140.9000000000001</v>
      </c>
      <c r="S6" s="28">
        <v>1254.5</v>
      </c>
      <c r="T6" s="28">
        <v>1824.8</v>
      </c>
      <c r="U6" s="28">
        <v>927.58399999999995</v>
      </c>
      <c r="V6" s="28">
        <v>708.82744724000054</v>
      </c>
      <c r="W6" s="28">
        <v>566.82177160000003</v>
      </c>
      <c r="X6" s="28">
        <v>837.73122839999996</v>
      </c>
      <c r="Y6" s="28">
        <v>618.54499999999996</v>
      </c>
      <c r="Z6" s="28">
        <v>633.846</v>
      </c>
      <c r="AA6" s="28">
        <v>571.57000000000005</v>
      </c>
      <c r="AB6" s="28">
        <v>764.63499999999999</v>
      </c>
      <c r="AC6" s="28">
        <v>661.22400000000005</v>
      </c>
      <c r="AD6" s="28">
        <v>864.81799999999998</v>
      </c>
      <c r="AE6" s="28">
        <v>419.04500000000002</v>
      </c>
      <c r="AF6" s="28">
        <v>596.399</v>
      </c>
      <c r="AG6" s="28">
        <v>606.01599999999996</v>
      </c>
      <c r="AH6" s="28">
        <v>619.29399999999998</v>
      </c>
      <c r="AI6" s="28">
        <v>749.745</v>
      </c>
      <c r="AJ6" s="28">
        <v>746.04300000000001</v>
      </c>
      <c r="AK6" s="28">
        <v>798.82899999999995</v>
      </c>
    </row>
    <row r="7" spans="1:37" ht="20.5">
      <c r="A7" s="26" t="s">
        <v>47</v>
      </c>
      <c r="B7" s="27"/>
      <c r="C7" s="28">
        <v>-53</v>
      </c>
      <c r="D7" s="28">
        <v>-53.2</v>
      </c>
      <c r="E7" s="28">
        <v>-83.1</v>
      </c>
      <c r="F7" s="28">
        <v>-153.69999999999999</v>
      </c>
      <c r="G7" s="28">
        <v>-178.6</v>
      </c>
      <c r="H7" s="28">
        <v>-140.19999999999999</v>
      </c>
      <c r="I7" s="28">
        <v>-209.7</v>
      </c>
      <c r="J7" s="28">
        <v>-220.3</v>
      </c>
      <c r="K7" s="28">
        <v>-233.5</v>
      </c>
      <c r="L7" s="28">
        <v>-211.2</v>
      </c>
      <c r="M7" s="28">
        <v>-329</v>
      </c>
      <c r="N7" s="28">
        <v>-370.6</v>
      </c>
      <c r="O7" s="28">
        <v>-335.4</v>
      </c>
      <c r="P7" s="28">
        <v>-326.3</v>
      </c>
      <c r="Q7" s="28">
        <v>-424.6</v>
      </c>
      <c r="R7" s="28">
        <v>-395.7</v>
      </c>
      <c r="S7" s="28">
        <v>-365.9</v>
      </c>
      <c r="T7" s="28">
        <v>-543.6</v>
      </c>
      <c r="U7" s="28">
        <v>-566.16499999999996</v>
      </c>
      <c r="V7" s="28">
        <v>-596.47400000000005</v>
      </c>
      <c r="W7" s="28">
        <v>-408.92700000000002</v>
      </c>
      <c r="X7" s="28">
        <v>-653.52200000000005</v>
      </c>
      <c r="Y7" s="28">
        <v>-606.98199999999997</v>
      </c>
      <c r="Z7" s="28">
        <v>-595.87900000000002</v>
      </c>
      <c r="AA7" s="28">
        <v>-492.99700000000001</v>
      </c>
      <c r="AB7" s="28">
        <v>-685.029</v>
      </c>
      <c r="AC7" s="28">
        <v>-623.24699999999996</v>
      </c>
      <c r="AD7" s="28">
        <v>-655.49199999999996</v>
      </c>
      <c r="AE7" s="28">
        <v>-535.40800000000002</v>
      </c>
      <c r="AF7" s="28">
        <v>-604.61699999999996</v>
      </c>
      <c r="AG7" s="28">
        <v>-700.4</v>
      </c>
      <c r="AH7" s="28">
        <v>-609.39099999999996</v>
      </c>
      <c r="AI7" s="28">
        <v>-678.18200000000002</v>
      </c>
      <c r="AJ7" s="28">
        <v>-749.40200000000004</v>
      </c>
      <c r="AK7" s="28">
        <v>-784.221</v>
      </c>
    </row>
    <row r="8" spans="1:37" ht="20.5">
      <c r="A8" s="26" t="s">
        <v>48</v>
      </c>
      <c r="B8" s="27"/>
      <c r="C8" s="28">
        <v>55.3</v>
      </c>
      <c r="D8" s="28">
        <v>36</v>
      </c>
      <c r="E8" s="28">
        <v>38.299999999999997</v>
      </c>
      <c r="F8" s="28">
        <v>52.2</v>
      </c>
      <c r="G8" s="28">
        <v>73.2</v>
      </c>
      <c r="H8" s="28">
        <v>61.9</v>
      </c>
      <c r="I8" s="28">
        <v>105.1</v>
      </c>
      <c r="J8" s="28">
        <v>96.1</v>
      </c>
      <c r="K8" s="28">
        <v>184.7</v>
      </c>
      <c r="L8" s="28">
        <v>229.8</v>
      </c>
      <c r="M8" s="28">
        <v>226</v>
      </c>
      <c r="N8" s="28">
        <v>204.4</v>
      </c>
      <c r="O8" s="28">
        <v>246.1</v>
      </c>
      <c r="P8" s="28">
        <v>419.7</v>
      </c>
      <c r="Q8" s="28">
        <v>693.6</v>
      </c>
      <c r="R8" s="28">
        <v>1017</v>
      </c>
      <c r="S8" s="28">
        <v>1113.0999999999999</v>
      </c>
      <c r="T8" s="28">
        <v>1540.2</v>
      </c>
      <c r="U8" s="28">
        <v>795.88599999999997</v>
      </c>
      <c r="V8" s="28">
        <v>333.65499999999997</v>
      </c>
      <c r="W8" s="28">
        <v>403.21699999999998</v>
      </c>
      <c r="X8" s="28">
        <v>506.71199999999999</v>
      </c>
      <c r="Y8" s="28">
        <v>226.095</v>
      </c>
      <c r="Z8" s="28">
        <v>216.374</v>
      </c>
      <c r="AA8" s="28">
        <v>290.55900000000003</v>
      </c>
      <c r="AB8" s="28">
        <v>219.64599999999999</v>
      </c>
      <c r="AC8" s="28">
        <v>169.31899999999999</v>
      </c>
      <c r="AD8" s="28">
        <v>393.48099999999999</v>
      </c>
      <c r="AE8" s="28">
        <v>113.941</v>
      </c>
      <c r="AF8" s="28">
        <v>172.31899999999999</v>
      </c>
      <c r="AG8" s="28">
        <v>66.748000000000005</v>
      </c>
      <c r="AH8" s="28">
        <v>157.839</v>
      </c>
      <c r="AI8" s="28">
        <v>239.054</v>
      </c>
      <c r="AJ8" s="28">
        <v>160.99299999999999</v>
      </c>
      <c r="AK8" s="28">
        <v>165.797</v>
      </c>
    </row>
    <row r="9" spans="1:37" ht="20.5">
      <c r="A9" s="26" t="s">
        <v>49</v>
      </c>
      <c r="B9" s="27"/>
      <c r="C9" s="28">
        <v>-42.5</v>
      </c>
      <c r="D9" s="28">
        <v>151</v>
      </c>
      <c r="E9" s="28">
        <v>-49.8</v>
      </c>
      <c r="F9" s="28">
        <v>-49</v>
      </c>
      <c r="G9" s="28">
        <v>-56.4</v>
      </c>
      <c r="H9" s="28">
        <v>-58.4</v>
      </c>
      <c r="I9" s="28">
        <v>-53.4</v>
      </c>
      <c r="J9" s="28">
        <v>109.3</v>
      </c>
      <c r="K9" s="28">
        <v>-64.3</v>
      </c>
      <c r="L9" s="28">
        <v>-70.400000000000006</v>
      </c>
      <c r="M9" s="28">
        <v>-69.2</v>
      </c>
      <c r="N9" s="28">
        <v>-37</v>
      </c>
      <c r="O9" s="28">
        <v>-67.900000000000006</v>
      </c>
      <c r="P9" s="28">
        <v>-74.900000000000006</v>
      </c>
      <c r="Q9" s="28">
        <v>-84.3</v>
      </c>
      <c r="R9" s="28">
        <v>536.9</v>
      </c>
      <c r="S9" s="28">
        <v>-73.3</v>
      </c>
      <c r="T9" s="28">
        <v>-91.4</v>
      </c>
      <c r="U9" s="28">
        <v>-148.09200000000001</v>
      </c>
      <c r="V9" s="28">
        <v>-135.34800000000001</v>
      </c>
      <c r="W9" s="28">
        <v>-111.83499999999999</v>
      </c>
      <c r="X9" s="28">
        <v>-172.29</v>
      </c>
      <c r="Y9" s="28">
        <v>-118.751</v>
      </c>
      <c r="Z9" s="28">
        <v>222.577</v>
      </c>
      <c r="AA9" s="28">
        <v>-87.488</v>
      </c>
      <c r="AB9" s="28">
        <v>-114.81500000000001</v>
      </c>
      <c r="AC9" s="28">
        <v>-66.975000000000023</v>
      </c>
      <c r="AD9" s="28">
        <v>-113.655</v>
      </c>
      <c r="AE9" s="28">
        <v>-77.195999999999998</v>
      </c>
      <c r="AF9" s="28">
        <v>-50.723999999999997</v>
      </c>
      <c r="AG9" s="28">
        <v>-63.999000000000002</v>
      </c>
      <c r="AH9" s="28">
        <v>-37.113</v>
      </c>
      <c r="AI9" s="28">
        <v>-84.222999999999999</v>
      </c>
      <c r="AJ9" s="28">
        <v>-76.64</v>
      </c>
      <c r="AK9" s="28">
        <v>-72.064999999999998</v>
      </c>
    </row>
    <row r="10" spans="1:37" ht="20.5">
      <c r="A10" s="26" t="s">
        <v>50</v>
      </c>
      <c r="B10" s="27"/>
      <c r="C10" s="28">
        <v>-3.1</v>
      </c>
      <c r="D10" s="28">
        <v>-3</v>
      </c>
      <c r="E10" s="28">
        <v>-7.2</v>
      </c>
      <c r="F10" s="28">
        <v>-18.100000000000001</v>
      </c>
      <c r="G10" s="28">
        <v>-25.3</v>
      </c>
      <c r="H10" s="28">
        <v>-19.100000000000001</v>
      </c>
      <c r="I10" s="28">
        <v>-23.9</v>
      </c>
      <c r="J10" s="28">
        <v>-19.5</v>
      </c>
      <c r="K10" s="28">
        <v>-23.5</v>
      </c>
      <c r="L10" s="28">
        <v>-22.7</v>
      </c>
      <c r="M10" s="28">
        <v>-33.200000000000003</v>
      </c>
      <c r="N10" s="28">
        <v>-36.799999999999997</v>
      </c>
      <c r="O10" s="28">
        <v>-43.4</v>
      </c>
      <c r="P10" s="28">
        <v>-43.3</v>
      </c>
      <c r="Q10" s="28">
        <v>-51.4</v>
      </c>
      <c r="R10" s="28">
        <v>-51.7</v>
      </c>
      <c r="S10" s="28">
        <v>-51.1</v>
      </c>
      <c r="T10" s="28">
        <v>-65.599999999999994</v>
      </c>
      <c r="U10" s="28">
        <v>-124.529</v>
      </c>
      <c r="V10" s="28">
        <v>-72.445999999999998</v>
      </c>
      <c r="W10" s="28">
        <v>-69.644000000000005</v>
      </c>
      <c r="X10" s="28">
        <v>-130.803</v>
      </c>
      <c r="Y10" s="28">
        <v>-80.647999999999996</v>
      </c>
      <c r="Z10" s="28">
        <v>-72.591999999999999</v>
      </c>
      <c r="AA10" s="28">
        <v>-64.5</v>
      </c>
      <c r="AB10" s="28">
        <v>-115.53400000000001</v>
      </c>
      <c r="AC10" s="28">
        <v>-69.986000000000004</v>
      </c>
      <c r="AD10" s="28">
        <v>-76.489999999999995</v>
      </c>
      <c r="AE10" s="28">
        <v>-78.459000000000003</v>
      </c>
      <c r="AF10" s="28">
        <v>-66.325000000000003</v>
      </c>
      <c r="AG10" s="28">
        <v>-75.353999999999999</v>
      </c>
      <c r="AH10" s="28">
        <v>-42.728000000000002</v>
      </c>
      <c r="AI10" s="28">
        <v>-77.463999999999999</v>
      </c>
      <c r="AJ10" s="28">
        <v>-87.707999999999998</v>
      </c>
      <c r="AK10" s="28">
        <v>-90.296000000000006</v>
      </c>
    </row>
    <row r="11" spans="1:37" ht="20.5">
      <c r="A11" s="26" t="s">
        <v>51</v>
      </c>
      <c r="B11" s="27"/>
      <c r="C11" s="28">
        <v>-5.0999999999999996</v>
      </c>
      <c r="D11" s="28">
        <v>-5.6</v>
      </c>
      <c r="E11" s="28">
        <v>-5.8</v>
      </c>
      <c r="F11" s="28">
        <v>-3.5</v>
      </c>
      <c r="G11" s="28">
        <v>-6.3</v>
      </c>
      <c r="H11" s="28">
        <v>-7</v>
      </c>
      <c r="I11" s="28">
        <v>-6.1</v>
      </c>
      <c r="J11" s="28">
        <v>-6.8</v>
      </c>
      <c r="K11" s="28">
        <v>-5.9</v>
      </c>
      <c r="L11" s="28">
        <v>-6.6</v>
      </c>
      <c r="M11" s="28">
        <v>-6.3</v>
      </c>
      <c r="N11" s="28">
        <v>-5.6</v>
      </c>
      <c r="O11" s="28">
        <v>-5.7</v>
      </c>
      <c r="P11" s="28">
        <v>-6.8</v>
      </c>
      <c r="Q11" s="28">
        <v>-6.8</v>
      </c>
      <c r="R11" s="28">
        <v>-7.5</v>
      </c>
      <c r="S11" s="28">
        <v>-7.5</v>
      </c>
      <c r="T11" s="28">
        <v>-8.1</v>
      </c>
      <c r="U11" s="28">
        <v>-8.7690000000000001</v>
      </c>
      <c r="V11" s="28">
        <v>-13.734</v>
      </c>
      <c r="W11" s="28">
        <v>-10.086</v>
      </c>
      <c r="X11" s="28">
        <v>-10.712999999999999</v>
      </c>
      <c r="Y11" s="28">
        <v>-10.464</v>
      </c>
      <c r="Z11" s="28">
        <v>-10.750999999999999</v>
      </c>
      <c r="AA11" s="28">
        <v>-11.903</v>
      </c>
      <c r="AB11" s="28">
        <v>-12.529</v>
      </c>
      <c r="AC11" s="28">
        <v>-13.738</v>
      </c>
      <c r="AD11" s="28">
        <v>-13.502000000000001</v>
      </c>
      <c r="AE11" s="28">
        <v>-13.605</v>
      </c>
      <c r="AF11" s="28">
        <v>-12.303000000000001</v>
      </c>
      <c r="AG11" s="28">
        <v>-12.544</v>
      </c>
      <c r="AH11" s="28">
        <v>-13.37</v>
      </c>
      <c r="AI11" s="28">
        <v>-12.705</v>
      </c>
      <c r="AJ11" s="28">
        <v>-13.157</v>
      </c>
      <c r="AK11" s="28">
        <v>-12.577</v>
      </c>
    </row>
    <row r="12" spans="1:37" ht="20.5">
      <c r="A12" s="26" t="s">
        <v>52</v>
      </c>
      <c r="B12" s="27"/>
      <c r="C12" s="28">
        <v>-34.200000000000003</v>
      </c>
      <c r="D12" s="28">
        <v>159.5</v>
      </c>
      <c r="E12" s="28">
        <v>-36.799999999999997</v>
      </c>
      <c r="F12" s="28">
        <v>-27.3</v>
      </c>
      <c r="G12" s="28">
        <v>-24.8</v>
      </c>
      <c r="H12" s="28">
        <v>-32.4</v>
      </c>
      <c r="I12" s="28">
        <v>-23.4</v>
      </c>
      <c r="J12" s="28">
        <v>135.6</v>
      </c>
      <c r="K12" s="28">
        <v>-34.9</v>
      </c>
      <c r="L12" s="28">
        <v>-41.1</v>
      </c>
      <c r="M12" s="28">
        <v>-29.8</v>
      </c>
      <c r="N12" s="28">
        <v>5.4</v>
      </c>
      <c r="O12" s="28">
        <v>-18.8</v>
      </c>
      <c r="P12" s="28">
        <v>-24.8</v>
      </c>
      <c r="Q12" s="28">
        <v>-26.2</v>
      </c>
      <c r="R12" s="28">
        <v>596</v>
      </c>
      <c r="S12" s="28">
        <v>-14.7</v>
      </c>
      <c r="T12" s="28">
        <v>-17.600000000000001</v>
      </c>
      <c r="U12" s="28">
        <v>-14.794</v>
      </c>
      <c r="V12" s="28">
        <v>-49.167999999999999</v>
      </c>
      <c r="W12" s="28">
        <v>-32.104999999999997</v>
      </c>
      <c r="X12" s="28">
        <v>-30.774000000000001</v>
      </c>
      <c r="Y12" s="28">
        <v>-27.638999999999999</v>
      </c>
      <c r="Z12" s="28">
        <v>273.87700000000001</v>
      </c>
      <c r="AA12" s="28">
        <v>-29.611999999999998</v>
      </c>
      <c r="AB12" s="28">
        <v>-23.13</v>
      </c>
      <c r="AC12" s="28">
        <v>-37.011000000000003</v>
      </c>
      <c r="AD12" s="28">
        <v>-64.876000000000005</v>
      </c>
      <c r="AE12" s="28">
        <v>-22.084</v>
      </c>
      <c r="AF12" s="28">
        <v>-18.969000000000001</v>
      </c>
      <c r="AG12" s="28">
        <v>-20.603000000000002</v>
      </c>
      <c r="AH12" s="28">
        <v>-28.838000000000001</v>
      </c>
      <c r="AI12" s="28">
        <v>-24.004999999999999</v>
      </c>
      <c r="AJ12" s="28">
        <v>-26.63</v>
      </c>
      <c r="AK12" s="28">
        <v>-16.759</v>
      </c>
    </row>
    <row r="13" spans="1:37" ht="20.5">
      <c r="A13" s="269" t="s">
        <v>215</v>
      </c>
      <c r="B13" s="27"/>
      <c r="C13" s="28">
        <v>12.8</v>
      </c>
      <c r="D13" s="28">
        <v>14.8</v>
      </c>
      <c r="E13" s="28">
        <v>16.7</v>
      </c>
      <c r="F13" s="28">
        <v>6.4</v>
      </c>
      <c r="G13" s="28">
        <v>10.9</v>
      </c>
      <c r="H13" s="28">
        <v>16.100000000000001</v>
      </c>
      <c r="I13" s="28">
        <v>19</v>
      </c>
      <c r="J13" s="28">
        <v>16.7</v>
      </c>
      <c r="K13" s="28">
        <v>13.6</v>
      </c>
      <c r="L13" s="28">
        <v>13</v>
      </c>
      <c r="M13" s="28">
        <v>27.9</v>
      </c>
      <c r="N13" s="28">
        <v>6</v>
      </c>
      <c r="O13" s="28">
        <v>-8.5</v>
      </c>
      <c r="P13" s="28">
        <v>17.7</v>
      </c>
      <c r="Q13" s="28">
        <v>19.5</v>
      </c>
      <c r="R13" s="28">
        <v>27</v>
      </c>
      <c r="S13" s="28">
        <v>11.7</v>
      </c>
      <c r="T13" s="28">
        <v>26.2</v>
      </c>
      <c r="U13" s="28">
        <v>45.170999999999999</v>
      </c>
      <c r="V13" s="28">
        <v>10.832000000000001</v>
      </c>
      <c r="W13" s="28">
        <v>12.172000000000001</v>
      </c>
      <c r="X13" s="28">
        <v>27.687999999999999</v>
      </c>
      <c r="Y13" s="28">
        <v>41.34</v>
      </c>
      <c r="Z13" s="28">
        <v>32.042999999999999</v>
      </c>
      <c r="AA13" s="28">
        <v>18.527000000000001</v>
      </c>
      <c r="AB13" s="28">
        <v>36.378</v>
      </c>
      <c r="AC13" s="28">
        <v>53.76</v>
      </c>
      <c r="AD13" s="28">
        <v>41.213000000000001</v>
      </c>
      <c r="AE13" s="28">
        <v>36.951999999999998</v>
      </c>
      <c r="AF13" s="28">
        <v>46.872999999999998</v>
      </c>
      <c r="AG13" s="28">
        <v>44.502000000000002</v>
      </c>
      <c r="AH13" s="28">
        <v>47.823</v>
      </c>
      <c r="AI13" s="28">
        <v>29.951000000000001</v>
      </c>
      <c r="AJ13" s="28">
        <v>50.854999999999997</v>
      </c>
      <c r="AK13" s="28">
        <v>47.567</v>
      </c>
    </row>
    <row r="14" spans="1:37" ht="30.5">
      <c r="A14" s="30" t="s">
        <v>53</v>
      </c>
      <c r="B14" s="27"/>
      <c r="C14" s="28">
        <v>12.799999999999997</v>
      </c>
      <c r="D14" s="28">
        <v>187</v>
      </c>
      <c r="E14" s="28">
        <v>-11.5</v>
      </c>
      <c r="F14" s="28">
        <v>3.2000000000000028</v>
      </c>
      <c r="G14" s="28">
        <v>16.800000000000004</v>
      </c>
      <c r="H14" s="28">
        <v>3.5</v>
      </c>
      <c r="I14" s="28">
        <v>51.699999999999996</v>
      </c>
      <c r="J14" s="28">
        <v>205.39999999999998</v>
      </c>
      <c r="K14" s="28">
        <v>120.39999999999999</v>
      </c>
      <c r="L14" s="28">
        <v>159.4</v>
      </c>
      <c r="M14" s="28">
        <v>156.80000000000001</v>
      </c>
      <c r="N14" s="28">
        <v>167.4</v>
      </c>
      <c r="O14" s="28">
        <v>178.2</v>
      </c>
      <c r="P14" s="28">
        <v>344.79999999999995</v>
      </c>
      <c r="Q14" s="28">
        <v>609.30000000000007</v>
      </c>
      <c r="R14" s="28">
        <v>1553.9</v>
      </c>
      <c r="S14" s="28">
        <v>1039.8</v>
      </c>
      <c r="T14" s="28">
        <v>1448.8</v>
      </c>
      <c r="U14" s="28">
        <v>647.79399999999998</v>
      </c>
      <c r="V14" s="28">
        <v>198.30699999999996</v>
      </c>
      <c r="W14" s="28">
        <v>291.38200000000001</v>
      </c>
      <c r="X14" s="28">
        <v>334.42200000000003</v>
      </c>
      <c r="Y14" s="28">
        <v>107.34399999999999</v>
      </c>
      <c r="Z14" s="28">
        <v>438.95100000000002</v>
      </c>
      <c r="AA14" s="28">
        <v>203.07100000000003</v>
      </c>
      <c r="AB14" s="28">
        <v>104.83099999999997</v>
      </c>
      <c r="AC14" s="28">
        <v>102.34399999999999</v>
      </c>
      <c r="AD14" s="28">
        <v>279.82600000000002</v>
      </c>
      <c r="AE14" s="28">
        <v>36.744999999999997</v>
      </c>
      <c r="AF14" s="28">
        <v>121.595</v>
      </c>
      <c r="AG14" s="28">
        <v>2.7490000000000001</v>
      </c>
      <c r="AH14" s="28">
        <v>120.726</v>
      </c>
      <c r="AI14" s="28">
        <v>154.83099999999999</v>
      </c>
      <c r="AJ14" s="28">
        <v>84.352999999999994</v>
      </c>
      <c r="AK14" s="28">
        <v>93.731999999999999</v>
      </c>
    </row>
    <row r="15" spans="1:37" ht="20.5">
      <c r="A15" s="26" t="s">
        <v>214</v>
      </c>
      <c r="B15" s="27"/>
      <c r="C15" s="28">
        <v>38.700000000000003</v>
      </c>
      <c r="D15" s="28">
        <v>38.9</v>
      </c>
      <c r="E15" s="28">
        <v>38.1</v>
      </c>
      <c r="F15" s="28">
        <v>36.299999999999997</v>
      </c>
      <c r="G15" s="28">
        <v>32.1</v>
      </c>
      <c r="H15" s="28">
        <v>29.9</v>
      </c>
      <c r="I15" s="28">
        <v>31.1</v>
      </c>
      <c r="J15" s="28">
        <v>32.299999999999997</v>
      </c>
      <c r="K15" s="28">
        <v>32.299999999999997</v>
      </c>
      <c r="L15" s="28">
        <v>31</v>
      </c>
      <c r="M15" s="28">
        <v>31.3</v>
      </c>
      <c r="N15" s="28">
        <v>38.9</v>
      </c>
      <c r="O15" s="28">
        <v>35.799999999999997</v>
      </c>
      <c r="P15" s="28">
        <v>35.700000000000003</v>
      </c>
      <c r="Q15" s="28">
        <v>35.200000000000003</v>
      </c>
      <c r="R15" s="28">
        <v>35.4</v>
      </c>
      <c r="S15" s="28">
        <v>38.700000000000003</v>
      </c>
      <c r="T15" s="28">
        <v>39.9</v>
      </c>
      <c r="U15" s="28">
        <v>38.578000000000003</v>
      </c>
      <c r="V15" s="28">
        <v>56.932000000000002</v>
      </c>
      <c r="W15" s="28">
        <v>52.658000000000001</v>
      </c>
      <c r="X15" s="28">
        <v>49.860999999999997</v>
      </c>
      <c r="Y15" s="28">
        <v>51.552</v>
      </c>
      <c r="Z15" s="28">
        <v>56.725000000000001</v>
      </c>
      <c r="AA15" s="28">
        <v>68.38</v>
      </c>
      <c r="AB15" s="28">
        <v>77.272999999999996</v>
      </c>
      <c r="AC15" s="28">
        <v>80.676000000000002</v>
      </c>
      <c r="AD15" s="28">
        <v>87.825000000000003</v>
      </c>
      <c r="AE15" s="28">
        <v>81.266999999999996</v>
      </c>
      <c r="AF15" s="28">
        <v>80.096000000000004</v>
      </c>
      <c r="AG15" s="28">
        <v>84.355999999999995</v>
      </c>
      <c r="AH15" s="28">
        <v>83.4</v>
      </c>
      <c r="AI15" s="28">
        <v>80.156999999999996</v>
      </c>
      <c r="AJ15" s="28">
        <v>80.391000000000005</v>
      </c>
      <c r="AK15" s="28">
        <v>82.540999999999997</v>
      </c>
    </row>
    <row r="16" spans="1:37" ht="20.5">
      <c r="A16" s="31" t="s">
        <v>336</v>
      </c>
      <c r="B16" s="27"/>
      <c r="C16" s="298">
        <v>64.400000000000006</v>
      </c>
      <c r="D16" s="298">
        <v>240.7</v>
      </c>
      <c r="E16" s="298">
        <v>43.2</v>
      </c>
      <c r="F16" s="298">
        <v>46</v>
      </c>
      <c r="G16" s="298">
        <v>59.9</v>
      </c>
      <c r="H16" s="298">
        <v>49.4</v>
      </c>
      <c r="I16" s="298">
        <v>101.9</v>
      </c>
      <c r="J16" s="298">
        <v>254.3</v>
      </c>
      <c r="K16" s="298">
        <v>166.1</v>
      </c>
      <c r="L16" s="298">
        <v>203.5</v>
      </c>
      <c r="M16" s="298">
        <v>216</v>
      </c>
      <c r="N16" s="298">
        <v>212.3</v>
      </c>
      <c r="O16" s="298">
        <v>205.5</v>
      </c>
      <c r="P16" s="298">
        <v>398.1</v>
      </c>
      <c r="Q16" s="298">
        <v>664</v>
      </c>
      <c r="R16" s="298">
        <v>1616.2</v>
      </c>
      <c r="S16" s="298">
        <v>1090.2</v>
      </c>
      <c r="T16" s="298">
        <v>1514.9</v>
      </c>
      <c r="U16" s="298">
        <v>731.54300000000001</v>
      </c>
      <c r="V16" s="298">
        <v>266.07100000000003</v>
      </c>
      <c r="W16" s="298">
        <v>356.21199999999999</v>
      </c>
      <c r="X16" s="298">
        <v>411.971</v>
      </c>
      <c r="Y16" s="298">
        <v>200.23599999999999</v>
      </c>
      <c r="Z16" s="298">
        <v>495.67599999999999</v>
      </c>
      <c r="AA16" s="298">
        <v>271.45100000000002</v>
      </c>
      <c r="AB16" s="298">
        <v>182.10400000000001</v>
      </c>
      <c r="AC16" s="298">
        <v>183.02</v>
      </c>
      <c r="AD16" s="298">
        <v>367.65100000000001</v>
      </c>
      <c r="AE16" s="298">
        <v>118.012</v>
      </c>
      <c r="AF16" s="298">
        <v>201.691</v>
      </c>
      <c r="AG16" s="298">
        <v>87.105000000000004</v>
      </c>
      <c r="AH16" s="387">
        <v>204.126</v>
      </c>
      <c r="AI16" s="387">
        <v>234.988</v>
      </c>
      <c r="AJ16" s="298">
        <v>164.744</v>
      </c>
      <c r="AK16" s="298">
        <v>176.273</v>
      </c>
    </row>
    <row r="17" spans="1:37" ht="20.5">
      <c r="A17" s="31" t="s">
        <v>216</v>
      </c>
      <c r="B17" s="27"/>
      <c r="C17" s="299">
        <v>0.59464450600184682</v>
      </c>
      <c r="D17" s="299">
        <v>2.7014590347923684</v>
      </c>
      <c r="E17" s="299">
        <v>0.35584843492586493</v>
      </c>
      <c r="F17" s="299">
        <v>0.22340942204953859</v>
      </c>
      <c r="G17" s="299">
        <v>0.23779277491067882</v>
      </c>
      <c r="H17" s="299">
        <v>0.24443344878772885</v>
      </c>
      <c r="I17" s="299">
        <v>0.32369758576874208</v>
      </c>
      <c r="J17" s="299">
        <v>0.80398355991147641</v>
      </c>
      <c r="K17" s="299">
        <v>0.39727337957426451</v>
      </c>
      <c r="L17" s="299">
        <v>0.46134663341645882</v>
      </c>
      <c r="M17" s="299">
        <v>0.38925932600468555</v>
      </c>
      <c r="N17" s="299">
        <v>0.36921739130434783</v>
      </c>
      <c r="O17" s="299">
        <v>0.35339638865004297</v>
      </c>
      <c r="P17" s="299">
        <v>0.53371765652232206</v>
      </c>
      <c r="Q17" s="299">
        <v>0.59386459171809325</v>
      </c>
      <c r="R17" s="299">
        <v>1.1441313889282176</v>
      </c>
      <c r="S17" s="299">
        <v>0.73706983976742624</v>
      </c>
      <c r="T17" s="299">
        <v>0.72698915442940781</v>
      </c>
      <c r="U17" s="299">
        <v>0.53708928667135081</v>
      </c>
      <c r="V17" s="299">
        <v>0.28605817042582266</v>
      </c>
      <c r="W17" s="299">
        <v>0.43860694655135046</v>
      </c>
      <c r="X17" s="299">
        <v>0.35507578643618443</v>
      </c>
      <c r="Y17" s="299">
        <v>0.2403571338543736</v>
      </c>
      <c r="Z17" s="299">
        <v>0.6102482847093208</v>
      </c>
      <c r="AA17" s="299">
        <v>0.34643471557872063</v>
      </c>
      <c r="AB17" s="299">
        <v>0.20129217674855612</v>
      </c>
      <c r="AC17" s="299">
        <v>0.23092083182977821</v>
      </c>
      <c r="AD17" s="299">
        <v>0.35048661881669024</v>
      </c>
      <c r="AE17" s="299">
        <v>0.1817389416169117</v>
      </c>
      <c r="AF17" s="299">
        <v>0.25959795916265949</v>
      </c>
      <c r="AG17" s="299">
        <v>0.11354393154906224</v>
      </c>
      <c r="AH17" s="299">
        <v>0.26605581116483973</v>
      </c>
      <c r="AI17" s="299">
        <v>0.25619142728806982</v>
      </c>
      <c r="AJ17" s="299">
        <v>0.1809588145804843</v>
      </c>
      <c r="AK17" s="299">
        <v>0.18554701068821852</v>
      </c>
    </row>
    <row r="18" spans="1:37" ht="10" customHeight="1">
      <c r="A18" s="26"/>
      <c r="B18" s="27"/>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v>0</v>
      </c>
      <c r="AF18" s="28">
        <v>0</v>
      </c>
      <c r="AG18" s="28">
        <v>0</v>
      </c>
      <c r="AH18" s="28">
        <v>0</v>
      </c>
      <c r="AI18" s="28">
        <v>0</v>
      </c>
      <c r="AJ18" s="28">
        <v>0</v>
      </c>
      <c r="AK18" s="28">
        <v>0</v>
      </c>
    </row>
    <row r="19" spans="1:37" ht="20.5">
      <c r="A19" s="31" t="s">
        <v>54</v>
      </c>
      <c r="B19" s="32"/>
      <c r="C19" s="298">
        <v>51.5</v>
      </c>
      <c r="D19" s="298">
        <v>225.8</v>
      </c>
      <c r="E19" s="298">
        <v>26.6</v>
      </c>
      <c r="F19" s="298">
        <v>41.4</v>
      </c>
      <c r="G19" s="298">
        <v>49</v>
      </c>
      <c r="H19" s="298">
        <v>33.299999999999997</v>
      </c>
      <c r="I19" s="298">
        <v>82.8</v>
      </c>
      <c r="J19" s="298">
        <v>38.1</v>
      </c>
      <c r="K19" s="298">
        <v>152.6</v>
      </c>
      <c r="L19" s="298">
        <v>190.5</v>
      </c>
      <c r="M19" s="298">
        <v>188.1</v>
      </c>
      <c r="N19" s="298">
        <v>209.4</v>
      </c>
      <c r="O19" s="298">
        <v>214</v>
      </c>
      <c r="P19" s="298">
        <v>380.5</v>
      </c>
      <c r="Q19" s="298">
        <v>644.5</v>
      </c>
      <c r="R19" s="298">
        <v>958.3</v>
      </c>
      <c r="S19" s="298">
        <v>1079.5</v>
      </c>
      <c r="T19" s="298">
        <v>1489.4</v>
      </c>
      <c r="U19" s="298">
        <v>684.50099999999998</v>
      </c>
      <c r="V19" s="298">
        <v>256.61799999999999</v>
      </c>
      <c r="W19" s="298">
        <v>344.82600000000002</v>
      </c>
      <c r="X19" s="298">
        <v>385.483</v>
      </c>
      <c r="Y19" s="298">
        <v>156.971</v>
      </c>
      <c r="Z19" s="298">
        <v>171.321</v>
      </c>
      <c r="AA19" s="298">
        <v>253.875</v>
      </c>
      <c r="AB19" s="298">
        <v>146.911</v>
      </c>
      <c r="AC19" s="298">
        <v>128.66900000000001</v>
      </c>
      <c r="AD19" s="298">
        <v>327.32900000000001</v>
      </c>
      <c r="AE19" s="298">
        <v>82.569000000000003</v>
      </c>
      <c r="AF19" s="298">
        <v>156.15600000000001</v>
      </c>
      <c r="AG19" s="298">
        <v>43.993000000000002</v>
      </c>
      <c r="AH19" s="387">
        <v>154.00800000000001</v>
      </c>
      <c r="AI19" s="387">
        <v>206.17099999999999</v>
      </c>
      <c r="AJ19" s="298">
        <v>115.206</v>
      </c>
      <c r="AK19" s="298">
        <v>130.10499999999999</v>
      </c>
    </row>
    <row r="20" spans="1:37" ht="20.5">
      <c r="A20" s="31" t="s">
        <v>55</v>
      </c>
      <c r="B20" s="32"/>
      <c r="C20" s="299">
        <v>0.47553093259464452</v>
      </c>
      <c r="D20" s="299">
        <v>2.5342312008978678</v>
      </c>
      <c r="E20" s="299">
        <v>0.21911037891268534</v>
      </c>
      <c r="F20" s="299">
        <v>0.20106847984458473</v>
      </c>
      <c r="G20" s="299">
        <v>0.1945216355696705</v>
      </c>
      <c r="H20" s="299">
        <v>0.16476991588322612</v>
      </c>
      <c r="I20" s="299">
        <v>0.26302414231257942</v>
      </c>
      <c r="J20" s="299">
        <v>0.12045526398988302</v>
      </c>
      <c r="K20" s="299">
        <v>0.36498445348002867</v>
      </c>
      <c r="L20" s="299">
        <v>0.43187485830877348</v>
      </c>
      <c r="M20" s="299">
        <v>0.338979996395747</v>
      </c>
      <c r="N20" s="299">
        <v>0.36417391304347829</v>
      </c>
      <c r="O20" s="299">
        <v>0.36801375752364573</v>
      </c>
      <c r="P20" s="299">
        <v>0.51012200026813248</v>
      </c>
      <c r="Q20" s="299">
        <v>0.57642429120829985</v>
      </c>
      <c r="R20" s="299">
        <v>0.67839444995044595</v>
      </c>
      <c r="S20" s="299">
        <v>0.72983571090528032</v>
      </c>
      <c r="T20" s="299">
        <v>0.71475189557539109</v>
      </c>
      <c r="U20" s="299">
        <v>0.50255166656755146</v>
      </c>
      <c r="V20" s="299">
        <v>0.27589506401800179</v>
      </c>
      <c r="W20" s="299">
        <v>0.42458726531255542</v>
      </c>
      <c r="X20" s="299">
        <v>0.33224590901490564</v>
      </c>
      <c r="Y20" s="299">
        <v>0.18842315896369724</v>
      </c>
      <c r="Z20" s="299">
        <v>0.21092073528814298</v>
      </c>
      <c r="AA20" s="299">
        <v>0.32400364492135852</v>
      </c>
      <c r="AB20" s="299">
        <v>0.16239091386409485</v>
      </c>
      <c r="AC20" s="299">
        <v>0.16234483942031327</v>
      </c>
      <c r="AD20" s="299">
        <v>0.31204711656067413</v>
      </c>
      <c r="AE20" s="299">
        <v>0.12715658297772076</v>
      </c>
      <c r="AF20" s="299">
        <v>0.20098952809497822</v>
      </c>
      <c r="AG20" s="299">
        <v>5.734617049122203E-2</v>
      </c>
      <c r="AH20" s="299">
        <v>0.20073250524614522</v>
      </c>
      <c r="AI20" s="299">
        <v>0.2247742129615497</v>
      </c>
      <c r="AJ20" s="299">
        <v>0.12654507109551349</v>
      </c>
      <c r="AK20" s="299">
        <v>0.13695003673614606</v>
      </c>
    </row>
    <row r="21" spans="1:37" ht="15.5">
      <c r="A21" s="27"/>
      <c r="B21" s="27"/>
      <c r="C21" s="33"/>
      <c r="D21" s="33"/>
      <c r="E21" s="33"/>
      <c r="F21" s="33"/>
      <c r="G21" s="33"/>
      <c r="H21" s="33"/>
      <c r="I21" s="33"/>
      <c r="J21" s="33"/>
      <c r="K21" s="33"/>
      <c r="L21" s="33"/>
      <c r="M21" s="33"/>
      <c r="N21" s="33"/>
      <c r="O21" s="33"/>
      <c r="P21" s="33"/>
      <c r="Q21" s="33"/>
    </row>
    <row r="22" spans="1:37" ht="15.5">
      <c r="A22" s="27"/>
      <c r="B22" s="27"/>
      <c r="C22" s="33"/>
      <c r="D22" s="33"/>
      <c r="E22" s="33"/>
      <c r="F22" s="33"/>
      <c r="G22" s="33"/>
      <c r="H22" s="33"/>
      <c r="I22" s="33"/>
      <c r="J22" s="33"/>
      <c r="K22" s="33"/>
      <c r="L22" s="33"/>
      <c r="M22" s="33"/>
      <c r="N22" s="33"/>
      <c r="O22" s="33"/>
      <c r="P22" s="33"/>
      <c r="Q22" s="33"/>
    </row>
    <row r="23" spans="1:37" ht="24.5">
      <c r="A23" s="447" t="s">
        <v>242</v>
      </c>
      <c r="B23" s="447"/>
      <c r="C23" s="447"/>
      <c r="D23" s="447"/>
      <c r="E23" s="447"/>
      <c r="F23" s="447"/>
      <c r="G23" s="447"/>
      <c r="H23" s="447"/>
      <c r="I23" s="447"/>
      <c r="J23" s="447"/>
      <c r="K23" s="447"/>
      <c r="L23" s="447"/>
      <c r="M23" s="447"/>
      <c r="N23" s="447"/>
      <c r="O23" s="447"/>
      <c r="P23" s="447"/>
      <c r="Q23" s="447"/>
      <c r="R23" s="447"/>
      <c r="S23" s="238"/>
      <c r="T23" s="238"/>
      <c r="U23" s="238"/>
      <c r="V23" s="238"/>
      <c r="W23" s="238"/>
      <c r="X23" s="238"/>
      <c r="Y23" s="238"/>
      <c r="Z23" s="238"/>
      <c r="AA23" s="238"/>
      <c r="AB23" s="238"/>
      <c r="AC23" s="238"/>
      <c r="AD23" s="238"/>
      <c r="AE23" s="238"/>
      <c r="AF23" s="238"/>
      <c r="AG23" s="238"/>
      <c r="AH23" s="238"/>
      <c r="AI23" s="238"/>
      <c r="AJ23" s="238"/>
      <c r="AK23" s="238"/>
    </row>
    <row r="24" spans="1:37" ht="20.5">
      <c r="A24" s="239" t="s">
        <v>43</v>
      </c>
      <c r="B24" s="240"/>
      <c r="C24" s="241" t="s">
        <v>30</v>
      </c>
      <c r="D24" s="241" t="s">
        <v>31</v>
      </c>
      <c r="E24" s="241" t="s">
        <v>32</v>
      </c>
      <c r="F24" s="241" t="s">
        <v>33</v>
      </c>
      <c r="G24" s="241" t="s">
        <v>34</v>
      </c>
      <c r="H24" s="241" t="s">
        <v>35</v>
      </c>
      <c r="I24" s="241" t="s">
        <v>36</v>
      </c>
      <c r="J24" s="241" t="s">
        <v>193</v>
      </c>
      <c r="K24" s="241" t="s">
        <v>213</v>
      </c>
      <c r="L24" s="241" t="s">
        <v>223</v>
      </c>
      <c r="M24" s="241" t="s">
        <v>234</v>
      </c>
      <c r="N24" s="241" t="s">
        <v>240</v>
      </c>
      <c r="O24" s="241" t="s">
        <v>251</v>
      </c>
      <c r="P24" s="241" t="s">
        <v>253</v>
      </c>
      <c r="Q24" s="241" t="s">
        <v>257</v>
      </c>
      <c r="R24" s="241" t="s">
        <v>260</v>
      </c>
      <c r="S24" s="241" t="s">
        <v>266</v>
      </c>
      <c r="T24" s="241" t="s">
        <v>269</v>
      </c>
      <c r="U24" s="241" t="s">
        <v>278</v>
      </c>
      <c r="V24" s="241" t="s">
        <v>290</v>
      </c>
      <c r="W24" s="241" t="s">
        <v>291</v>
      </c>
      <c r="X24" s="241" t="s">
        <v>302</v>
      </c>
      <c r="Y24" s="241" t="s">
        <v>304</v>
      </c>
      <c r="Z24" s="241" t="s">
        <v>305</v>
      </c>
      <c r="AA24" s="241" t="s">
        <v>307</v>
      </c>
      <c r="AB24" s="241" t="s">
        <v>309</v>
      </c>
      <c r="AC24" s="241" t="s">
        <v>310</v>
      </c>
      <c r="AD24" s="241" t="s">
        <v>320</v>
      </c>
      <c r="AE24" s="241" t="s">
        <v>339</v>
      </c>
      <c r="AF24" s="241" t="s">
        <v>340</v>
      </c>
      <c r="AG24" s="241" t="s">
        <v>351</v>
      </c>
      <c r="AH24" s="241" t="s">
        <v>354</v>
      </c>
      <c r="AI24" s="241" t="s">
        <v>359</v>
      </c>
      <c r="AJ24" s="241" t="s">
        <v>366</v>
      </c>
      <c r="AK24" s="241" t="s">
        <v>369</v>
      </c>
    </row>
    <row r="25" spans="1:37" ht="20.5">
      <c r="A25" s="26" t="s">
        <v>44</v>
      </c>
      <c r="B25" s="27"/>
      <c r="C25" s="28">
        <v>2218.6</v>
      </c>
      <c r="D25" s="28">
        <v>2457.6999999999998</v>
      </c>
      <c r="E25" s="28">
        <v>2543</v>
      </c>
      <c r="F25" s="28">
        <v>2761</v>
      </c>
      <c r="G25" s="28">
        <v>3003.4</v>
      </c>
      <c r="H25" s="28">
        <v>2923.6</v>
      </c>
      <c r="I25" s="28">
        <v>3440.5</v>
      </c>
      <c r="J25" s="28">
        <v>3202.9</v>
      </c>
      <c r="K25" s="28">
        <v>3088.5</v>
      </c>
      <c r="L25" s="28">
        <v>3329.2</v>
      </c>
      <c r="M25" s="28">
        <v>3241.8</v>
      </c>
      <c r="N25" s="28">
        <v>3059.7</v>
      </c>
      <c r="O25" s="28">
        <v>3248.6</v>
      </c>
      <c r="P25" s="28">
        <v>1881.8</v>
      </c>
      <c r="Q25" s="28">
        <v>3042.5</v>
      </c>
      <c r="R25" s="28">
        <v>4197.8999999999996</v>
      </c>
      <c r="S25" s="28">
        <v>5776</v>
      </c>
      <c r="T25" s="28">
        <v>7733.9</v>
      </c>
      <c r="U25" s="28">
        <v>7933.4560000000001</v>
      </c>
      <c r="V25" s="28">
        <v>6913.7669999999998</v>
      </c>
      <c r="W25" s="28">
        <v>6937.4089999999997</v>
      </c>
      <c r="X25" s="28">
        <v>7737.8069999999998</v>
      </c>
      <c r="Y25" s="28">
        <v>7451.2030000000004</v>
      </c>
      <c r="Z25" s="28">
        <v>7011.1570000000002</v>
      </c>
      <c r="AA25" s="28">
        <v>6661.6509999999998</v>
      </c>
      <c r="AB25" s="28">
        <v>6081.857</v>
      </c>
      <c r="AC25" s="28">
        <v>5988.4359999999997</v>
      </c>
      <c r="AD25" s="28">
        <v>5890.2460000000001</v>
      </c>
      <c r="AE25" s="28">
        <v>5784.0739999999996</v>
      </c>
      <c r="AF25" s="28">
        <v>5728.2740000000003</v>
      </c>
      <c r="AG25" s="28">
        <v>6194.7539999999999</v>
      </c>
      <c r="AH25" s="28">
        <v>5840.3519999999999</v>
      </c>
      <c r="AI25" s="28">
        <v>6089.4030000000002</v>
      </c>
      <c r="AJ25" s="28">
        <v>5861.8040000000001</v>
      </c>
      <c r="AK25" s="28">
        <v>5783.5290000000005</v>
      </c>
    </row>
    <row r="26" spans="1:37" ht="20.5">
      <c r="A26" s="26" t="s">
        <v>45</v>
      </c>
      <c r="B26" s="27"/>
      <c r="C26" s="29">
        <v>1978.4</v>
      </c>
      <c r="D26" s="29">
        <v>2100.1</v>
      </c>
      <c r="E26" s="29">
        <v>2227.5</v>
      </c>
      <c r="F26" s="29">
        <v>2328.8000000000002</v>
      </c>
      <c r="G26" s="29">
        <v>2580.3000000000002</v>
      </c>
      <c r="H26" s="29">
        <v>2498.9</v>
      </c>
      <c r="I26" s="29">
        <v>3045.6</v>
      </c>
      <c r="J26" s="29">
        <v>2810.2</v>
      </c>
      <c r="K26" s="29">
        <v>2729.3</v>
      </c>
      <c r="L26" s="29">
        <v>3005.5</v>
      </c>
      <c r="M26" s="29">
        <v>2985.7</v>
      </c>
      <c r="N26" s="29">
        <v>2722.5</v>
      </c>
      <c r="O26" s="29">
        <v>2837.7</v>
      </c>
      <c r="P26" s="29">
        <v>1591.8</v>
      </c>
      <c r="Q26" s="29">
        <v>2630.7</v>
      </c>
      <c r="R26" s="29">
        <v>4051.5</v>
      </c>
      <c r="S26" s="29">
        <v>5439.7</v>
      </c>
      <c r="T26" s="29">
        <v>7426.1</v>
      </c>
      <c r="U26" s="29">
        <v>7344.4480000000003</v>
      </c>
      <c r="V26" s="29">
        <v>5323.0119999999997</v>
      </c>
      <c r="W26" s="29">
        <v>5486.2240000000002</v>
      </c>
      <c r="X26" s="29">
        <v>6932.0429999999997</v>
      </c>
      <c r="Y26" s="29">
        <v>6643.0810000000001</v>
      </c>
      <c r="Z26" s="29">
        <v>6245.5290000000005</v>
      </c>
      <c r="AA26" s="29">
        <v>6041.1030000000001</v>
      </c>
      <c r="AB26" s="29">
        <v>5584.607</v>
      </c>
      <c r="AC26" s="29">
        <v>5496.9639999999999</v>
      </c>
      <c r="AD26" s="29">
        <v>5156.4390000000003</v>
      </c>
      <c r="AE26" s="28">
        <v>5154.9790000000003</v>
      </c>
      <c r="AF26" s="28">
        <v>5300.259</v>
      </c>
      <c r="AG26" s="28">
        <v>5852.2250000000004</v>
      </c>
      <c r="AH26" s="28">
        <v>5320.3040000000001</v>
      </c>
      <c r="AI26" s="28">
        <v>5550.4470000000001</v>
      </c>
      <c r="AJ26" s="28">
        <v>5291.3909999999996</v>
      </c>
      <c r="AK26" s="28">
        <v>5231.6099999999997</v>
      </c>
    </row>
    <row r="27" spans="1:37" ht="20.5">
      <c r="A27" s="26" t="s">
        <v>46</v>
      </c>
      <c r="B27" s="27"/>
      <c r="C27" s="28">
        <v>240.3</v>
      </c>
      <c r="D27" s="28">
        <v>357.6</v>
      </c>
      <c r="E27" s="28">
        <v>315.39999999999998</v>
      </c>
      <c r="F27" s="28">
        <v>432.2</v>
      </c>
      <c r="G27" s="28">
        <v>423</v>
      </c>
      <c r="H27" s="28">
        <v>424.7</v>
      </c>
      <c r="I27" s="28">
        <v>394.9</v>
      </c>
      <c r="J27" s="28">
        <v>392.7</v>
      </c>
      <c r="K27" s="29">
        <v>359.2</v>
      </c>
      <c r="L27" s="29">
        <v>323.7</v>
      </c>
      <c r="M27" s="29">
        <v>256.10000000000002</v>
      </c>
      <c r="N27" s="29">
        <v>337.2</v>
      </c>
      <c r="O27" s="29">
        <v>410.8</v>
      </c>
      <c r="P27" s="29">
        <v>290</v>
      </c>
      <c r="Q27" s="29">
        <v>411.8</v>
      </c>
      <c r="R27" s="29">
        <v>146.4</v>
      </c>
      <c r="S27" s="29">
        <v>336.3</v>
      </c>
      <c r="T27" s="29">
        <v>307.7</v>
      </c>
      <c r="U27" s="29">
        <v>589.00800000000004</v>
      </c>
      <c r="V27" s="29">
        <v>1590.7550000000001</v>
      </c>
      <c r="W27" s="29">
        <v>1451.1849999999999</v>
      </c>
      <c r="X27" s="29">
        <v>805.76400000000001</v>
      </c>
      <c r="Y27" s="29">
        <v>808.12199999999996</v>
      </c>
      <c r="Z27" s="29">
        <v>765.62800000000004</v>
      </c>
      <c r="AA27" s="29">
        <v>620.548</v>
      </c>
      <c r="AB27" s="29">
        <v>497.25</v>
      </c>
      <c r="AC27" s="29">
        <v>491.47199999999998</v>
      </c>
      <c r="AD27" s="29">
        <v>733.80700000000002</v>
      </c>
      <c r="AE27" s="28">
        <v>629.09500000000003</v>
      </c>
      <c r="AF27" s="28">
        <v>428.01499999999999</v>
      </c>
      <c r="AG27" s="28">
        <v>342.529</v>
      </c>
      <c r="AH27" s="28">
        <v>520.048</v>
      </c>
      <c r="AI27" s="28">
        <v>538.95600000000002</v>
      </c>
      <c r="AJ27" s="28">
        <v>570.41300000000001</v>
      </c>
      <c r="AK27" s="28">
        <v>551.91899999999998</v>
      </c>
    </row>
    <row r="28" spans="1:37" ht="20.5">
      <c r="A28" s="26" t="s">
        <v>47</v>
      </c>
      <c r="B28" s="27"/>
      <c r="C28" s="28">
        <v>-1797.8</v>
      </c>
      <c r="D28" s="28">
        <v>-2110.9</v>
      </c>
      <c r="E28" s="28">
        <v>-2209</v>
      </c>
      <c r="F28" s="28">
        <v>-2371</v>
      </c>
      <c r="G28" s="28">
        <v>-2460.1</v>
      </c>
      <c r="H28" s="28">
        <v>-2389.8000000000002</v>
      </c>
      <c r="I28" s="28">
        <v>-2883.2</v>
      </c>
      <c r="J28" s="28">
        <v>-2872.4</v>
      </c>
      <c r="K28" s="28">
        <v>-2794.2</v>
      </c>
      <c r="L28" s="28">
        <v>-2927.6</v>
      </c>
      <c r="M28" s="28">
        <v>-3027.5</v>
      </c>
      <c r="N28" s="28">
        <v>-3025</v>
      </c>
      <c r="O28" s="28">
        <v>-2958.9</v>
      </c>
      <c r="P28" s="28">
        <v>-1966.8</v>
      </c>
      <c r="Q28" s="28">
        <v>-2863.4</v>
      </c>
      <c r="R28" s="28">
        <v>-3692.3</v>
      </c>
      <c r="S28" s="28">
        <v>-4458.8</v>
      </c>
      <c r="T28" s="28">
        <v>-5701.8</v>
      </c>
      <c r="U28" s="28">
        <v>-5739.3280000000004</v>
      </c>
      <c r="V28" s="28">
        <v>-5456.8860000000004</v>
      </c>
      <c r="W28" s="28">
        <v>-5819.5829999999996</v>
      </c>
      <c r="X28" s="28">
        <v>-6143.9459999999999</v>
      </c>
      <c r="Y28" s="28">
        <v>-6950.0659999999998</v>
      </c>
      <c r="Z28" s="28">
        <v>-6455.067</v>
      </c>
      <c r="AA28" s="28">
        <v>-6008.8519999999999</v>
      </c>
      <c r="AB28" s="28">
        <v>-5689.5929999999998</v>
      </c>
      <c r="AC28" s="28">
        <v>-5964.0079999999998</v>
      </c>
      <c r="AD28" s="28">
        <v>-6135.5439999999999</v>
      </c>
      <c r="AE28" s="28">
        <v>-5463.7240000000002</v>
      </c>
      <c r="AF28" s="28">
        <v>-5553.5910000000003</v>
      </c>
      <c r="AG28" s="28">
        <v>-5815.2650000000003</v>
      </c>
      <c r="AH28" s="28">
        <v>-5477.1440000000002</v>
      </c>
      <c r="AI28" s="28">
        <v>-5553.3379999999997</v>
      </c>
      <c r="AJ28" s="448">
        <v>-5535.4679999999998</v>
      </c>
      <c r="AK28" s="28">
        <v>-5498.3370000000004</v>
      </c>
    </row>
    <row r="29" spans="1:37" ht="20.5">
      <c r="A29" s="26" t="s">
        <v>48</v>
      </c>
      <c r="B29" s="27"/>
      <c r="C29" s="28">
        <v>420.8</v>
      </c>
      <c r="D29" s="28">
        <v>346.8</v>
      </c>
      <c r="E29" s="28">
        <v>334</v>
      </c>
      <c r="F29" s="28">
        <v>390</v>
      </c>
      <c r="G29" s="28">
        <v>543.29999999999995</v>
      </c>
      <c r="H29" s="28">
        <v>533.79999999999995</v>
      </c>
      <c r="I29" s="28">
        <v>557.29999999999995</v>
      </c>
      <c r="J29" s="28">
        <v>330.5</v>
      </c>
      <c r="K29" s="28">
        <v>294.3</v>
      </c>
      <c r="L29" s="28">
        <v>401.6</v>
      </c>
      <c r="M29" s="28">
        <v>214.3</v>
      </c>
      <c r="N29" s="28">
        <v>34.700000000000003</v>
      </c>
      <c r="O29" s="28">
        <v>289.7</v>
      </c>
      <c r="P29" s="28">
        <v>-85</v>
      </c>
      <c r="Q29" s="28">
        <v>179.1</v>
      </c>
      <c r="R29" s="28">
        <v>505.6</v>
      </c>
      <c r="S29" s="28">
        <v>1317.2</v>
      </c>
      <c r="T29" s="28">
        <v>2032.1</v>
      </c>
      <c r="U29" s="28">
        <v>2194.1280000000002</v>
      </c>
      <c r="V29" s="28">
        <v>1456.8810000000001</v>
      </c>
      <c r="W29" s="28">
        <v>1117.826</v>
      </c>
      <c r="X29" s="28">
        <v>1593.8610000000001</v>
      </c>
      <c r="Y29" s="28">
        <v>501.137</v>
      </c>
      <c r="Z29" s="28">
        <v>556.09</v>
      </c>
      <c r="AA29" s="28">
        <v>652.79899999999998</v>
      </c>
      <c r="AB29" s="28">
        <v>392.26400000000001</v>
      </c>
      <c r="AC29" s="28">
        <v>24.428000000000001</v>
      </c>
      <c r="AD29" s="28">
        <v>-245.298</v>
      </c>
      <c r="AE29" s="28">
        <v>320.35000000000002</v>
      </c>
      <c r="AF29" s="28">
        <v>174.68299999999999</v>
      </c>
      <c r="AG29" s="28">
        <v>379.48899999999998</v>
      </c>
      <c r="AH29" s="28">
        <v>363.20800000000003</v>
      </c>
      <c r="AI29" s="28">
        <v>536.06500000000005</v>
      </c>
      <c r="AJ29" s="28">
        <v>326.33600000000001</v>
      </c>
      <c r="AK29" s="28">
        <v>285.19200000000001</v>
      </c>
    </row>
    <row r="30" spans="1:37" ht="20.5">
      <c r="A30" s="26" t="s">
        <v>49</v>
      </c>
      <c r="B30" s="28">
        <v>0</v>
      </c>
      <c r="C30" s="28">
        <v>-175.60000000000002</v>
      </c>
      <c r="D30" s="28">
        <v>-24.999999999999986</v>
      </c>
      <c r="E30" s="28">
        <v>-163</v>
      </c>
      <c r="F30" s="28">
        <v>-134.09999999999997</v>
      </c>
      <c r="G30" s="28">
        <v>-139.1</v>
      </c>
      <c r="H30" s="28">
        <v>-284.8</v>
      </c>
      <c r="I30" s="28">
        <v>-158</v>
      </c>
      <c r="J30" s="28">
        <v>-316.39999999999998</v>
      </c>
      <c r="K30" s="28">
        <v>-142.60000000000002</v>
      </c>
      <c r="L30" s="28">
        <v>-125.59999999999998</v>
      </c>
      <c r="M30" s="28">
        <v>-117.9</v>
      </c>
      <c r="N30" s="28">
        <v>-58.9</v>
      </c>
      <c r="O30" s="28">
        <v>-20.500000000000014</v>
      </c>
      <c r="P30" s="28">
        <v>-140.1</v>
      </c>
      <c r="Q30" s="28">
        <v>22.599999999999994</v>
      </c>
      <c r="R30" s="28">
        <v>782.4</v>
      </c>
      <c r="S30" s="28">
        <v>212.59999999999997</v>
      </c>
      <c r="T30" s="28">
        <v>1788.9</v>
      </c>
      <c r="U30" s="28">
        <v>-262.56600000000009</v>
      </c>
      <c r="V30" s="28">
        <v>712.76900000000001</v>
      </c>
      <c r="W30" s="28">
        <v>27.09899999999999</v>
      </c>
      <c r="X30" s="28">
        <v>-97.716999999999985</v>
      </c>
      <c r="Y30" s="28">
        <v>64.411999999999978</v>
      </c>
      <c r="Z30" s="28">
        <v>-1730.895</v>
      </c>
      <c r="AA30" s="28">
        <v>-168.40799999999999</v>
      </c>
      <c r="AB30" s="28">
        <v>-285.58999999999997</v>
      </c>
      <c r="AC30" s="28">
        <v>-275.54300000000001</v>
      </c>
      <c r="AD30" s="28">
        <v>521.90499999999997</v>
      </c>
      <c r="AE30" s="28">
        <v>-161.977</v>
      </c>
      <c r="AF30" s="28">
        <v>-199.48099999999999</v>
      </c>
      <c r="AG30" s="28">
        <v>-193.05</v>
      </c>
      <c r="AH30" s="28">
        <v>-86.128</v>
      </c>
      <c r="AI30" s="28">
        <v>-174.327</v>
      </c>
      <c r="AJ30" s="28">
        <v>-236.905</v>
      </c>
      <c r="AK30" s="28">
        <v>-2360.7260000000001</v>
      </c>
    </row>
    <row r="31" spans="1:37" ht="20.5">
      <c r="A31" s="26" t="s">
        <v>50</v>
      </c>
      <c r="B31" s="27"/>
      <c r="C31" s="28">
        <v>-32</v>
      </c>
      <c r="D31" s="28">
        <v>-47</v>
      </c>
      <c r="E31" s="28">
        <v>-40.799999999999997</v>
      </c>
      <c r="F31" s="28">
        <v>-36.1</v>
      </c>
      <c r="G31" s="28">
        <v>-36.700000000000003</v>
      </c>
      <c r="H31" s="28">
        <v>-39</v>
      </c>
      <c r="I31" s="28">
        <v>-36.200000000000003</v>
      </c>
      <c r="J31" s="28">
        <v>-75</v>
      </c>
      <c r="K31" s="28">
        <v>-28.4</v>
      </c>
      <c r="L31" s="28">
        <v>-31.9</v>
      </c>
      <c r="M31" s="28">
        <v>-24.5</v>
      </c>
      <c r="N31" s="28">
        <v>-24.5</v>
      </c>
      <c r="O31" s="28">
        <v>-39.5</v>
      </c>
      <c r="P31" s="28">
        <v>-46.2</v>
      </c>
      <c r="Q31" s="28">
        <v>-29.2</v>
      </c>
      <c r="R31" s="28">
        <v>-25.8</v>
      </c>
      <c r="S31" s="28">
        <v>-28.6</v>
      </c>
      <c r="T31" s="28">
        <v>-36</v>
      </c>
      <c r="U31" s="28">
        <v>-55.087000000000003</v>
      </c>
      <c r="V31" s="28">
        <v>-63.603999999999999</v>
      </c>
      <c r="W31" s="28">
        <v>-88.944000000000003</v>
      </c>
      <c r="X31" s="28">
        <v>-44.81</v>
      </c>
      <c r="Y31" s="28">
        <v>-41.222999999999999</v>
      </c>
      <c r="Z31" s="28">
        <v>-53.5</v>
      </c>
      <c r="AA31" s="28">
        <v>-44.137999999999998</v>
      </c>
      <c r="AB31" s="28">
        <v>-39.945</v>
      </c>
      <c r="AC31" s="28">
        <v>-40.698999999999998</v>
      </c>
      <c r="AD31" s="28">
        <v>-48.902999999999999</v>
      </c>
      <c r="AE31" s="28">
        <v>-46.255000000000003</v>
      </c>
      <c r="AF31" s="28">
        <v>-39.991999999999997</v>
      </c>
      <c r="AG31" s="28">
        <v>-33.866999999999997</v>
      </c>
      <c r="AH31" s="28">
        <v>-37.021000000000001</v>
      </c>
      <c r="AI31" s="28">
        <v>-42.261000000000003</v>
      </c>
      <c r="AJ31" s="28">
        <v>-48.398000000000003</v>
      </c>
      <c r="AK31" s="28">
        <v>-40.738</v>
      </c>
    </row>
    <row r="32" spans="1:37" ht="20.5">
      <c r="A32" s="26" t="s">
        <v>51</v>
      </c>
      <c r="B32" s="27"/>
      <c r="C32" s="28">
        <v>-71.5</v>
      </c>
      <c r="D32" s="28">
        <v>-72.099999999999994</v>
      </c>
      <c r="E32" s="28">
        <v>-81.400000000000006</v>
      </c>
      <c r="F32" s="28">
        <v>-86.4</v>
      </c>
      <c r="G32" s="28">
        <v>-77.7</v>
      </c>
      <c r="H32" s="28">
        <v>-85.1</v>
      </c>
      <c r="I32" s="28">
        <v>-76.400000000000006</v>
      </c>
      <c r="J32" s="28">
        <v>-95.5</v>
      </c>
      <c r="K32" s="28">
        <v>-77.7</v>
      </c>
      <c r="L32" s="28">
        <v>-85.3</v>
      </c>
      <c r="M32" s="28">
        <v>-74.8</v>
      </c>
      <c r="N32" s="28">
        <v>-95.2</v>
      </c>
      <c r="O32" s="28">
        <v>-87.4</v>
      </c>
      <c r="P32" s="28">
        <v>-76.599999999999994</v>
      </c>
      <c r="Q32" s="28">
        <v>-77.3</v>
      </c>
      <c r="R32" s="28">
        <v>-96</v>
      </c>
      <c r="S32" s="28">
        <v>-95.7</v>
      </c>
      <c r="T32" s="28">
        <v>-93</v>
      </c>
      <c r="U32" s="28">
        <v>-95.073999999999998</v>
      </c>
      <c r="V32" s="28">
        <v>-136.47300000000001</v>
      </c>
      <c r="W32" s="28">
        <v>-107.72</v>
      </c>
      <c r="X32" s="28">
        <v>-122.325</v>
      </c>
      <c r="Y32" s="28">
        <v>-115.642</v>
      </c>
      <c r="Z32" s="28">
        <v>-165.51400000000001</v>
      </c>
      <c r="AA32" s="28">
        <v>-132.499</v>
      </c>
      <c r="AB32" s="28">
        <v>-140.21899999999999</v>
      </c>
      <c r="AC32" s="28">
        <v>-156.60599999999999</v>
      </c>
      <c r="AD32" s="28">
        <v>-171.46600000000001</v>
      </c>
      <c r="AE32" s="28">
        <v>-143.49799999999999</v>
      </c>
      <c r="AF32" s="28">
        <v>-158.048</v>
      </c>
      <c r="AG32" s="28">
        <v>-156.33699999999999</v>
      </c>
      <c r="AH32" s="28">
        <v>-157.261</v>
      </c>
      <c r="AI32" s="28">
        <v>-171.245</v>
      </c>
      <c r="AJ32" s="28">
        <v>-180.922</v>
      </c>
      <c r="AK32" s="28">
        <v>-174.465</v>
      </c>
    </row>
    <row r="33" spans="1:37" ht="20.5">
      <c r="A33" s="26" t="s">
        <v>52</v>
      </c>
      <c r="B33" s="27"/>
      <c r="C33" s="28">
        <v>-114.3</v>
      </c>
      <c r="D33" s="28">
        <v>-13.7</v>
      </c>
      <c r="E33" s="28">
        <v>-20</v>
      </c>
      <c r="F33" s="28">
        <v>-143.4</v>
      </c>
      <c r="G33" s="28">
        <v>-81.099999999999994</v>
      </c>
      <c r="H33" s="28">
        <v>-161.4</v>
      </c>
      <c r="I33" s="28">
        <v>-89.4</v>
      </c>
      <c r="J33" s="28">
        <v>-108.2</v>
      </c>
      <c r="K33" s="28">
        <v>-97.2</v>
      </c>
      <c r="L33" s="28">
        <v>-91.7</v>
      </c>
      <c r="M33" s="28">
        <v>-125.7</v>
      </c>
      <c r="N33" s="28">
        <v>38.700000000000003</v>
      </c>
      <c r="O33" s="28">
        <v>-6.4</v>
      </c>
      <c r="P33" s="28">
        <v>-109.9</v>
      </c>
      <c r="Q33" s="28">
        <v>-130.4</v>
      </c>
      <c r="R33" s="28">
        <v>109.3</v>
      </c>
      <c r="S33" s="28">
        <v>-144.5</v>
      </c>
      <c r="T33" s="28">
        <v>1318.9</v>
      </c>
      <c r="U33" s="28">
        <v>-602.221</v>
      </c>
      <c r="V33" s="28">
        <v>542.38800000000003</v>
      </c>
      <c r="W33" s="28">
        <v>-82.658000000000001</v>
      </c>
      <c r="X33" s="28">
        <v>-145.334</v>
      </c>
      <c r="Y33" s="28">
        <v>-119.271</v>
      </c>
      <c r="Z33" s="28">
        <v>-1836.9369999999999</v>
      </c>
      <c r="AA33" s="28">
        <v>-109.663</v>
      </c>
      <c r="AB33" s="28">
        <v>-185.98699999999999</v>
      </c>
      <c r="AC33" s="28">
        <v>-187.71899999999999</v>
      </c>
      <c r="AD33" s="28">
        <v>519.93799999999999</v>
      </c>
      <c r="AE33" s="28">
        <v>-29.074000000000002</v>
      </c>
      <c r="AF33" s="28">
        <v>-139.815</v>
      </c>
      <c r="AG33" s="28">
        <v>-44.890999999999998</v>
      </c>
      <c r="AH33" s="28">
        <v>-72.302999999999997</v>
      </c>
      <c r="AI33" s="28">
        <v>-63.066000000000003</v>
      </c>
      <c r="AJ33" s="28">
        <v>-85.965000000000003</v>
      </c>
      <c r="AK33" s="28">
        <v>-2272.7379999999998</v>
      </c>
    </row>
    <row r="34" spans="1:37" ht="20.5">
      <c r="A34" s="269" t="s">
        <v>215</v>
      </c>
      <c r="B34" s="27"/>
      <c r="C34" s="28">
        <v>42.2</v>
      </c>
      <c r="D34" s="28">
        <v>107.8</v>
      </c>
      <c r="E34" s="28">
        <v>-20.8</v>
      </c>
      <c r="F34" s="28">
        <v>131.80000000000001</v>
      </c>
      <c r="G34" s="28">
        <v>56.4</v>
      </c>
      <c r="H34" s="28">
        <v>0.7</v>
      </c>
      <c r="I34" s="28">
        <v>44</v>
      </c>
      <c r="J34" s="28">
        <v>-37.700000000000003</v>
      </c>
      <c r="K34" s="28">
        <v>60.7</v>
      </c>
      <c r="L34" s="28">
        <v>83.3</v>
      </c>
      <c r="M34" s="28">
        <v>107.1</v>
      </c>
      <c r="N34" s="28">
        <v>22.1</v>
      </c>
      <c r="O34" s="28">
        <v>112.8</v>
      </c>
      <c r="P34" s="28">
        <v>92.6</v>
      </c>
      <c r="Q34" s="28">
        <v>259.5</v>
      </c>
      <c r="R34" s="28">
        <v>794.9</v>
      </c>
      <c r="S34" s="28">
        <v>481.4</v>
      </c>
      <c r="T34" s="28">
        <v>599</v>
      </c>
      <c r="U34" s="28">
        <v>489.81599999999997</v>
      </c>
      <c r="V34" s="28">
        <v>370.45800000000003</v>
      </c>
      <c r="W34" s="28">
        <v>306.42099999999999</v>
      </c>
      <c r="X34" s="28">
        <v>214.75200000000001</v>
      </c>
      <c r="Y34" s="28">
        <v>340.548</v>
      </c>
      <c r="Z34" s="28">
        <v>325.05599999999998</v>
      </c>
      <c r="AA34" s="28">
        <v>117.892</v>
      </c>
      <c r="AB34" s="28">
        <v>80.561000000000007</v>
      </c>
      <c r="AC34" s="28">
        <v>109.48099999999999</v>
      </c>
      <c r="AD34" s="28">
        <v>222.33600000000001</v>
      </c>
      <c r="AE34" s="28">
        <v>56.85</v>
      </c>
      <c r="AF34" s="28">
        <v>138.374</v>
      </c>
      <c r="AG34" s="28">
        <v>42.045000000000002</v>
      </c>
      <c r="AH34" s="28">
        <v>180.45699999999999</v>
      </c>
      <c r="AI34" s="28">
        <v>102.245</v>
      </c>
      <c r="AJ34" s="28">
        <v>78.38</v>
      </c>
      <c r="AK34" s="28">
        <v>127.215</v>
      </c>
    </row>
    <row r="35" spans="1:37" ht="30.5">
      <c r="A35" s="30" t="s">
        <v>53</v>
      </c>
      <c r="B35" s="27"/>
      <c r="C35" s="28">
        <v>245.2</v>
      </c>
      <c r="D35" s="28">
        <v>321.8</v>
      </c>
      <c r="E35" s="28">
        <v>171</v>
      </c>
      <c r="F35" s="28">
        <v>255.90000000000003</v>
      </c>
      <c r="G35" s="28">
        <v>404.19999999999993</v>
      </c>
      <c r="H35" s="28">
        <v>248.99999999999994</v>
      </c>
      <c r="I35" s="28">
        <v>399.29999999999995</v>
      </c>
      <c r="J35" s="28">
        <v>14.100000000000023</v>
      </c>
      <c r="K35" s="28">
        <v>151.69999999999999</v>
      </c>
      <c r="L35" s="28">
        <v>276.00000000000006</v>
      </c>
      <c r="M35" s="28">
        <v>96.4</v>
      </c>
      <c r="N35" s="28">
        <v>-24.199999999999996</v>
      </c>
      <c r="O35" s="28">
        <v>269.2</v>
      </c>
      <c r="P35" s="28">
        <v>-225.1</v>
      </c>
      <c r="Q35" s="28">
        <v>201.7</v>
      </c>
      <c r="R35" s="28">
        <v>1288</v>
      </c>
      <c r="S35" s="28">
        <v>1529.8</v>
      </c>
      <c r="T35" s="28">
        <v>3821</v>
      </c>
      <c r="U35" s="28">
        <v>1931.5620000000001</v>
      </c>
      <c r="V35" s="28">
        <v>2169.65</v>
      </c>
      <c r="W35" s="28">
        <v>1144.925</v>
      </c>
      <c r="X35" s="28">
        <v>1496.1440000000002</v>
      </c>
      <c r="Y35" s="28">
        <v>565.54899999999998</v>
      </c>
      <c r="Z35" s="28">
        <v>-1174.8050000000001</v>
      </c>
      <c r="AA35" s="28">
        <v>484.39100000000002</v>
      </c>
      <c r="AB35" s="28">
        <v>106.67400000000001</v>
      </c>
      <c r="AC35" s="28">
        <v>-251.11500000000001</v>
      </c>
      <c r="AD35" s="28">
        <v>276.60700000000003</v>
      </c>
      <c r="AE35" s="28">
        <v>158.37299999999999</v>
      </c>
      <c r="AF35" s="28">
        <v>-24.797999999999998</v>
      </c>
      <c r="AG35" s="28">
        <v>186.43899999999999</v>
      </c>
      <c r="AH35" s="28">
        <v>277.08</v>
      </c>
      <c r="AI35" s="28">
        <v>361.738</v>
      </c>
      <c r="AJ35" s="28">
        <v>89.430999999999997</v>
      </c>
      <c r="AK35" s="28">
        <v>-2075.5340000000001</v>
      </c>
    </row>
    <row r="36" spans="1:37" ht="20.5">
      <c r="A36" s="26" t="s">
        <v>214</v>
      </c>
      <c r="B36" s="27"/>
      <c r="C36" s="28">
        <v>261.89999999999998</v>
      </c>
      <c r="D36" s="28">
        <v>284</v>
      </c>
      <c r="E36" s="28">
        <v>246.4</v>
      </c>
      <c r="F36" s="28">
        <v>207.8</v>
      </c>
      <c r="G36" s="28">
        <v>220.8</v>
      </c>
      <c r="H36" s="28">
        <v>222.3</v>
      </c>
      <c r="I36" s="28">
        <v>222.4</v>
      </c>
      <c r="J36" s="28">
        <v>222.5</v>
      </c>
      <c r="K36" s="28">
        <v>209.9</v>
      </c>
      <c r="L36" s="28">
        <v>211</v>
      </c>
      <c r="M36" s="28">
        <v>223.9</v>
      </c>
      <c r="N36" s="28">
        <v>217.4</v>
      </c>
      <c r="O36" s="28">
        <v>214</v>
      </c>
      <c r="P36" s="28">
        <v>215.6</v>
      </c>
      <c r="Q36" s="28">
        <v>214.4</v>
      </c>
      <c r="R36" s="28">
        <v>218.9</v>
      </c>
      <c r="S36" s="28">
        <v>211.5</v>
      </c>
      <c r="T36" s="28">
        <v>212.6</v>
      </c>
      <c r="U36" s="28">
        <v>206.58699999999999</v>
      </c>
      <c r="V36" s="28">
        <v>185.48500000000001</v>
      </c>
      <c r="W36" s="28">
        <v>171.62100000000001</v>
      </c>
      <c r="X36" s="28">
        <v>172.32900000000001</v>
      </c>
      <c r="Y36" s="28">
        <v>175.322</v>
      </c>
      <c r="Z36" s="28">
        <v>186.57</v>
      </c>
      <c r="AA36" s="28">
        <v>189.09299999999999</v>
      </c>
      <c r="AB36" s="28">
        <v>195.09100000000001</v>
      </c>
      <c r="AC36" s="28">
        <v>190.482</v>
      </c>
      <c r="AD36" s="28">
        <v>211.52500000000001</v>
      </c>
      <c r="AE36" s="28">
        <v>231.33799999999999</v>
      </c>
      <c r="AF36" s="28">
        <v>231.91900000000001</v>
      </c>
      <c r="AG36" s="28">
        <v>232.35499999999999</v>
      </c>
      <c r="AH36" s="28">
        <v>230.553</v>
      </c>
      <c r="AI36" s="28">
        <v>230.34200000000001</v>
      </c>
      <c r="AJ36" s="28">
        <v>235.322</v>
      </c>
      <c r="AK36" s="28">
        <v>239.59800000000001</v>
      </c>
    </row>
    <row r="37" spans="1:37" ht="20.5">
      <c r="A37" s="31" t="s">
        <v>336</v>
      </c>
      <c r="B37" s="27"/>
      <c r="C37" s="298">
        <v>507</v>
      </c>
      <c r="D37" s="298">
        <v>605.79999999999995</v>
      </c>
      <c r="E37" s="298">
        <v>417.3</v>
      </c>
      <c r="F37" s="298">
        <v>463.7</v>
      </c>
      <c r="G37" s="298">
        <v>625.1</v>
      </c>
      <c r="H37" s="298">
        <v>471.3</v>
      </c>
      <c r="I37" s="298">
        <v>621.70000000000005</v>
      </c>
      <c r="J37" s="298">
        <v>236.6</v>
      </c>
      <c r="K37" s="298">
        <v>361.5</v>
      </c>
      <c r="L37" s="298">
        <v>487.1</v>
      </c>
      <c r="M37" s="298">
        <v>320.39999999999998</v>
      </c>
      <c r="N37" s="298">
        <v>193.2</v>
      </c>
      <c r="O37" s="298">
        <v>483.3</v>
      </c>
      <c r="P37" s="298">
        <v>-9.4</v>
      </c>
      <c r="Q37" s="298">
        <v>416.1</v>
      </c>
      <c r="R37" s="298">
        <v>1506.9</v>
      </c>
      <c r="S37" s="298">
        <v>1741.4</v>
      </c>
      <c r="T37" s="298">
        <v>4033.5</v>
      </c>
      <c r="U37" s="298">
        <v>2138.1489999999999</v>
      </c>
      <c r="V37" s="298">
        <v>2355.1350000000002</v>
      </c>
      <c r="W37" s="298">
        <v>1316.546</v>
      </c>
      <c r="X37" s="298">
        <v>1668.473</v>
      </c>
      <c r="Y37" s="298">
        <v>740.87099999999998</v>
      </c>
      <c r="Z37" s="298">
        <v>-988.23500000000001</v>
      </c>
      <c r="AA37" s="298">
        <v>673.48400000000004</v>
      </c>
      <c r="AB37" s="298">
        <v>301.76499999999999</v>
      </c>
      <c r="AC37" s="298">
        <v>-60.633000000000003</v>
      </c>
      <c r="AD37" s="298">
        <v>488.13200000000001</v>
      </c>
      <c r="AE37" s="298">
        <v>389.71100000000001</v>
      </c>
      <c r="AF37" s="298">
        <v>207.12100000000001</v>
      </c>
      <c r="AG37" s="298">
        <v>418.79399999999998</v>
      </c>
      <c r="AH37" s="387">
        <v>507.63299999999998</v>
      </c>
      <c r="AI37" s="387">
        <v>592.08000000000004</v>
      </c>
      <c r="AJ37" s="298">
        <v>324.75299999999999</v>
      </c>
      <c r="AK37" s="298">
        <v>-1835.9359999999999</v>
      </c>
    </row>
    <row r="38" spans="1:37" ht="20.5">
      <c r="A38" s="31" t="s">
        <v>216</v>
      </c>
      <c r="B38" s="27"/>
      <c r="C38" s="299">
        <v>0.22852249166140812</v>
      </c>
      <c r="D38" s="299">
        <v>0.24649062131260935</v>
      </c>
      <c r="E38" s="299">
        <v>0.16409752261108926</v>
      </c>
      <c r="F38" s="299">
        <v>0.16794639623324881</v>
      </c>
      <c r="G38" s="299">
        <v>0.20813078511020844</v>
      </c>
      <c r="H38" s="299">
        <v>0.16120536325078672</v>
      </c>
      <c r="I38" s="299">
        <v>0.18070047958145619</v>
      </c>
      <c r="J38" s="299">
        <v>7.3870554809703698E-2</v>
      </c>
      <c r="K38" s="299">
        <v>0.11704711024769306</v>
      </c>
      <c r="L38" s="299">
        <v>0.14631142616844889</v>
      </c>
      <c r="M38" s="299">
        <v>9.8833981121599093E-2</v>
      </c>
      <c r="N38" s="299">
        <v>6.3143445435827047E-2</v>
      </c>
      <c r="O38" s="299">
        <v>0.14877177861232532</v>
      </c>
      <c r="P38" s="299">
        <v>-4.9952173450951223E-3</v>
      </c>
      <c r="Q38" s="299">
        <v>0.13676253081347578</v>
      </c>
      <c r="R38" s="299">
        <v>0.3589651968841564</v>
      </c>
      <c r="S38" s="299">
        <v>0.30148891966759006</v>
      </c>
      <c r="T38" s="299">
        <v>0.52153505993095339</v>
      </c>
      <c r="U38" s="299">
        <v>0.26951041261210751</v>
      </c>
      <c r="V38" s="299">
        <v>0.34064425370423973</v>
      </c>
      <c r="W38" s="299">
        <v>0.18977488569579798</v>
      </c>
      <c r="X38" s="299">
        <v>0.21562608113642534</v>
      </c>
      <c r="Y38" s="299">
        <v>9.9429716248503761E-2</v>
      </c>
      <c r="Z38" s="299">
        <v>-0.14095177158349184</v>
      </c>
      <c r="AA38" s="299">
        <v>0.10109866157803825</v>
      </c>
      <c r="AB38" s="299">
        <v>4.9617246837602394E-2</v>
      </c>
      <c r="AC38" s="299">
        <v>-1.0125014277517537E-2</v>
      </c>
      <c r="AD38" s="299">
        <v>8.2871241710448088E-2</v>
      </c>
      <c r="AE38" s="299">
        <v>6.7376558460351649E-2</v>
      </c>
      <c r="AF38" s="299">
        <v>3.615766284922823E-2</v>
      </c>
      <c r="AG38" s="299">
        <v>6.7604621587879027E-2</v>
      </c>
      <c r="AH38" s="299">
        <v>8.6918219997698762E-2</v>
      </c>
      <c r="AI38" s="299">
        <v>9.7231206408904133E-2</v>
      </c>
      <c r="AJ38" s="299">
        <v>5.5401545326319336E-2</v>
      </c>
      <c r="AK38" s="299">
        <v>-0.31744217068851904</v>
      </c>
    </row>
    <row r="39" spans="1:37" ht="20.5">
      <c r="A39" s="26"/>
      <c r="B39" s="27"/>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v>0</v>
      </c>
      <c r="AF39" s="28">
        <v>0</v>
      </c>
      <c r="AG39" s="28">
        <v>0</v>
      </c>
      <c r="AH39" s="28">
        <v>0</v>
      </c>
      <c r="AI39" s="28">
        <v>0</v>
      </c>
      <c r="AJ39" s="28">
        <v>0</v>
      </c>
      <c r="AK39" s="28">
        <v>0</v>
      </c>
    </row>
    <row r="40" spans="1:37" ht="20.5">
      <c r="A40" s="31" t="s">
        <v>54</v>
      </c>
      <c r="B40" s="32"/>
      <c r="C40" s="298">
        <v>464.9</v>
      </c>
      <c r="D40" s="298">
        <v>498</v>
      </c>
      <c r="E40" s="298">
        <v>438.1</v>
      </c>
      <c r="F40" s="298">
        <v>404.9</v>
      </c>
      <c r="G40" s="298">
        <v>568.6</v>
      </c>
      <c r="H40" s="298">
        <v>470.6</v>
      </c>
      <c r="I40" s="298">
        <v>577.70000000000005</v>
      </c>
      <c r="J40" s="298">
        <v>803.6</v>
      </c>
      <c r="K40" s="298">
        <v>300.8</v>
      </c>
      <c r="L40" s="298">
        <v>403.8</v>
      </c>
      <c r="M40" s="298">
        <v>213.2</v>
      </c>
      <c r="N40" s="298">
        <v>184.5</v>
      </c>
      <c r="O40" s="298">
        <v>370.4</v>
      </c>
      <c r="P40" s="298">
        <v>-102.1</v>
      </c>
      <c r="Q40" s="298">
        <v>156.6</v>
      </c>
      <c r="R40" s="298">
        <v>604.79999999999995</v>
      </c>
      <c r="S40" s="298">
        <v>1261.0999999999999</v>
      </c>
      <c r="T40" s="298">
        <v>3435.7</v>
      </c>
      <c r="U40" s="298">
        <v>2049.5909999999999</v>
      </c>
      <c r="V40" s="298">
        <v>1985.307</v>
      </c>
      <c r="W40" s="298">
        <v>1011.2910000000001</v>
      </c>
      <c r="X40" s="298">
        <v>1454.424</v>
      </c>
      <c r="Y40" s="298">
        <v>401.154</v>
      </c>
      <c r="Z40" s="298">
        <v>381.08600000000001</v>
      </c>
      <c r="AA40" s="298">
        <v>556.63099999999997</v>
      </c>
      <c r="AB40" s="298">
        <v>215.98699999999999</v>
      </c>
      <c r="AC40" s="298">
        <v>-164.761</v>
      </c>
      <c r="AD40" s="298">
        <v>266.64299999999997</v>
      </c>
      <c r="AE40" s="298">
        <v>333.83499999999998</v>
      </c>
      <c r="AF40" s="298">
        <v>69.744</v>
      </c>
      <c r="AG40" s="298">
        <v>377.93400000000003</v>
      </c>
      <c r="AH40" s="387">
        <v>365.85199999999998</v>
      </c>
      <c r="AI40" s="387">
        <v>528.34799999999996</v>
      </c>
      <c r="AJ40" s="298">
        <v>286.858</v>
      </c>
      <c r="AK40" s="298">
        <v>307.959</v>
      </c>
    </row>
    <row r="41" spans="1:37" ht="20.5">
      <c r="A41" s="31" t="s">
        <v>55</v>
      </c>
      <c r="B41" s="32"/>
      <c r="C41" s="299">
        <v>0.20954656089425763</v>
      </c>
      <c r="D41" s="299">
        <v>0.20262847377629492</v>
      </c>
      <c r="E41" s="299">
        <v>0.17227683837986632</v>
      </c>
      <c r="F41" s="299">
        <v>0.14664976457805143</v>
      </c>
      <c r="G41" s="299">
        <v>0.18931877205833389</v>
      </c>
      <c r="H41" s="299">
        <v>0.1609659324120947</v>
      </c>
      <c r="I41" s="299">
        <v>0.16791164074989101</v>
      </c>
      <c r="J41" s="299">
        <v>0.25089762402822441</v>
      </c>
      <c r="K41" s="299">
        <v>9.7393556742755391E-2</v>
      </c>
      <c r="L41" s="299">
        <v>0.1212904000961192</v>
      </c>
      <c r="M41" s="299">
        <v>6.576593250663211E-2</v>
      </c>
      <c r="N41" s="299">
        <v>6.0300029414648501E-2</v>
      </c>
      <c r="O41" s="299">
        <v>0.11401834636458782</v>
      </c>
      <c r="P41" s="299">
        <v>-5.4256562865341695E-2</v>
      </c>
      <c r="Q41" s="299">
        <v>5.1470829909613804E-2</v>
      </c>
      <c r="R41" s="299">
        <v>0.144072036018009</v>
      </c>
      <c r="S41" s="299">
        <v>0.21833448753462603</v>
      </c>
      <c r="T41" s="299">
        <v>0.44423899972846814</v>
      </c>
      <c r="U41" s="299">
        <v>0.25834781210105656</v>
      </c>
      <c r="V41" s="299">
        <v>0.28715272007286335</v>
      </c>
      <c r="W41" s="299">
        <v>0.14577358780489952</v>
      </c>
      <c r="X41" s="299">
        <v>0.18796333379728908</v>
      </c>
      <c r="Y41" s="299">
        <v>5.3837481008100298E-2</v>
      </c>
      <c r="Z41" s="299">
        <v>5.4354224274253168E-2</v>
      </c>
      <c r="AA41" s="299">
        <v>8.3557514496031091E-2</v>
      </c>
      <c r="AB41" s="299">
        <v>3.551333087903908E-2</v>
      </c>
      <c r="AC41" s="299">
        <v>-2.7513193762110841E-2</v>
      </c>
      <c r="AD41" s="299">
        <v>4.5268567730447927E-2</v>
      </c>
      <c r="AE41" s="299">
        <v>5.7716239453367991E-2</v>
      </c>
      <c r="AF41" s="299">
        <v>1.2175395241219257E-2</v>
      </c>
      <c r="AG41" s="299">
        <v>6.1008718021732584E-2</v>
      </c>
      <c r="AH41" s="299">
        <v>6.2642114721852382E-2</v>
      </c>
      <c r="AI41" s="299">
        <v>8.6765155796060797E-2</v>
      </c>
      <c r="AJ41" s="299">
        <v>4.8936811943899865E-2</v>
      </c>
      <c r="AK41" s="299">
        <v>5.3247593294682191E-2</v>
      </c>
    </row>
    <row r="42" spans="1:37" ht="15.5">
      <c r="A42" s="27" t="s">
        <v>363</v>
      </c>
      <c r="B42" s="27"/>
      <c r="C42" s="33"/>
      <c r="D42" s="33"/>
      <c r="E42" s="33"/>
      <c r="F42" s="33"/>
      <c r="G42" s="33"/>
      <c r="H42" s="33"/>
      <c r="I42" s="33"/>
      <c r="J42" s="33"/>
      <c r="K42" s="33"/>
      <c r="L42" s="33"/>
      <c r="M42" s="33"/>
      <c r="N42" s="33"/>
      <c r="O42" s="33"/>
      <c r="P42" s="33"/>
      <c r="Q42" s="33"/>
    </row>
    <row r="43" spans="1:37" ht="15.5">
      <c r="A43" s="27"/>
      <c r="B43" s="27"/>
      <c r="C43" s="33"/>
      <c r="D43" s="33"/>
      <c r="E43" s="33"/>
      <c r="F43" s="33"/>
      <c r="G43" s="33"/>
      <c r="H43" s="33"/>
      <c r="I43" s="33"/>
      <c r="J43" s="33"/>
      <c r="K43" s="33"/>
      <c r="L43" s="33"/>
      <c r="M43" s="33"/>
      <c r="N43" s="33"/>
      <c r="O43" s="33"/>
      <c r="P43" s="33"/>
      <c r="Q43" s="33"/>
    </row>
    <row r="44" spans="1:37" ht="24.5">
      <c r="A44" s="447" t="s">
        <v>56</v>
      </c>
      <c r="B44" s="447"/>
      <c r="C44" s="447"/>
      <c r="D44" s="447"/>
      <c r="E44" s="447"/>
      <c r="F44" s="447"/>
      <c r="G44" s="447"/>
      <c r="H44" s="447"/>
      <c r="I44" s="447"/>
      <c r="J44" s="447"/>
      <c r="K44" s="447"/>
      <c r="L44" s="447"/>
      <c r="M44" s="447"/>
      <c r="N44" s="447"/>
      <c r="O44" s="447"/>
      <c r="P44" s="447"/>
      <c r="Q44" s="447"/>
      <c r="R44" s="447"/>
      <c r="S44" s="238"/>
      <c r="T44" s="238"/>
      <c r="U44" s="238"/>
      <c r="V44" s="238"/>
      <c r="W44" s="238"/>
      <c r="X44" s="238"/>
      <c r="Y44" s="238"/>
      <c r="Z44" s="238"/>
      <c r="AA44" s="238"/>
      <c r="AB44" s="238"/>
      <c r="AC44" s="238"/>
      <c r="AD44" s="238"/>
      <c r="AE44" s="238"/>
      <c r="AF44" s="238"/>
      <c r="AG44" s="238"/>
      <c r="AH44" s="238"/>
      <c r="AI44" s="238"/>
      <c r="AJ44" s="238"/>
      <c r="AK44" s="238"/>
    </row>
    <row r="45" spans="1:37" ht="20.5">
      <c r="A45" s="239" t="s">
        <v>43</v>
      </c>
      <c r="B45" s="240"/>
      <c r="C45" s="241" t="s">
        <v>30</v>
      </c>
      <c r="D45" s="241" t="s">
        <v>31</v>
      </c>
      <c r="E45" s="241" t="s">
        <v>32</v>
      </c>
      <c r="F45" s="241" t="s">
        <v>33</v>
      </c>
      <c r="G45" s="241" t="s">
        <v>34</v>
      </c>
      <c r="H45" s="241" t="s">
        <v>35</v>
      </c>
      <c r="I45" s="241" t="s">
        <v>36</v>
      </c>
      <c r="J45" s="241" t="s">
        <v>193</v>
      </c>
      <c r="K45" s="241" t="s">
        <v>213</v>
      </c>
      <c r="L45" s="241" t="s">
        <v>223</v>
      </c>
      <c r="M45" s="241" t="s">
        <v>234</v>
      </c>
      <c r="N45" s="241" t="s">
        <v>240</v>
      </c>
      <c r="O45" s="241" t="s">
        <v>251</v>
      </c>
      <c r="P45" s="241" t="s">
        <v>253</v>
      </c>
      <c r="Q45" s="241" t="s">
        <v>257</v>
      </c>
      <c r="R45" s="241" t="s">
        <v>260</v>
      </c>
      <c r="S45" s="241" t="s">
        <v>266</v>
      </c>
      <c r="T45" s="241" t="s">
        <v>269</v>
      </c>
      <c r="U45" s="241" t="s">
        <v>278</v>
      </c>
      <c r="V45" s="241" t="s">
        <v>290</v>
      </c>
      <c r="W45" s="241" t="s">
        <v>291</v>
      </c>
      <c r="X45" s="241" t="s">
        <v>302</v>
      </c>
      <c r="Y45" s="241" t="s">
        <v>304</v>
      </c>
      <c r="Z45" s="241" t="s">
        <v>305</v>
      </c>
      <c r="AA45" s="241" t="s">
        <v>307</v>
      </c>
      <c r="AB45" s="241" t="s">
        <v>309</v>
      </c>
      <c r="AC45" s="241" t="s">
        <v>310</v>
      </c>
      <c r="AD45" s="241" t="s">
        <v>320</v>
      </c>
      <c r="AE45" s="241" t="s">
        <v>339</v>
      </c>
      <c r="AF45" s="241" t="s">
        <v>340</v>
      </c>
      <c r="AG45" s="241" t="s">
        <v>351</v>
      </c>
      <c r="AH45" s="241" t="s">
        <v>354</v>
      </c>
      <c r="AI45" s="241" t="s">
        <v>359</v>
      </c>
      <c r="AJ45" s="241" t="s">
        <v>366</v>
      </c>
      <c r="AK45" s="241" t="s">
        <v>369</v>
      </c>
    </row>
    <row r="46" spans="1:37" ht="20.5">
      <c r="A46" s="26" t="s">
        <v>44</v>
      </c>
      <c r="B46" s="27"/>
      <c r="C46" s="28">
        <v>567</v>
      </c>
      <c r="D46" s="28">
        <v>589.70000000000005</v>
      </c>
      <c r="E46" s="28">
        <v>673.3</v>
      </c>
      <c r="F46" s="28">
        <v>667</v>
      </c>
      <c r="G46" s="28">
        <v>702.8</v>
      </c>
      <c r="H46" s="28">
        <v>770.6</v>
      </c>
      <c r="I46" s="28">
        <v>933.4</v>
      </c>
      <c r="J46" s="28">
        <v>831.1</v>
      </c>
      <c r="K46" s="28">
        <v>879.4</v>
      </c>
      <c r="L46" s="28">
        <v>929.8</v>
      </c>
      <c r="M46" s="28">
        <v>984.8</v>
      </c>
      <c r="N46" s="28">
        <v>936.3</v>
      </c>
      <c r="O46" s="28">
        <v>901.4</v>
      </c>
      <c r="P46" s="28">
        <v>498.1</v>
      </c>
      <c r="Q46" s="28">
        <v>1065.7</v>
      </c>
      <c r="R46" s="28">
        <v>1378.3</v>
      </c>
      <c r="S46" s="28">
        <v>1742.8</v>
      </c>
      <c r="T46" s="28">
        <v>2417.5</v>
      </c>
      <c r="U46" s="28">
        <v>2357.9079999999999</v>
      </c>
      <c r="V46" s="28">
        <v>1998.163</v>
      </c>
      <c r="W46" s="28">
        <v>2136.1619999999998</v>
      </c>
      <c r="X46" s="28">
        <v>2416.2759999999998</v>
      </c>
      <c r="Y46" s="28">
        <v>2628.6970000000001</v>
      </c>
      <c r="Z46" s="28"/>
      <c r="AA46" s="28"/>
      <c r="AB46" s="28"/>
      <c r="AC46" s="28"/>
      <c r="AD46" s="28"/>
      <c r="AE46" s="28"/>
      <c r="AF46" s="28"/>
      <c r="AG46" s="28"/>
      <c r="AH46" s="28"/>
      <c r="AI46" s="28"/>
      <c r="AJ46" s="28"/>
      <c r="AK46" s="28"/>
    </row>
    <row r="47" spans="1:37" ht="20.5">
      <c r="A47" s="26" t="s">
        <v>45</v>
      </c>
      <c r="B47" s="27"/>
      <c r="C47" s="29">
        <v>566.79999999999995</v>
      </c>
      <c r="D47" s="29">
        <v>589.5</v>
      </c>
      <c r="E47" s="29">
        <v>673</v>
      </c>
      <c r="F47" s="29">
        <v>666.8</v>
      </c>
      <c r="G47" s="29">
        <v>702.8</v>
      </c>
      <c r="H47" s="29">
        <v>770.3</v>
      </c>
      <c r="I47" s="29">
        <v>933.4</v>
      </c>
      <c r="J47" s="29">
        <v>831.1</v>
      </c>
      <c r="K47" s="29">
        <v>879.4</v>
      </c>
      <c r="L47" s="29">
        <v>929.6</v>
      </c>
      <c r="M47" s="29">
        <v>984.7</v>
      </c>
      <c r="N47" s="29">
        <v>936.1</v>
      </c>
      <c r="O47" s="29">
        <v>901.1</v>
      </c>
      <c r="P47" s="29">
        <v>497</v>
      </c>
      <c r="Q47" s="29">
        <v>1064.9000000000001</v>
      </c>
      <c r="R47" s="29">
        <v>1378.1</v>
      </c>
      <c r="S47" s="29">
        <v>1742.1</v>
      </c>
      <c r="T47" s="29">
        <v>2416</v>
      </c>
      <c r="U47" s="29">
        <v>2356.2370000000001</v>
      </c>
      <c r="V47" s="29">
        <v>1996.069</v>
      </c>
      <c r="W47" s="29">
        <v>2131.875</v>
      </c>
      <c r="X47" s="29">
        <v>2414.0839999999998</v>
      </c>
      <c r="Y47" s="29">
        <v>2624.1390000000001</v>
      </c>
      <c r="Z47" s="29"/>
      <c r="AA47" s="29"/>
      <c r="AB47" s="29"/>
      <c r="AC47" s="29"/>
      <c r="AD47" s="29"/>
      <c r="AE47" s="29"/>
      <c r="AF47" s="29"/>
      <c r="AG47" s="29"/>
      <c r="AH47" s="29"/>
      <c r="AI47" s="29"/>
      <c r="AJ47" s="29"/>
      <c r="AK47" s="29"/>
    </row>
    <row r="48" spans="1:37" ht="20.5">
      <c r="A48" s="26" t="s">
        <v>46</v>
      </c>
      <c r="B48" s="27"/>
      <c r="C48" s="28">
        <v>0</v>
      </c>
      <c r="D48" s="28">
        <v>0</v>
      </c>
      <c r="E48" s="28">
        <v>0</v>
      </c>
      <c r="F48" s="28">
        <v>0</v>
      </c>
      <c r="G48" s="28">
        <v>0.1</v>
      </c>
      <c r="H48" s="28">
        <v>0.3</v>
      </c>
      <c r="I48" s="28">
        <v>0</v>
      </c>
      <c r="J48" s="28">
        <v>0</v>
      </c>
      <c r="K48" s="29">
        <v>0</v>
      </c>
      <c r="L48" s="29">
        <v>0.2</v>
      </c>
      <c r="M48" s="29">
        <v>0.1</v>
      </c>
      <c r="N48" s="29">
        <v>0.2</v>
      </c>
      <c r="O48" s="29">
        <v>0.3</v>
      </c>
      <c r="P48" s="29">
        <v>1.1000000000000001</v>
      </c>
      <c r="Q48" s="29">
        <v>0.8</v>
      </c>
      <c r="R48" s="29">
        <v>0.2</v>
      </c>
      <c r="S48" s="29">
        <v>0.7</v>
      </c>
      <c r="T48" s="29">
        <v>1.5</v>
      </c>
      <c r="U48" s="29">
        <v>1.671</v>
      </c>
      <c r="V48" s="29">
        <v>2.0939999999999999</v>
      </c>
      <c r="W48" s="29">
        <v>4.2869999999999999</v>
      </c>
      <c r="X48" s="29">
        <v>2.1920000000000002</v>
      </c>
      <c r="Y48" s="29">
        <v>4.5579999999999998</v>
      </c>
      <c r="Z48" s="29"/>
      <c r="AA48" s="29"/>
      <c r="AB48" s="29"/>
      <c r="AC48" s="29"/>
      <c r="AD48" s="29"/>
      <c r="AE48" s="29"/>
      <c r="AF48" s="29"/>
      <c r="AG48" s="29"/>
      <c r="AH48" s="29"/>
      <c r="AI48" s="29"/>
      <c r="AJ48" s="29"/>
      <c r="AK48" s="29"/>
    </row>
    <row r="49" spans="1:37" ht="20.5">
      <c r="A49" s="26" t="s">
        <v>47</v>
      </c>
      <c r="B49" s="27"/>
      <c r="C49" s="28">
        <v>-512.1</v>
      </c>
      <c r="D49" s="28">
        <v>-548.5</v>
      </c>
      <c r="E49" s="28">
        <v>-638.79999999999995</v>
      </c>
      <c r="F49" s="28">
        <v>-628.6</v>
      </c>
      <c r="G49" s="28">
        <v>-656</v>
      </c>
      <c r="H49" s="28">
        <v>-721.1</v>
      </c>
      <c r="I49" s="28">
        <v>-875.3</v>
      </c>
      <c r="J49" s="28">
        <v>-792.1</v>
      </c>
      <c r="K49" s="28">
        <v>-846.7</v>
      </c>
      <c r="L49" s="28">
        <v>-871.8</v>
      </c>
      <c r="M49" s="28">
        <v>-937.5</v>
      </c>
      <c r="N49" s="28">
        <v>-884.1</v>
      </c>
      <c r="O49" s="28">
        <v>-852.7</v>
      </c>
      <c r="P49" s="28">
        <v>-487.8</v>
      </c>
      <c r="Q49" s="28">
        <v>-989</v>
      </c>
      <c r="R49" s="28">
        <v>-1207.8</v>
      </c>
      <c r="S49" s="28">
        <v>-1502.5</v>
      </c>
      <c r="T49" s="28">
        <v>-2021.4</v>
      </c>
      <c r="U49" s="28">
        <v>-2047.0340000000001</v>
      </c>
      <c r="V49" s="28">
        <v>-1940.2840000000001</v>
      </c>
      <c r="W49" s="28">
        <v>-2042.588</v>
      </c>
      <c r="X49" s="28">
        <v>-2110.011</v>
      </c>
      <c r="Y49" s="28">
        <v>-2452.8789999999999</v>
      </c>
      <c r="Z49" s="28"/>
      <c r="AA49" s="28"/>
      <c r="AB49" s="28"/>
      <c r="AC49" s="28"/>
      <c r="AD49" s="28"/>
      <c r="AE49" s="28"/>
      <c r="AF49" s="28"/>
      <c r="AG49" s="28"/>
      <c r="AH49" s="28"/>
      <c r="AI49" s="28"/>
      <c r="AJ49" s="28"/>
      <c r="AK49" s="28"/>
    </row>
    <row r="50" spans="1:37" ht="20.5">
      <c r="A50" s="26" t="s">
        <v>48</v>
      </c>
      <c r="B50" s="27"/>
      <c r="C50" s="28">
        <v>54.9</v>
      </c>
      <c r="D50" s="28">
        <v>41.2</v>
      </c>
      <c r="E50" s="28">
        <v>34.5</v>
      </c>
      <c r="F50" s="28">
        <v>38.299999999999997</v>
      </c>
      <c r="G50" s="28">
        <v>46.8</v>
      </c>
      <c r="H50" s="28">
        <v>49.5</v>
      </c>
      <c r="I50" s="28">
        <v>58.1</v>
      </c>
      <c r="J50" s="28">
        <v>39</v>
      </c>
      <c r="K50" s="28">
        <v>32.700000000000003</v>
      </c>
      <c r="L50" s="28">
        <v>58</v>
      </c>
      <c r="M50" s="28">
        <v>47.3</v>
      </c>
      <c r="N50" s="28">
        <v>52.2</v>
      </c>
      <c r="O50" s="28">
        <v>48.7</v>
      </c>
      <c r="P50" s="28">
        <v>10.3</v>
      </c>
      <c r="Q50" s="28">
        <v>76.7</v>
      </c>
      <c r="R50" s="28">
        <v>170.5</v>
      </c>
      <c r="S50" s="28">
        <v>240.3</v>
      </c>
      <c r="T50" s="28">
        <v>396.2</v>
      </c>
      <c r="U50" s="28">
        <v>310.87400000000002</v>
      </c>
      <c r="V50" s="28">
        <v>57.878999999999998</v>
      </c>
      <c r="W50" s="28">
        <v>93.573999999999998</v>
      </c>
      <c r="X50" s="28">
        <v>306.26499999999999</v>
      </c>
      <c r="Y50" s="28">
        <v>175.81800000000001</v>
      </c>
      <c r="Z50" s="28"/>
      <c r="AA50" s="28"/>
      <c r="AB50" s="28"/>
      <c r="AC50" s="28"/>
      <c r="AD50" s="28"/>
      <c r="AE50" s="28"/>
      <c r="AF50" s="28"/>
      <c r="AG50" s="28"/>
      <c r="AH50" s="28"/>
      <c r="AI50" s="28"/>
      <c r="AJ50" s="28"/>
      <c r="AK50" s="28"/>
    </row>
    <row r="51" spans="1:37" ht="20.5">
      <c r="A51" s="26" t="s">
        <v>49</v>
      </c>
      <c r="B51" s="27"/>
      <c r="C51" s="28">
        <v>-26.1</v>
      </c>
      <c r="D51" s="28">
        <v>-21.9</v>
      </c>
      <c r="E51" s="28">
        <v>-24</v>
      </c>
      <c r="F51" s="28">
        <v>-27.5</v>
      </c>
      <c r="G51" s="28">
        <v>-26.1</v>
      </c>
      <c r="H51" s="28">
        <v>-20</v>
      </c>
      <c r="I51" s="28">
        <v>-25.4</v>
      </c>
      <c r="J51" s="28">
        <v>-34.799999999999997</v>
      </c>
      <c r="K51" s="28">
        <v>-22.9</v>
      </c>
      <c r="L51" s="28">
        <v>-28.1</v>
      </c>
      <c r="M51" s="28">
        <v>-22.6</v>
      </c>
      <c r="N51" s="28">
        <v>-26.6</v>
      </c>
      <c r="O51" s="28">
        <v>-31.3</v>
      </c>
      <c r="P51" s="28">
        <v>-28.3</v>
      </c>
      <c r="Q51" s="28">
        <v>-23.2</v>
      </c>
      <c r="R51" s="28">
        <v>-40.1</v>
      </c>
      <c r="S51" s="28">
        <v>0.7</v>
      </c>
      <c r="T51" s="28">
        <v>26.6</v>
      </c>
      <c r="U51" s="28">
        <v>-39.829000000000001</v>
      </c>
      <c r="V51" s="28">
        <v>-65.37</v>
      </c>
      <c r="W51" s="28">
        <v>-33.418999999999997</v>
      </c>
      <c r="X51" s="28">
        <v>-44.024999999999999</v>
      </c>
      <c r="Y51" s="28">
        <v>-34.869</v>
      </c>
      <c r="Z51" s="28"/>
      <c r="AA51" s="28"/>
      <c r="AB51" s="28"/>
      <c r="AC51" s="28"/>
      <c r="AD51" s="28"/>
      <c r="AE51" s="28"/>
      <c r="AF51" s="28"/>
      <c r="AG51" s="28"/>
      <c r="AH51" s="28"/>
      <c r="AI51" s="28"/>
      <c r="AJ51" s="28"/>
      <c r="AK51" s="28"/>
    </row>
    <row r="52" spans="1:37" ht="20.5">
      <c r="A52" s="26" t="s">
        <v>50</v>
      </c>
      <c r="B52" s="27"/>
      <c r="C52" s="28">
        <v>-13.2</v>
      </c>
      <c r="D52" s="28">
        <v>-11</v>
      </c>
      <c r="E52" s="28">
        <v>-10.5</v>
      </c>
      <c r="F52" s="28">
        <v>-11.5</v>
      </c>
      <c r="G52" s="28">
        <v>-9.8000000000000007</v>
      </c>
      <c r="H52" s="28">
        <v>-11.2</v>
      </c>
      <c r="I52" s="28">
        <v>-10.6</v>
      </c>
      <c r="J52" s="28">
        <v>-14.6</v>
      </c>
      <c r="K52" s="28">
        <v>-11.4</v>
      </c>
      <c r="L52" s="28">
        <v>-12.5</v>
      </c>
      <c r="M52" s="28">
        <v>-11</v>
      </c>
      <c r="N52" s="28">
        <v>-10.5</v>
      </c>
      <c r="O52" s="28">
        <v>-13</v>
      </c>
      <c r="P52" s="28">
        <v>-11.6</v>
      </c>
      <c r="Q52" s="28">
        <v>-10.8</v>
      </c>
      <c r="R52" s="28">
        <v>-17</v>
      </c>
      <c r="S52" s="28">
        <v>-19.100000000000001</v>
      </c>
      <c r="T52" s="28">
        <v>-18.100000000000001</v>
      </c>
      <c r="U52" s="28">
        <v>-19.75</v>
      </c>
      <c r="V52" s="28">
        <v>-16.792999999999999</v>
      </c>
      <c r="W52" s="28">
        <v>-12.529</v>
      </c>
      <c r="X52" s="28">
        <v>-17.465</v>
      </c>
      <c r="Y52" s="28">
        <v>-17.335999999999999</v>
      </c>
      <c r="Z52" s="28"/>
      <c r="AA52" s="28"/>
      <c r="AB52" s="28"/>
      <c r="AC52" s="28"/>
      <c r="AD52" s="28"/>
      <c r="AE52" s="28"/>
      <c r="AF52" s="28"/>
      <c r="AG52" s="28"/>
      <c r="AH52" s="28"/>
      <c r="AI52" s="28"/>
      <c r="AJ52" s="28"/>
      <c r="AK52" s="28"/>
    </row>
    <row r="53" spans="1:37" ht="20.5">
      <c r="A53" s="26" t="s">
        <v>51</v>
      </c>
      <c r="B53" s="27"/>
      <c r="C53" s="28">
        <v>-12.4</v>
      </c>
      <c r="D53" s="28">
        <v>-13.7</v>
      </c>
      <c r="E53" s="28">
        <v>-13.8</v>
      </c>
      <c r="F53" s="28">
        <v>-14.1</v>
      </c>
      <c r="G53" s="28">
        <v>-13.3</v>
      </c>
      <c r="H53" s="28">
        <v>-14.7</v>
      </c>
      <c r="I53" s="28">
        <v>-13.7</v>
      </c>
      <c r="J53" s="28">
        <v>-16.2</v>
      </c>
      <c r="K53" s="28">
        <v>-14.3</v>
      </c>
      <c r="L53" s="28">
        <v>-14.8</v>
      </c>
      <c r="M53" s="28">
        <v>-14.4</v>
      </c>
      <c r="N53" s="28">
        <v>-13.9</v>
      </c>
      <c r="O53" s="28">
        <v>-13.8</v>
      </c>
      <c r="P53" s="28">
        <v>-11.6</v>
      </c>
      <c r="Q53" s="28">
        <v>-12.2</v>
      </c>
      <c r="R53" s="28">
        <v>-15.3</v>
      </c>
      <c r="S53" s="28">
        <v>-14.5</v>
      </c>
      <c r="T53" s="28">
        <v>-14</v>
      </c>
      <c r="U53" s="28">
        <v>-15.805999999999999</v>
      </c>
      <c r="V53" s="28">
        <v>-17.416</v>
      </c>
      <c r="W53" s="28">
        <v>-16.891999999999999</v>
      </c>
      <c r="X53" s="28">
        <v>-18.774999999999999</v>
      </c>
      <c r="Y53" s="28">
        <v>-18.989999999999998</v>
      </c>
      <c r="Z53" s="28"/>
      <c r="AA53" s="28"/>
      <c r="AB53" s="28"/>
      <c r="AC53" s="28"/>
      <c r="AD53" s="28"/>
      <c r="AE53" s="28"/>
      <c r="AF53" s="28"/>
      <c r="AG53" s="28"/>
      <c r="AH53" s="28"/>
      <c r="AI53" s="28"/>
      <c r="AJ53" s="28"/>
      <c r="AK53" s="28"/>
    </row>
    <row r="54" spans="1:37" ht="20.5">
      <c r="A54" s="26" t="s">
        <v>52</v>
      </c>
      <c r="B54" s="27"/>
      <c r="C54" s="28">
        <v>-0.4</v>
      </c>
      <c r="D54" s="28">
        <v>2.9</v>
      </c>
      <c r="E54" s="28">
        <v>0.2</v>
      </c>
      <c r="F54" s="28">
        <v>-1.9</v>
      </c>
      <c r="G54" s="28">
        <v>-3</v>
      </c>
      <c r="H54" s="28">
        <v>5.9</v>
      </c>
      <c r="I54" s="28">
        <v>-1.1000000000000001</v>
      </c>
      <c r="J54" s="28">
        <v>-4.0999999999999996</v>
      </c>
      <c r="K54" s="28">
        <v>2.7</v>
      </c>
      <c r="L54" s="28">
        <v>-0.8</v>
      </c>
      <c r="M54" s="28">
        <v>2.8</v>
      </c>
      <c r="N54" s="28">
        <v>-2.2000000000000002</v>
      </c>
      <c r="O54" s="28">
        <v>-4.5</v>
      </c>
      <c r="P54" s="28">
        <v>-5.0999999999999996</v>
      </c>
      <c r="Q54" s="28">
        <v>-0.1</v>
      </c>
      <c r="R54" s="28">
        <v>-7.8</v>
      </c>
      <c r="S54" s="28">
        <v>34.200000000000003</v>
      </c>
      <c r="T54" s="28">
        <v>58.6</v>
      </c>
      <c r="U54" s="28">
        <v>-4.2729999999999997</v>
      </c>
      <c r="V54" s="28">
        <v>-31.161000000000001</v>
      </c>
      <c r="W54" s="28">
        <v>-3.9980000000000002</v>
      </c>
      <c r="X54" s="28">
        <v>-7.7850000000000001</v>
      </c>
      <c r="Y54" s="28">
        <v>1.4570000000000001</v>
      </c>
      <c r="Z54" s="28"/>
      <c r="AA54" s="28"/>
      <c r="AB54" s="28"/>
      <c r="AC54" s="28"/>
      <c r="AD54" s="28"/>
      <c r="AE54" s="28"/>
      <c r="AF54" s="28"/>
      <c r="AG54" s="28"/>
      <c r="AH54" s="28"/>
      <c r="AI54" s="28"/>
      <c r="AJ54" s="28"/>
      <c r="AK54" s="28"/>
    </row>
    <row r="55" spans="1:37" ht="20.5">
      <c r="A55" s="269" t="s">
        <v>215</v>
      </c>
      <c r="B55" s="27"/>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c r="AA55" s="28"/>
      <c r="AB55" s="28"/>
      <c r="AC55" s="28"/>
      <c r="AD55" s="28"/>
      <c r="AE55" s="28"/>
      <c r="AF55" s="28"/>
      <c r="AG55" s="28"/>
      <c r="AH55" s="28"/>
      <c r="AI55" s="28"/>
      <c r="AJ55" s="28"/>
      <c r="AK55" s="28"/>
    </row>
    <row r="56" spans="1:37" ht="30.5">
      <c r="A56" s="30" t="s">
        <v>53</v>
      </c>
      <c r="B56" s="27"/>
      <c r="C56" s="28">
        <v>28.799999999999997</v>
      </c>
      <c r="D56" s="28">
        <v>19.300000000000004</v>
      </c>
      <c r="E56" s="28">
        <v>10.5</v>
      </c>
      <c r="F56" s="28">
        <v>10.799999999999997</v>
      </c>
      <c r="G56" s="28">
        <v>20.699999999999996</v>
      </c>
      <c r="H56" s="28">
        <v>29.5</v>
      </c>
      <c r="I56" s="28">
        <v>32.700000000000003</v>
      </c>
      <c r="J56" s="28">
        <v>4.2000000000000028</v>
      </c>
      <c r="K56" s="28">
        <v>9.8000000000000043</v>
      </c>
      <c r="L56" s="28">
        <v>29.9</v>
      </c>
      <c r="M56" s="28">
        <v>24.699999999999996</v>
      </c>
      <c r="N56" s="28">
        <v>25.6</v>
      </c>
      <c r="O56" s="28">
        <v>17.400000000000002</v>
      </c>
      <c r="P56" s="28">
        <v>-18</v>
      </c>
      <c r="Q56" s="28">
        <v>53.5</v>
      </c>
      <c r="R56" s="28">
        <v>130.4</v>
      </c>
      <c r="S56" s="28">
        <v>241</v>
      </c>
      <c r="T56" s="28">
        <v>422.8</v>
      </c>
      <c r="U56" s="28">
        <v>271.04500000000002</v>
      </c>
      <c r="V56" s="28">
        <v>-7.4910000000000068</v>
      </c>
      <c r="W56" s="28">
        <v>60.155000000000001</v>
      </c>
      <c r="X56" s="28">
        <v>262.24</v>
      </c>
      <c r="Y56" s="28">
        <v>140.94900000000001</v>
      </c>
      <c r="Z56" s="28"/>
      <c r="AA56" s="28"/>
      <c r="AB56" s="28"/>
      <c r="AC56" s="28"/>
      <c r="AD56" s="28"/>
      <c r="AE56" s="28"/>
      <c r="AF56" s="28"/>
      <c r="AG56" s="28"/>
      <c r="AH56" s="28"/>
      <c r="AI56" s="28"/>
      <c r="AJ56" s="28"/>
      <c r="AK56" s="28"/>
    </row>
    <row r="57" spans="1:37" ht="20.5">
      <c r="A57" s="26" t="s">
        <v>214</v>
      </c>
      <c r="B57" s="27"/>
      <c r="C57" s="28">
        <v>8</v>
      </c>
      <c r="D57" s="28">
        <v>8</v>
      </c>
      <c r="E57" s="28">
        <v>7.8</v>
      </c>
      <c r="F57" s="28">
        <v>7.8</v>
      </c>
      <c r="G57" s="28">
        <v>7.8</v>
      </c>
      <c r="H57" s="28">
        <v>7.8</v>
      </c>
      <c r="I57" s="28">
        <v>7.8</v>
      </c>
      <c r="J57" s="28">
        <v>7.6</v>
      </c>
      <c r="K57" s="28">
        <v>7.5</v>
      </c>
      <c r="L57" s="28">
        <v>7.5</v>
      </c>
      <c r="M57" s="28">
        <v>7</v>
      </c>
      <c r="N57" s="28">
        <v>8.5</v>
      </c>
      <c r="O57" s="28">
        <v>7.1</v>
      </c>
      <c r="P57" s="28">
        <v>7.1</v>
      </c>
      <c r="Q57" s="28">
        <v>7.1</v>
      </c>
      <c r="R57" s="28">
        <v>6.8</v>
      </c>
      <c r="S57" s="28">
        <v>6.6</v>
      </c>
      <c r="T57" s="28">
        <v>6.4</v>
      </c>
      <c r="U57" s="28">
        <v>6.3979999999999997</v>
      </c>
      <c r="V57" s="28">
        <v>6.3719999999999999</v>
      </c>
      <c r="W57" s="28">
        <v>6.8680000000000003</v>
      </c>
      <c r="X57" s="28">
        <v>6.8170000000000002</v>
      </c>
      <c r="Y57" s="28">
        <v>6.819</v>
      </c>
      <c r="Z57" s="28"/>
      <c r="AA57" s="28"/>
      <c r="AB57" s="28"/>
      <c r="AC57" s="28"/>
      <c r="AD57" s="28"/>
      <c r="AE57" s="28"/>
      <c r="AF57" s="28"/>
      <c r="AG57" s="28"/>
      <c r="AH57" s="28"/>
      <c r="AI57" s="28"/>
      <c r="AJ57" s="28"/>
      <c r="AK57" s="28"/>
    </row>
    <row r="58" spans="1:37" ht="20.5">
      <c r="A58" s="31" t="s">
        <v>336</v>
      </c>
      <c r="B58" s="27"/>
      <c r="C58" s="298">
        <v>36.9</v>
      </c>
      <c r="D58" s="298">
        <v>27.3</v>
      </c>
      <c r="E58" s="298">
        <v>10.5</v>
      </c>
      <c r="F58" s="298">
        <v>18.600000000000001</v>
      </c>
      <c r="G58" s="298">
        <v>28.5</v>
      </c>
      <c r="H58" s="298">
        <v>37.299999999999997</v>
      </c>
      <c r="I58" s="298">
        <v>40.4</v>
      </c>
      <c r="J58" s="298">
        <v>11.8</v>
      </c>
      <c r="K58" s="298">
        <v>17.3</v>
      </c>
      <c r="L58" s="298">
        <v>37.4</v>
      </c>
      <c r="M58" s="298">
        <v>31.6</v>
      </c>
      <c r="N58" s="298">
        <v>34.1</v>
      </c>
      <c r="O58" s="298">
        <v>24.5</v>
      </c>
      <c r="P58" s="298">
        <v>-10.8</v>
      </c>
      <c r="Q58" s="298">
        <v>60.6</v>
      </c>
      <c r="R58" s="298">
        <v>137.30000000000001</v>
      </c>
      <c r="S58" s="298">
        <v>247.6</v>
      </c>
      <c r="T58" s="298">
        <v>429.1</v>
      </c>
      <c r="U58" s="298">
        <v>277.44299999999998</v>
      </c>
      <c r="V58" s="298">
        <v>-1.119</v>
      </c>
      <c r="W58" s="298">
        <v>67.022999999999996</v>
      </c>
      <c r="X58" s="298">
        <v>269.05700000000002</v>
      </c>
      <c r="Y58" s="298">
        <v>147.768</v>
      </c>
      <c r="Z58" s="298"/>
      <c r="AA58" s="298"/>
      <c r="AB58" s="298"/>
      <c r="AC58" s="298"/>
      <c r="AD58" s="298"/>
      <c r="AE58" s="298"/>
      <c r="AF58" s="298"/>
      <c r="AG58" s="298"/>
      <c r="AH58" s="387"/>
      <c r="AI58" s="387"/>
      <c r="AJ58" s="298"/>
      <c r="AK58" s="298"/>
    </row>
    <row r="59" spans="1:37" ht="20.5">
      <c r="A59" s="31" t="s">
        <v>216</v>
      </c>
      <c r="B59" s="27"/>
      <c r="C59" s="299">
        <v>6.507936507936507E-2</v>
      </c>
      <c r="D59" s="299">
        <v>4.6294726131931488E-2</v>
      </c>
      <c r="E59" s="299">
        <v>1.5594831427298382E-2</v>
      </c>
      <c r="F59" s="299">
        <v>2.7886056971514243E-2</v>
      </c>
      <c r="G59" s="299">
        <v>4.0552077404667049E-2</v>
      </c>
      <c r="H59" s="299">
        <v>4.8403841162730332E-2</v>
      </c>
      <c r="I59" s="299">
        <v>4.3282622669809298E-2</v>
      </c>
      <c r="J59" s="299">
        <v>1.4198050776079895E-2</v>
      </c>
      <c r="K59" s="299">
        <v>1.9672503979986357E-2</v>
      </c>
      <c r="L59" s="299">
        <v>4.0223704022370403E-2</v>
      </c>
      <c r="M59" s="299">
        <v>3.2087733549959384E-2</v>
      </c>
      <c r="N59" s="299">
        <v>3.6419950870447512E-2</v>
      </c>
      <c r="O59" s="299">
        <v>2.7179942311959176E-2</v>
      </c>
      <c r="P59" s="299">
        <v>-2.1682393093756275E-2</v>
      </c>
      <c r="Q59" s="299">
        <v>5.6864033029933377E-2</v>
      </c>
      <c r="R59" s="299">
        <v>9.961546833055214E-2</v>
      </c>
      <c r="S59" s="299">
        <v>0.14207023181087905</v>
      </c>
      <c r="T59" s="299">
        <v>0.17749741468459154</v>
      </c>
      <c r="U59" s="299">
        <v>0.11766489617067333</v>
      </c>
      <c r="V59" s="299">
        <v>-5.6001437320178584E-4</v>
      </c>
      <c r="W59" s="299">
        <v>3.1375429391591089E-2</v>
      </c>
      <c r="X59" s="299">
        <v>0.11135193165019229</v>
      </c>
      <c r="Y59" s="299">
        <v>5.6213401544567512E-2</v>
      </c>
      <c r="Z59" s="299"/>
      <c r="AA59" s="299"/>
      <c r="AB59" s="299"/>
      <c r="AC59" s="299"/>
      <c r="AD59" s="299"/>
      <c r="AE59" s="299"/>
      <c r="AF59" s="299"/>
      <c r="AG59" s="299"/>
      <c r="AH59" s="299"/>
      <c r="AI59" s="299"/>
      <c r="AJ59" s="299"/>
      <c r="AK59" s="299"/>
    </row>
    <row r="60" spans="1:37" ht="20.5">
      <c r="A60" s="26"/>
      <c r="B60" s="27"/>
      <c r="C60" s="28"/>
      <c r="D60" s="28"/>
      <c r="E60" s="28"/>
      <c r="F60" s="28"/>
      <c r="G60" s="28"/>
      <c r="H60" s="28"/>
      <c r="I60" s="28"/>
      <c r="J60" s="28"/>
      <c r="K60" s="28"/>
      <c r="L60" s="28"/>
      <c r="M60" s="28"/>
      <c r="N60" s="173"/>
      <c r="O60" s="173"/>
      <c r="P60" s="173"/>
      <c r="Q60" s="173"/>
      <c r="R60" s="28"/>
      <c r="S60" s="28"/>
      <c r="T60" s="28"/>
      <c r="U60" s="28"/>
      <c r="V60" s="28"/>
      <c r="W60" s="28"/>
      <c r="X60" s="28"/>
      <c r="Y60" s="28"/>
      <c r="Z60" s="28"/>
      <c r="AA60" s="28"/>
      <c r="AB60" s="28"/>
      <c r="AC60" s="28"/>
      <c r="AD60" s="28"/>
      <c r="AE60" s="28"/>
      <c r="AF60" s="28"/>
      <c r="AG60" s="28"/>
      <c r="AH60" s="28"/>
      <c r="AI60" s="28"/>
      <c r="AJ60" s="28"/>
      <c r="AK60" s="28"/>
    </row>
    <row r="61" spans="1:37" ht="20.5">
      <c r="A61" s="31" t="s">
        <v>54</v>
      </c>
      <c r="B61" s="32"/>
      <c r="C61" s="298">
        <v>36.9</v>
      </c>
      <c r="D61" s="298">
        <v>27.3</v>
      </c>
      <c r="E61" s="298">
        <v>18.3</v>
      </c>
      <c r="F61" s="298">
        <v>18.600000000000001</v>
      </c>
      <c r="G61" s="298">
        <v>28.5</v>
      </c>
      <c r="H61" s="298">
        <v>37.299999999999997</v>
      </c>
      <c r="I61" s="298">
        <v>40.4</v>
      </c>
      <c r="J61" s="298">
        <v>11.8</v>
      </c>
      <c r="K61" s="298">
        <v>17.3</v>
      </c>
      <c r="L61" s="298">
        <v>37.4</v>
      </c>
      <c r="M61" s="298">
        <v>31.6</v>
      </c>
      <c r="N61" s="298">
        <v>34.1</v>
      </c>
      <c r="O61" s="298">
        <v>24.5</v>
      </c>
      <c r="P61" s="298">
        <v>-10.8</v>
      </c>
      <c r="Q61" s="298">
        <v>60.6</v>
      </c>
      <c r="R61" s="298">
        <v>137.30000000000001</v>
      </c>
      <c r="S61" s="298">
        <v>247.6</v>
      </c>
      <c r="T61" s="298">
        <v>429.1</v>
      </c>
      <c r="U61" s="298">
        <v>277.44299999999998</v>
      </c>
      <c r="V61" s="298">
        <v>-1.119</v>
      </c>
      <c r="W61" s="298">
        <v>67.022999999999996</v>
      </c>
      <c r="X61" s="298">
        <v>269.05700000000002</v>
      </c>
      <c r="Y61" s="298">
        <v>147.768</v>
      </c>
      <c r="Z61" s="298"/>
      <c r="AA61" s="298"/>
      <c r="AB61" s="298"/>
      <c r="AC61" s="298"/>
      <c r="AD61" s="298"/>
      <c r="AE61" s="298"/>
      <c r="AF61" s="298"/>
      <c r="AG61" s="298"/>
      <c r="AH61" s="387"/>
      <c r="AI61" s="387"/>
      <c r="AJ61" s="298"/>
      <c r="AK61" s="298"/>
    </row>
    <row r="62" spans="1:37" ht="20.5">
      <c r="A62" s="31" t="s">
        <v>55</v>
      </c>
      <c r="B62" s="32"/>
      <c r="C62" s="299">
        <v>6.507936507936507E-2</v>
      </c>
      <c r="D62" s="299">
        <v>4.6294726131931488E-2</v>
      </c>
      <c r="E62" s="299">
        <v>2.7179563344720038E-2</v>
      </c>
      <c r="F62" s="299">
        <v>2.7886056971514243E-2</v>
      </c>
      <c r="G62" s="299">
        <v>4.0552077404667049E-2</v>
      </c>
      <c r="H62" s="299">
        <v>4.8403841162730332E-2</v>
      </c>
      <c r="I62" s="299">
        <v>4.3282622669809298E-2</v>
      </c>
      <c r="J62" s="299">
        <v>1.4198050776079895E-2</v>
      </c>
      <c r="K62" s="299">
        <v>1.9672503979986357E-2</v>
      </c>
      <c r="L62" s="299">
        <v>4.0223704022370403E-2</v>
      </c>
      <c r="M62" s="299">
        <v>3.2087733549959384E-2</v>
      </c>
      <c r="N62" s="299">
        <v>3.6419950870447512E-2</v>
      </c>
      <c r="O62" s="299">
        <v>2.7179942311959176E-2</v>
      </c>
      <c r="P62" s="299">
        <v>-2.1682393093756275E-2</v>
      </c>
      <c r="Q62" s="299">
        <v>5.6864033029933377E-2</v>
      </c>
      <c r="R62" s="299">
        <v>9.961546833055214E-2</v>
      </c>
      <c r="S62" s="299">
        <v>0.14207023181087905</v>
      </c>
      <c r="T62" s="299">
        <v>0.17749741468459154</v>
      </c>
      <c r="U62" s="299">
        <v>0.11766489617067333</v>
      </c>
      <c r="V62" s="299">
        <v>-5.6001437320178584E-4</v>
      </c>
      <c r="W62" s="299">
        <v>3.1375429391591089E-2</v>
      </c>
      <c r="X62" s="299">
        <v>0.11135193165019229</v>
      </c>
      <c r="Y62" s="299">
        <v>5.6213401544567512E-2</v>
      </c>
      <c r="Z62" s="299"/>
      <c r="AA62" s="299"/>
      <c r="AB62" s="299"/>
      <c r="AC62" s="299"/>
      <c r="AD62" s="299"/>
      <c r="AE62" s="299"/>
      <c r="AF62" s="299"/>
      <c r="AG62" s="299"/>
      <c r="AH62" s="299"/>
      <c r="AI62" s="299"/>
      <c r="AJ62" s="299"/>
      <c r="AK62" s="299"/>
    </row>
    <row r="63" spans="1:37" ht="15.5">
      <c r="A63" s="27"/>
      <c r="B63" s="27"/>
      <c r="C63" s="33"/>
      <c r="D63" s="33"/>
      <c r="E63" s="33"/>
      <c r="F63" s="33"/>
      <c r="G63" s="33"/>
      <c r="H63" s="33"/>
      <c r="I63" s="33"/>
      <c r="J63" s="33"/>
      <c r="K63" s="33"/>
      <c r="L63" s="33"/>
      <c r="M63" s="33"/>
      <c r="N63" s="33"/>
      <c r="O63" s="33"/>
      <c r="P63" s="33"/>
      <c r="Q63" s="33"/>
    </row>
    <row r="64" spans="1:37" ht="15.5">
      <c r="A64" s="27"/>
      <c r="B64" s="27"/>
      <c r="C64" s="33"/>
      <c r="D64" s="33"/>
      <c r="E64" s="33"/>
      <c r="F64" s="33"/>
      <c r="G64" s="33"/>
      <c r="H64" s="33"/>
      <c r="I64" s="33"/>
      <c r="J64" s="33"/>
      <c r="K64" s="33"/>
      <c r="L64" s="33"/>
      <c r="M64" s="33"/>
      <c r="N64" s="33"/>
      <c r="O64" s="33"/>
      <c r="P64" s="33"/>
      <c r="Q64" s="33"/>
    </row>
    <row r="65" spans="1:37" ht="24.5">
      <c r="A65" s="447" t="s">
        <v>57</v>
      </c>
      <c r="B65" s="447"/>
      <c r="C65" s="447"/>
      <c r="D65" s="447"/>
      <c r="E65" s="447"/>
      <c r="F65" s="447"/>
      <c r="G65" s="447"/>
      <c r="H65" s="447"/>
      <c r="I65" s="447"/>
      <c r="J65" s="447"/>
      <c r="K65" s="447"/>
      <c r="L65" s="447"/>
      <c r="M65" s="447"/>
      <c r="N65" s="447"/>
      <c r="O65" s="447"/>
      <c r="P65" s="447"/>
      <c r="Q65" s="447"/>
      <c r="R65" s="447"/>
      <c r="S65" s="238"/>
      <c r="T65" s="238"/>
      <c r="U65" s="238"/>
      <c r="V65" s="238"/>
      <c r="W65" s="238"/>
      <c r="X65" s="238"/>
      <c r="Y65" s="238"/>
      <c r="Z65" s="238"/>
      <c r="AA65" s="238"/>
      <c r="AB65" s="238"/>
      <c r="AC65" s="238"/>
      <c r="AD65" s="238"/>
      <c r="AE65" s="238"/>
      <c r="AF65" s="238"/>
      <c r="AG65" s="238"/>
      <c r="AH65" s="238"/>
      <c r="AI65" s="238"/>
      <c r="AJ65" s="238"/>
      <c r="AK65" s="238"/>
    </row>
    <row r="66" spans="1:37" ht="20.5">
      <c r="A66" s="239" t="s">
        <v>43</v>
      </c>
      <c r="B66" s="240"/>
      <c r="C66" s="241" t="s">
        <v>30</v>
      </c>
      <c r="D66" s="241" t="s">
        <v>31</v>
      </c>
      <c r="E66" s="241" t="s">
        <v>32</v>
      </c>
      <c r="F66" s="241" t="s">
        <v>33</v>
      </c>
      <c r="G66" s="241" t="s">
        <v>34</v>
      </c>
      <c r="H66" s="241" t="s">
        <v>35</v>
      </c>
      <c r="I66" s="241" t="s">
        <v>36</v>
      </c>
      <c r="J66" s="241" t="s">
        <v>193</v>
      </c>
      <c r="K66" s="241" t="s">
        <v>213</v>
      </c>
      <c r="L66" s="241" t="s">
        <v>223</v>
      </c>
      <c r="M66" s="241" t="s">
        <v>234</v>
      </c>
      <c r="N66" s="241" t="s">
        <v>240</v>
      </c>
      <c r="O66" s="241" t="s">
        <v>251</v>
      </c>
      <c r="P66" s="241" t="s">
        <v>253</v>
      </c>
      <c r="Q66" s="241" t="s">
        <v>257</v>
      </c>
      <c r="R66" s="241" t="s">
        <v>260</v>
      </c>
      <c r="S66" s="241" t="s">
        <v>266</v>
      </c>
      <c r="T66" s="241" t="s">
        <v>269</v>
      </c>
      <c r="U66" s="241" t="s">
        <v>278</v>
      </c>
      <c r="V66" s="241" t="s">
        <v>290</v>
      </c>
      <c r="W66" s="241" t="s">
        <v>291</v>
      </c>
      <c r="X66" s="241" t="s">
        <v>302</v>
      </c>
      <c r="Y66" s="241" t="s">
        <v>304</v>
      </c>
      <c r="Z66" s="241" t="s">
        <v>305</v>
      </c>
      <c r="AA66" s="241" t="s">
        <v>307</v>
      </c>
      <c r="AB66" s="241" t="s">
        <v>309</v>
      </c>
      <c r="AC66" s="241" t="s">
        <v>310</v>
      </c>
      <c r="AD66" s="241" t="s">
        <v>320</v>
      </c>
      <c r="AE66" s="241" t="s">
        <v>339</v>
      </c>
      <c r="AF66" s="241" t="s">
        <v>340</v>
      </c>
      <c r="AG66" s="241" t="s">
        <v>351</v>
      </c>
      <c r="AH66" s="241" t="s">
        <v>354</v>
      </c>
      <c r="AI66" s="241" t="s">
        <v>359</v>
      </c>
      <c r="AJ66" s="241" t="s">
        <v>366</v>
      </c>
      <c r="AK66" s="241" t="s">
        <v>369</v>
      </c>
    </row>
    <row r="67" spans="1:37" ht="20.5">
      <c r="A67" s="26" t="s">
        <v>44</v>
      </c>
      <c r="B67" s="27"/>
      <c r="C67" s="28">
        <v>82.7</v>
      </c>
      <c r="D67" s="28">
        <v>80.400000000000006</v>
      </c>
      <c r="E67" s="28">
        <v>73.8</v>
      </c>
      <c r="F67" s="28">
        <v>50.7</v>
      </c>
      <c r="G67" s="28">
        <v>113.3</v>
      </c>
      <c r="H67" s="28">
        <v>101.6</v>
      </c>
      <c r="I67" s="28">
        <v>71</v>
      </c>
      <c r="J67" s="28">
        <v>66.8</v>
      </c>
      <c r="K67" s="28">
        <v>62.5</v>
      </c>
      <c r="L67" s="28">
        <v>96.4</v>
      </c>
      <c r="M67" s="28">
        <v>127.3</v>
      </c>
      <c r="N67" s="28">
        <v>125.7</v>
      </c>
      <c r="O67" s="28">
        <v>114.7</v>
      </c>
      <c r="P67" s="28">
        <v>42.9</v>
      </c>
      <c r="Q67" s="28">
        <v>30.8</v>
      </c>
      <c r="R67" s="28">
        <v>59.8</v>
      </c>
      <c r="S67" s="28"/>
      <c r="T67" s="28"/>
      <c r="U67" s="28"/>
      <c r="V67" s="28"/>
      <c r="W67" s="28"/>
      <c r="X67" s="28"/>
      <c r="Y67" s="28"/>
      <c r="Z67" s="28"/>
      <c r="AA67" s="28"/>
      <c r="AB67" s="28"/>
      <c r="AC67" s="28"/>
      <c r="AD67" s="28"/>
      <c r="AE67" s="28"/>
      <c r="AF67" s="28"/>
      <c r="AG67" s="28"/>
      <c r="AH67" s="28"/>
      <c r="AI67" s="28"/>
      <c r="AJ67" s="28"/>
      <c r="AK67" s="28"/>
    </row>
    <row r="68" spans="1:37" ht="20.5">
      <c r="A68" s="26" t="s">
        <v>45</v>
      </c>
      <c r="B68" s="27"/>
      <c r="C68" s="29">
        <v>82</v>
      </c>
      <c r="D68" s="29">
        <v>80.400000000000006</v>
      </c>
      <c r="E68" s="29">
        <v>73.8</v>
      </c>
      <c r="F68" s="29">
        <v>50.7</v>
      </c>
      <c r="G68" s="29">
        <v>113.2</v>
      </c>
      <c r="H68" s="29">
        <v>101.6</v>
      </c>
      <c r="I68" s="29">
        <v>71</v>
      </c>
      <c r="J68" s="29">
        <v>66.8</v>
      </c>
      <c r="K68" s="29">
        <v>62.5</v>
      </c>
      <c r="L68" s="29">
        <v>96.4</v>
      </c>
      <c r="M68" s="29">
        <v>127.3</v>
      </c>
      <c r="N68" s="29">
        <v>125.7</v>
      </c>
      <c r="O68" s="29">
        <v>114.7</v>
      </c>
      <c r="P68" s="29">
        <v>42.9</v>
      </c>
      <c r="Q68" s="29">
        <v>30.8</v>
      </c>
      <c r="R68" s="29">
        <v>59.8</v>
      </c>
      <c r="S68" s="29"/>
      <c r="T68" s="29"/>
      <c r="U68" s="29"/>
      <c r="V68" s="29"/>
      <c r="W68" s="29"/>
      <c r="X68" s="29"/>
      <c r="Y68" s="29"/>
      <c r="Z68" s="29"/>
      <c r="AA68" s="29"/>
      <c r="AB68" s="29"/>
      <c r="AC68" s="29"/>
      <c r="AD68" s="29"/>
      <c r="AE68" s="29"/>
      <c r="AF68" s="29"/>
      <c r="AG68" s="29"/>
      <c r="AH68" s="29"/>
      <c r="AI68" s="29"/>
      <c r="AJ68" s="29"/>
      <c r="AK68" s="29"/>
    </row>
    <row r="69" spans="1:37" ht="20.5">
      <c r="A69" s="26" t="s">
        <v>46</v>
      </c>
      <c r="B69" s="27"/>
      <c r="C69" s="28">
        <v>0.7</v>
      </c>
      <c r="D69" s="28">
        <v>0</v>
      </c>
      <c r="E69" s="28">
        <v>0</v>
      </c>
      <c r="F69" s="28">
        <v>0</v>
      </c>
      <c r="G69" s="28">
        <v>0.1</v>
      </c>
      <c r="H69" s="28">
        <v>0</v>
      </c>
      <c r="I69" s="28">
        <v>0</v>
      </c>
      <c r="J69" s="28">
        <v>0</v>
      </c>
      <c r="K69" s="29">
        <v>0</v>
      </c>
      <c r="L69" s="29">
        <v>0</v>
      </c>
      <c r="M69" s="29">
        <v>0</v>
      </c>
      <c r="N69" s="29">
        <v>0</v>
      </c>
      <c r="O69" s="29">
        <v>0</v>
      </c>
      <c r="P69" s="29">
        <v>0</v>
      </c>
      <c r="Q69" s="29">
        <v>0</v>
      </c>
      <c r="R69" s="29">
        <v>0</v>
      </c>
      <c r="S69" s="29"/>
      <c r="T69" s="29"/>
      <c r="U69" s="29"/>
      <c r="V69" s="29"/>
      <c r="W69" s="29"/>
      <c r="X69" s="29"/>
      <c r="Y69" s="29"/>
      <c r="Z69" s="29"/>
      <c r="AA69" s="29"/>
      <c r="AB69" s="29"/>
      <c r="AC69" s="29"/>
      <c r="AD69" s="29"/>
      <c r="AE69" s="29"/>
      <c r="AF69" s="29"/>
      <c r="AG69" s="29"/>
      <c r="AH69" s="29"/>
      <c r="AI69" s="29"/>
      <c r="AJ69" s="29"/>
      <c r="AK69" s="29"/>
    </row>
    <row r="70" spans="1:37" ht="20.5">
      <c r="A70" s="26" t="s">
        <v>47</v>
      </c>
      <c r="B70" s="27"/>
      <c r="C70" s="28">
        <v>-82.2</v>
      </c>
      <c r="D70" s="28">
        <v>-75.2</v>
      </c>
      <c r="E70" s="28">
        <v>-66.5</v>
      </c>
      <c r="F70" s="28">
        <v>-54.4</v>
      </c>
      <c r="G70" s="28">
        <v>-73.8</v>
      </c>
      <c r="H70" s="28">
        <v>-111</v>
      </c>
      <c r="I70" s="28">
        <v>-83.9</v>
      </c>
      <c r="J70" s="28">
        <v>-81.099999999999994</v>
      </c>
      <c r="K70" s="28">
        <v>-53.6</v>
      </c>
      <c r="L70" s="28">
        <v>-86</v>
      </c>
      <c r="M70" s="28">
        <v>-117.9</v>
      </c>
      <c r="N70" s="28">
        <v>-130.9</v>
      </c>
      <c r="O70" s="28">
        <v>-119</v>
      </c>
      <c r="P70" s="28">
        <v>-79.400000000000006</v>
      </c>
      <c r="Q70" s="28">
        <v>-71.8</v>
      </c>
      <c r="R70" s="28">
        <v>-66.5</v>
      </c>
      <c r="S70" s="28"/>
      <c r="T70" s="28"/>
      <c r="U70" s="28"/>
      <c r="V70" s="28"/>
      <c r="W70" s="28"/>
      <c r="X70" s="28"/>
      <c r="Y70" s="28"/>
      <c r="Z70" s="28"/>
      <c r="AA70" s="28"/>
      <c r="AB70" s="28"/>
      <c r="AC70" s="28"/>
      <c r="AD70" s="28"/>
      <c r="AE70" s="28"/>
      <c r="AF70" s="28"/>
      <c r="AG70" s="28"/>
      <c r="AH70" s="28"/>
      <c r="AI70" s="28"/>
      <c r="AJ70" s="28"/>
      <c r="AK70" s="28"/>
    </row>
    <row r="71" spans="1:37" ht="20.5">
      <c r="A71" s="26" t="s">
        <v>48</v>
      </c>
      <c r="B71" s="27"/>
      <c r="C71" s="28">
        <v>0.5</v>
      </c>
      <c r="D71" s="28">
        <v>5.3</v>
      </c>
      <c r="E71" s="28">
        <v>7.3</v>
      </c>
      <c r="F71" s="28">
        <v>-3.7</v>
      </c>
      <c r="G71" s="28">
        <v>39.6</v>
      </c>
      <c r="H71" s="28">
        <v>-9.5</v>
      </c>
      <c r="I71" s="28">
        <v>-12.9</v>
      </c>
      <c r="J71" s="28">
        <v>-14.3</v>
      </c>
      <c r="K71" s="28">
        <v>8.9</v>
      </c>
      <c r="L71" s="28">
        <v>10.4</v>
      </c>
      <c r="M71" s="28">
        <v>9.3000000000000007</v>
      </c>
      <c r="N71" s="28">
        <v>-5.0999999999999996</v>
      </c>
      <c r="O71" s="28">
        <v>-4.3</v>
      </c>
      <c r="P71" s="28">
        <v>-36.6</v>
      </c>
      <c r="Q71" s="28">
        <v>-41.1</v>
      </c>
      <c r="R71" s="28">
        <v>-6.7</v>
      </c>
      <c r="S71" s="28"/>
      <c r="T71" s="28"/>
      <c r="U71" s="28"/>
      <c r="V71" s="28"/>
      <c r="W71" s="28"/>
      <c r="X71" s="28"/>
      <c r="Y71" s="28"/>
      <c r="Z71" s="28"/>
      <c r="AA71" s="28"/>
      <c r="AB71" s="28"/>
      <c r="AC71" s="28"/>
      <c r="AD71" s="28"/>
      <c r="AE71" s="28"/>
      <c r="AF71" s="28"/>
      <c r="AG71" s="28"/>
      <c r="AH71" s="28"/>
      <c r="AI71" s="28"/>
      <c r="AJ71" s="28"/>
      <c r="AK71" s="28"/>
    </row>
    <row r="72" spans="1:37" ht="20.5">
      <c r="A72" s="26" t="s">
        <v>49</v>
      </c>
      <c r="B72" s="27"/>
      <c r="C72" s="28">
        <v>-10.8</v>
      </c>
      <c r="D72" s="28">
        <v>-12.9</v>
      </c>
      <c r="E72" s="28">
        <v>-35.5</v>
      </c>
      <c r="F72" s="28">
        <v>-3.3</v>
      </c>
      <c r="G72" s="28">
        <v>-11.6</v>
      </c>
      <c r="H72" s="28">
        <v>-15.2</v>
      </c>
      <c r="I72" s="28">
        <v>-11.4</v>
      </c>
      <c r="J72" s="28">
        <v>-148.1</v>
      </c>
      <c r="K72" s="28">
        <v>-10.199999999999999</v>
      </c>
      <c r="L72" s="28">
        <v>-9.6</v>
      </c>
      <c r="M72" s="28">
        <v>-15.2</v>
      </c>
      <c r="N72" s="28">
        <v>-4.5</v>
      </c>
      <c r="O72" s="28">
        <v>-6</v>
      </c>
      <c r="P72" s="28">
        <v>-30.8</v>
      </c>
      <c r="Q72" s="28">
        <v>-17.3</v>
      </c>
      <c r="R72" s="28">
        <v>-10</v>
      </c>
      <c r="S72" s="28"/>
      <c r="T72" s="28"/>
      <c r="U72" s="28"/>
      <c r="V72" s="28"/>
      <c r="W72" s="28"/>
      <c r="X72" s="28"/>
      <c r="Y72" s="28"/>
      <c r="Z72" s="28"/>
      <c r="AA72" s="28"/>
      <c r="AB72" s="28"/>
      <c r="AC72" s="28"/>
      <c r="AD72" s="28"/>
      <c r="AE72" s="28"/>
      <c r="AF72" s="28"/>
      <c r="AG72" s="28"/>
      <c r="AH72" s="28"/>
      <c r="AI72" s="28"/>
      <c r="AJ72" s="28"/>
      <c r="AK72" s="28"/>
    </row>
    <row r="73" spans="1:37" ht="20.5">
      <c r="A73" s="26" t="s">
        <v>50</v>
      </c>
      <c r="B73" s="27"/>
      <c r="C73" s="28">
        <v>-2.7</v>
      </c>
      <c r="D73" s="28">
        <v>-3.4</v>
      </c>
      <c r="E73" s="28">
        <v>-3.2</v>
      </c>
      <c r="F73" s="28">
        <v>-3.2</v>
      </c>
      <c r="G73" s="28">
        <v>-3.2</v>
      </c>
      <c r="H73" s="28">
        <v>-3.2</v>
      </c>
      <c r="I73" s="28">
        <v>-2.5</v>
      </c>
      <c r="J73" s="28">
        <v>-2.8</v>
      </c>
      <c r="K73" s="28">
        <v>-2.9</v>
      </c>
      <c r="L73" s="28">
        <v>-2.9</v>
      </c>
      <c r="M73" s="28">
        <v>-4</v>
      </c>
      <c r="N73" s="28">
        <v>-3.4</v>
      </c>
      <c r="O73" s="28">
        <v>-2.6</v>
      </c>
      <c r="P73" s="28">
        <v>-3.6</v>
      </c>
      <c r="Q73" s="28">
        <v>-3.6</v>
      </c>
      <c r="R73" s="28">
        <v>-0.5</v>
      </c>
      <c r="S73" s="28"/>
      <c r="T73" s="28"/>
      <c r="U73" s="28"/>
      <c r="V73" s="28"/>
      <c r="W73" s="28"/>
      <c r="X73" s="28"/>
      <c r="Y73" s="28"/>
      <c r="Z73" s="28"/>
      <c r="AA73" s="28"/>
      <c r="AB73" s="28"/>
      <c r="AC73" s="28"/>
      <c r="AD73" s="28"/>
      <c r="AE73" s="28"/>
      <c r="AF73" s="28"/>
      <c r="AG73" s="28"/>
      <c r="AH73" s="28"/>
      <c r="AI73" s="28"/>
      <c r="AJ73" s="28"/>
      <c r="AK73" s="28"/>
    </row>
    <row r="74" spans="1:37" ht="20.5">
      <c r="A74" s="26" t="s">
        <v>51</v>
      </c>
      <c r="B74" s="27"/>
      <c r="C74" s="28">
        <v>-7.4</v>
      </c>
      <c r="D74" s="28">
        <v>-8.3000000000000007</v>
      </c>
      <c r="E74" s="28">
        <v>-8.4</v>
      </c>
      <c r="F74" s="28">
        <v>-7.9</v>
      </c>
      <c r="G74" s="28">
        <v>-8.8000000000000007</v>
      </c>
      <c r="H74" s="28">
        <v>-9.5</v>
      </c>
      <c r="I74" s="28">
        <v>-8.3000000000000007</v>
      </c>
      <c r="J74" s="28">
        <v>-8.6999999999999993</v>
      </c>
      <c r="K74" s="28">
        <v>-6.3</v>
      </c>
      <c r="L74" s="28">
        <v>-6.6</v>
      </c>
      <c r="M74" s="28">
        <v>-6.5</v>
      </c>
      <c r="N74" s="28">
        <v>-7.5</v>
      </c>
      <c r="O74" s="28">
        <v>-6.2</v>
      </c>
      <c r="P74" s="28">
        <v>-5.6</v>
      </c>
      <c r="Q74" s="28">
        <v>-6.1</v>
      </c>
      <c r="R74" s="28">
        <v>-7.2</v>
      </c>
      <c r="S74" s="28"/>
      <c r="T74" s="28"/>
      <c r="U74" s="28"/>
      <c r="V74" s="28"/>
      <c r="W74" s="28"/>
      <c r="X74" s="28"/>
      <c r="Y74" s="28"/>
      <c r="Z74" s="28"/>
      <c r="AA74" s="28"/>
      <c r="AB74" s="28"/>
      <c r="AC74" s="28"/>
      <c r="AD74" s="28"/>
      <c r="AE74" s="28"/>
      <c r="AF74" s="28"/>
      <c r="AG74" s="28"/>
      <c r="AH74" s="28"/>
      <c r="AI74" s="28"/>
      <c r="AJ74" s="28"/>
      <c r="AK74" s="28"/>
    </row>
    <row r="75" spans="1:37" ht="20.5">
      <c r="A75" s="26" t="s">
        <v>52</v>
      </c>
      <c r="B75" s="27"/>
      <c r="C75" s="28">
        <v>-0.7</v>
      </c>
      <c r="D75" s="28">
        <v>-1.2</v>
      </c>
      <c r="E75" s="28">
        <v>-23.9</v>
      </c>
      <c r="F75" s="28">
        <v>7.8</v>
      </c>
      <c r="G75" s="28">
        <v>0.3</v>
      </c>
      <c r="H75" s="28">
        <v>-2.5</v>
      </c>
      <c r="I75" s="28">
        <v>-0.7</v>
      </c>
      <c r="J75" s="28">
        <v>-136.6</v>
      </c>
      <c r="K75" s="28">
        <v>-1</v>
      </c>
      <c r="L75" s="28">
        <v>-0.1</v>
      </c>
      <c r="M75" s="28">
        <v>-4.7</v>
      </c>
      <c r="N75" s="28">
        <v>6.4</v>
      </c>
      <c r="O75" s="28">
        <v>2.8</v>
      </c>
      <c r="P75" s="28">
        <v>-21.6</v>
      </c>
      <c r="Q75" s="28">
        <v>-7.6</v>
      </c>
      <c r="R75" s="28">
        <v>-2.2000000000000002</v>
      </c>
      <c r="S75" s="28"/>
      <c r="T75" s="28"/>
      <c r="U75" s="28"/>
      <c r="V75" s="28"/>
      <c r="W75" s="28"/>
      <c r="X75" s="28"/>
      <c r="Y75" s="28"/>
      <c r="Z75" s="28"/>
      <c r="AA75" s="28"/>
      <c r="AB75" s="28"/>
      <c r="AC75" s="28"/>
      <c r="AD75" s="28"/>
      <c r="AE75" s="28"/>
      <c r="AF75" s="28"/>
      <c r="AG75" s="28"/>
      <c r="AH75" s="28"/>
      <c r="AI75" s="28"/>
      <c r="AJ75" s="28"/>
      <c r="AK75" s="28"/>
    </row>
    <row r="76" spans="1:37" ht="20.5">
      <c r="A76" s="269" t="s">
        <v>215</v>
      </c>
      <c r="B76" s="27"/>
      <c r="C76" s="28">
        <v>0</v>
      </c>
      <c r="D76" s="28">
        <v>0</v>
      </c>
      <c r="E76" s="28">
        <v>0</v>
      </c>
      <c r="F76" s="28">
        <v>0</v>
      </c>
      <c r="G76" s="28">
        <v>0</v>
      </c>
      <c r="H76" s="28">
        <v>0</v>
      </c>
      <c r="I76" s="28">
        <v>0</v>
      </c>
      <c r="J76" s="28">
        <v>0</v>
      </c>
      <c r="K76" s="28">
        <v>0</v>
      </c>
      <c r="L76" s="28">
        <v>0</v>
      </c>
      <c r="M76" s="28">
        <v>0</v>
      </c>
      <c r="N76" s="28">
        <v>0</v>
      </c>
      <c r="O76" s="28">
        <v>0</v>
      </c>
      <c r="P76" s="28">
        <v>0</v>
      </c>
      <c r="Q76" s="28">
        <v>0</v>
      </c>
      <c r="R76" s="28">
        <v>0</v>
      </c>
      <c r="S76" s="28"/>
      <c r="T76" s="28"/>
      <c r="U76" s="28"/>
      <c r="V76" s="28"/>
      <c r="W76" s="28"/>
      <c r="X76" s="28"/>
      <c r="Y76" s="28"/>
      <c r="Z76" s="28"/>
      <c r="AA76" s="28"/>
      <c r="AB76" s="28"/>
      <c r="AC76" s="28"/>
      <c r="AD76" s="28"/>
      <c r="AE76" s="28"/>
      <c r="AF76" s="28"/>
      <c r="AG76" s="28"/>
      <c r="AH76" s="28"/>
      <c r="AI76" s="28"/>
      <c r="AJ76" s="28"/>
      <c r="AK76" s="28"/>
    </row>
    <row r="77" spans="1:37" ht="30.5">
      <c r="A77" s="30" t="s">
        <v>53</v>
      </c>
      <c r="B77" s="27"/>
      <c r="C77" s="28">
        <v>-10.3</v>
      </c>
      <c r="D77" s="28">
        <v>-7.6</v>
      </c>
      <c r="E77" s="28">
        <v>-28.2</v>
      </c>
      <c r="F77" s="28">
        <v>-7</v>
      </c>
      <c r="G77" s="28">
        <v>27.9</v>
      </c>
      <c r="H77" s="28">
        <v>-24.7</v>
      </c>
      <c r="I77" s="28">
        <v>-24.3</v>
      </c>
      <c r="J77" s="28">
        <v>-162.4</v>
      </c>
      <c r="K77" s="28">
        <v>-1.3</v>
      </c>
      <c r="L77" s="28">
        <v>0.8</v>
      </c>
      <c r="M77" s="28">
        <v>-5.8</v>
      </c>
      <c r="N77" s="28">
        <v>-9.6</v>
      </c>
      <c r="O77" s="28">
        <v>-10.3</v>
      </c>
      <c r="P77" s="28">
        <v>-67.400000000000006</v>
      </c>
      <c r="Q77" s="28">
        <v>-58.4</v>
      </c>
      <c r="R77" s="28">
        <v>-16.7</v>
      </c>
      <c r="S77" s="28"/>
      <c r="T77" s="28"/>
      <c r="U77" s="28"/>
      <c r="V77" s="28"/>
      <c r="W77" s="28"/>
      <c r="X77" s="28"/>
      <c r="Y77" s="28"/>
      <c r="Z77" s="28"/>
      <c r="AA77" s="28"/>
      <c r="AB77" s="28"/>
      <c r="AC77" s="28"/>
      <c r="AD77" s="28"/>
      <c r="AE77" s="28"/>
      <c r="AF77" s="28"/>
      <c r="AG77" s="28"/>
      <c r="AH77" s="28"/>
      <c r="AI77" s="28"/>
      <c r="AJ77" s="28"/>
      <c r="AK77" s="28"/>
    </row>
    <row r="78" spans="1:37" ht="20.5">
      <c r="A78" s="26" t="s">
        <v>214</v>
      </c>
      <c r="B78" s="27"/>
      <c r="C78" s="28">
        <v>6.1</v>
      </c>
      <c r="D78" s="28">
        <v>6</v>
      </c>
      <c r="E78" s="28">
        <v>2.7</v>
      </c>
      <c r="F78" s="28">
        <v>6.9</v>
      </c>
      <c r="G78" s="28">
        <v>4.8</v>
      </c>
      <c r="H78" s="28">
        <v>4.7</v>
      </c>
      <c r="I78" s="28">
        <v>4.7</v>
      </c>
      <c r="J78" s="28">
        <v>4.7</v>
      </c>
      <c r="K78" s="28">
        <v>0</v>
      </c>
      <c r="L78" s="28">
        <v>0</v>
      </c>
      <c r="M78" s="28">
        <v>0</v>
      </c>
      <c r="N78" s="28">
        <v>0</v>
      </c>
      <c r="O78" s="28">
        <v>0</v>
      </c>
      <c r="P78" s="28">
        <v>0</v>
      </c>
      <c r="Q78" s="28">
        <v>0</v>
      </c>
      <c r="R78" s="28">
        <v>0</v>
      </c>
      <c r="S78" s="28"/>
      <c r="T78" s="28"/>
      <c r="U78" s="28"/>
      <c r="V78" s="28"/>
      <c r="W78" s="28"/>
      <c r="X78" s="28"/>
      <c r="Y78" s="28"/>
      <c r="Z78" s="28"/>
      <c r="AA78" s="28"/>
      <c r="AB78" s="28"/>
      <c r="AC78" s="28"/>
      <c r="AD78" s="28"/>
      <c r="AE78" s="28"/>
      <c r="AF78" s="28"/>
      <c r="AG78" s="28"/>
      <c r="AH78" s="28"/>
      <c r="AI78" s="28"/>
      <c r="AJ78" s="28"/>
      <c r="AK78" s="28"/>
    </row>
    <row r="79" spans="1:37" ht="20.5">
      <c r="A79" s="31" t="s">
        <v>336</v>
      </c>
      <c r="B79" s="27"/>
      <c r="C79" s="298">
        <v>-4.2</v>
      </c>
      <c r="D79" s="298">
        <v>-1.6</v>
      </c>
      <c r="E79" s="298">
        <v>-25.5</v>
      </c>
      <c r="F79" s="298">
        <v>-0.1</v>
      </c>
      <c r="G79" s="298">
        <v>32.700000000000003</v>
      </c>
      <c r="H79" s="298">
        <v>-19.899999999999999</v>
      </c>
      <c r="I79" s="298">
        <v>-19.600000000000001</v>
      </c>
      <c r="J79" s="298">
        <v>-157.69999999999999</v>
      </c>
      <c r="K79" s="298">
        <v>-1.3</v>
      </c>
      <c r="L79" s="298">
        <v>0.8</v>
      </c>
      <c r="M79" s="298">
        <v>-5.9</v>
      </c>
      <c r="N79" s="298">
        <v>-9.6</v>
      </c>
      <c r="O79" s="298">
        <v>-10.3</v>
      </c>
      <c r="P79" s="298">
        <v>-67.400000000000006</v>
      </c>
      <c r="Q79" s="298">
        <v>-58.4</v>
      </c>
      <c r="R79" s="298">
        <v>-16.8</v>
      </c>
      <c r="S79" s="298"/>
      <c r="T79" s="298"/>
      <c r="U79" s="298"/>
      <c r="V79" s="298"/>
      <c r="W79" s="298"/>
      <c r="X79" s="298"/>
      <c r="Y79" s="298"/>
      <c r="Z79" s="298"/>
      <c r="AA79" s="298"/>
      <c r="AB79" s="298"/>
      <c r="AC79" s="298"/>
      <c r="AD79" s="298"/>
      <c r="AE79" s="298"/>
      <c r="AF79" s="298"/>
      <c r="AG79" s="298"/>
      <c r="AH79" s="387"/>
      <c r="AI79" s="387"/>
      <c r="AJ79" s="298"/>
      <c r="AK79" s="298"/>
    </row>
    <row r="80" spans="1:37" ht="20.5">
      <c r="A80" s="31" t="s">
        <v>216</v>
      </c>
      <c r="B80" s="27"/>
      <c r="C80" s="299">
        <v>-5.078597339782346E-2</v>
      </c>
      <c r="D80" s="299">
        <v>-1.9900497512437811E-2</v>
      </c>
      <c r="E80" s="299">
        <v>-0.34552845528455284</v>
      </c>
      <c r="F80" s="299">
        <v>-1.9723865877712033E-3</v>
      </c>
      <c r="G80" s="299">
        <v>0.2886142983230362</v>
      </c>
      <c r="H80" s="299">
        <v>-0.19586614173228345</v>
      </c>
      <c r="I80" s="299">
        <v>-0.27605633802816903</v>
      </c>
      <c r="J80" s="299">
        <v>-2.3607784431137726</v>
      </c>
      <c r="K80" s="299">
        <v>-2.0799999999999999E-2</v>
      </c>
      <c r="L80" s="299">
        <v>8.2987551867219917E-3</v>
      </c>
      <c r="M80" s="299">
        <v>-4.6347211311861751E-2</v>
      </c>
      <c r="N80" s="299">
        <v>-7.6372315035799512E-2</v>
      </c>
      <c r="O80" s="299">
        <v>-8.979947689625109E-2</v>
      </c>
      <c r="P80" s="299">
        <v>-1.5710955710955712</v>
      </c>
      <c r="Q80" s="299">
        <v>-1.8961038961038961</v>
      </c>
      <c r="R80" s="299">
        <v>-0.28093645484949836</v>
      </c>
      <c r="S80" s="299"/>
      <c r="T80" s="299"/>
      <c r="U80" s="299"/>
      <c r="V80" s="299"/>
      <c r="W80" s="299"/>
      <c r="X80" s="299"/>
      <c r="Y80" s="299"/>
      <c r="Z80" s="299"/>
      <c r="AA80" s="299"/>
      <c r="AB80" s="299"/>
      <c r="AC80" s="299"/>
      <c r="AD80" s="299"/>
      <c r="AE80" s="299"/>
      <c r="AF80" s="299"/>
      <c r="AG80" s="299"/>
      <c r="AH80" s="299"/>
      <c r="AI80" s="299"/>
      <c r="AJ80" s="299"/>
      <c r="AK80" s="299"/>
    </row>
    <row r="81" spans="1:37" ht="20.5">
      <c r="A81" s="30"/>
      <c r="B81" s="27"/>
      <c r="C81" s="28"/>
      <c r="D81" s="28"/>
      <c r="E81" s="28"/>
      <c r="F81" s="28"/>
      <c r="G81" s="28"/>
      <c r="H81" s="28"/>
      <c r="I81" s="28"/>
      <c r="J81" s="28"/>
      <c r="K81" s="28"/>
      <c r="L81" s="28"/>
      <c r="M81" s="28"/>
      <c r="N81" s="173"/>
      <c r="O81" s="173"/>
      <c r="P81" s="173"/>
      <c r="Q81" s="173"/>
      <c r="R81" s="28"/>
      <c r="S81" s="28"/>
      <c r="T81" s="28"/>
      <c r="U81" s="28"/>
      <c r="V81" s="28"/>
      <c r="W81" s="28"/>
      <c r="X81" s="28"/>
      <c r="Y81" s="28"/>
      <c r="Z81" s="28"/>
      <c r="AA81" s="28"/>
      <c r="AB81" s="28"/>
      <c r="AC81" s="28"/>
      <c r="AD81" s="28"/>
      <c r="AE81" s="28"/>
      <c r="AF81" s="28"/>
      <c r="AG81" s="28"/>
      <c r="AH81" s="28"/>
      <c r="AI81" s="28"/>
      <c r="AJ81" s="28"/>
      <c r="AK81" s="28"/>
    </row>
    <row r="82" spans="1:37" ht="20.5">
      <c r="A82" s="31" t="s">
        <v>54</v>
      </c>
      <c r="B82" s="32"/>
      <c r="C82" s="298">
        <v>-4.2</v>
      </c>
      <c r="D82" s="298">
        <v>-1.6</v>
      </c>
      <c r="E82" s="298">
        <v>-25.5</v>
      </c>
      <c r="F82" s="298">
        <v>-2.2000000000000002</v>
      </c>
      <c r="G82" s="298">
        <v>32.700000000000003</v>
      </c>
      <c r="H82" s="298">
        <v>-19.899999999999999</v>
      </c>
      <c r="I82" s="298">
        <v>-19.600000000000001</v>
      </c>
      <c r="J82" s="298">
        <v>-14.6</v>
      </c>
      <c r="K82" s="298">
        <v>-1.3</v>
      </c>
      <c r="L82" s="298">
        <v>0.8</v>
      </c>
      <c r="M82" s="298">
        <v>-5.8</v>
      </c>
      <c r="N82" s="298">
        <v>-9.6</v>
      </c>
      <c r="O82" s="298">
        <v>-10.3</v>
      </c>
      <c r="P82" s="298">
        <v>-67.400000000000006</v>
      </c>
      <c r="Q82" s="298">
        <v>-51.6</v>
      </c>
      <c r="R82" s="298">
        <v>-15.9</v>
      </c>
      <c r="S82" s="298"/>
      <c r="T82" s="298"/>
      <c r="U82" s="298"/>
      <c r="V82" s="298"/>
      <c r="W82" s="298"/>
      <c r="X82" s="298"/>
      <c r="Y82" s="298"/>
      <c r="Z82" s="298"/>
      <c r="AA82" s="298"/>
      <c r="AB82" s="298"/>
      <c r="AC82" s="298"/>
      <c r="AD82" s="298"/>
      <c r="AE82" s="298"/>
      <c r="AF82" s="298"/>
      <c r="AG82" s="298"/>
      <c r="AH82" s="387"/>
      <c r="AI82" s="387"/>
      <c r="AJ82" s="298"/>
      <c r="AK82" s="298"/>
    </row>
    <row r="83" spans="1:37" ht="20.5">
      <c r="A83" s="31" t="s">
        <v>55</v>
      </c>
      <c r="B83" s="32"/>
      <c r="C83" s="299">
        <v>-5.078597339782346E-2</v>
      </c>
      <c r="D83" s="299">
        <v>-1.9900497512437811E-2</v>
      </c>
      <c r="E83" s="299">
        <v>-0.34552845528455284</v>
      </c>
      <c r="F83" s="299">
        <v>-4.3392504930966469E-2</v>
      </c>
      <c r="G83" s="299">
        <v>0.2886142983230362</v>
      </c>
      <c r="H83" s="299">
        <v>-0.19586614173228345</v>
      </c>
      <c r="I83" s="299">
        <v>-0.27605633802816903</v>
      </c>
      <c r="J83" s="299">
        <v>-0.21856287425149701</v>
      </c>
      <c r="K83" s="299">
        <v>-2.0799999999999999E-2</v>
      </c>
      <c r="L83" s="299">
        <v>8.2987551867219917E-3</v>
      </c>
      <c r="M83" s="299">
        <v>-4.5561665357423412E-2</v>
      </c>
      <c r="N83" s="299">
        <v>-7.6372315035799512E-2</v>
      </c>
      <c r="O83" s="299">
        <v>-8.979947689625109E-2</v>
      </c>
      <c r="P83" s="299">
        <v>-1.5710955710955712</v>
      </c>
      <c r="Q83" s="299">
        <v>-1.6753246753246753</v>
      </c>
      <c r="R83" s="299">
        <v>-0.26588628762541811</v>
      </c>
      <c r="S83" s="299"/>
      <c r="T83" s="299"/>
      <c r="U83" s="299"/>
      <c r="V83" s="299"/>
      <c r="W83" s="299"/>
      <c r="X83" s="299"/>
      <c r="Y83" s="299"/>
      <c r="Z83" s="299"/>
      <c r="AA83" s="299"/>
      <c r="AB83" s="299"/>
      <c r="AC83" s="299"/>
      <c r="AD83" s="299"/>
      <c r="AE83" s="299"/>
      <c r="AF83" s="299"/>
      <c r="AG83" s="299"/>
      <c r="AH83" s="299"/>
      <c r="AI83" s="299"/>
      <c r="AJ83" s="299"/>
      <c r="AK83" s="299"/>
    </row>
    <row r="84" spans="1:37" ht="15.5">
      <c r="A84" s="27"/>
      <c r="B84" s="27"/>
      <c r="C84" s="27"/>
      <c r="D84" s="27"/>
      <c r="E84" s="27"/>
      <c r="F84" s="27"/>
      <c r="G84" s="27"/>
      <c r="H84" s="27"/>
      <c r="I84" s="27"/>
      <c r="J84" s="27"/>
      <c r="K84" s="27"/>
      <c r="L84" s="27"/>
      <c r="M84" s="27"/>
      <c r="N84" s="27"/>
      <c r="O84" s="27"/>
      <c r="P84" s="27"/>
      <c r="Q84" s="27"/>
    </row>
    <row r="85" spans="1:37" ht="24.5">
      <c r="A85" s="447" t="s">
        <v>334</v>
      </c>
      <c r="B85" s="447"/>
      <c r="C85" s="447"/>
      <c r="D85" s="447"/>
      <c r="E85" s="447"/>
      <c r="F85" s="447"/>
      <c r="G85" s="447"/>
      <c r="H85" s="447"/>
      <c r="I85" s="447"/>
      <c r="J85" s="447"/>
      <c r="K85" s="447"/>
      <c r="L85" s="447"/>
      <c r="M85" s="447"/>
      <c r="N85" s="447"/>
      <c r="O85" s="447"/>
      <c r="P85" s="447"/>
      <c r="Q85" s="447"/>
      <c r="R85" s="447"/>
      <c r="S85" s="238"/>
      <c r="T85" s="238"/>
      <c r="U85" s="238"/>
      <c r="V85" s="238"/>
      <c r="W85" s="238"/>
      <c r="X85" s="238"/>
      <c r="Y85" s="238"/>
      <c r="Z85" s="238"/>
      <c r="AA85" s="238"/>
      <c r="AB85" s="238"/>
      <c r="AC85" s="238"/>
      <c r="AD85" s="238"/>
      <c r="AE85" s="238"/>
      <c r="AF85" s="238"/>
      <c r="AG85" s="238"/>
      <c r="AH85" s="238"/>
      <c r="AI85" s="238"/>
      <c r="AJ85" s="238"/>
      <c r="AK85" s="238"/>
    </row>
    <row r="86" spans="1:37" ht="20.5">
      <c r="A86" s="239" t="s">
        <v>43</v>
      </c>
      <c r="B86" s="240"/>
      <c r="C86" s="241" t="s">
        <v>30</v>
      </c>
      <c r="D86" s="241" t="s">
        <v>31</v>
      </c>
      <c r="E86" s="241" t="s">
        <v>32</v>
      </c>
      <c r="F86" s="241" t="s">
        <v>33</v>
      </c>
      <c r="G86" s="241" t="s">
        <v>34</v>
      </c>
      <c r="H86" s="241" t="s">
        <v>35</v>
      </c>
      <c r="I86" s="241" t="s">
        <v>36</v>
      </c>
      <c r="J86" s="241" t="s">
        <v>193</v>
      </c>
      <c r="K86" s="241" t="s">
        <v>213</v>
      </c>
      <c r="L86" s="241" t="s">
        <v>223</v>
      </c>
      <c r="M86" s="241" t="s">
        <v>234</v>
      </c>
      <c r="N86" s="241" t="s">
        <v>240</v>
      </c>
      <c r="O86" s="241" t="s">
        <v>251</v>
      </c>
      <c r="P86" s="241" t="s">
        <v>253</v>
      </c>
      <c r="Q86" s="241" t="s">
        <v>257</v>
      </c>
      <c r="R86" s="241" t="s">
        <v>260</v>
      </c>
      <c r="S86" s="241" t="s">
        <v>266</v>
      </c>
      <c r="T86" s="241" t="s">
        <v>269</v>
      </c>
      <c r="U86" s="241" t="s">
        <v>278</v>
      </c>
      <c r="V86" s="241" t="s">
        <v>290</v>
      </c>
      <c r="W86" s="241" t="s">
        <v>291</v>
      </c>
      <c r="X86" s="241" t="s">
        <v>302</v>
      </c>
      <c r="Y86" s="241" t="s">
        <v>304</v>
      </c>
      <c r="Z86" s="241" t="s">
        <v>305</v>
      </c>
      <c r="AA86" s="241" t="s">
        <v>307</v>
      </c>
      <c r="AB86" s="241" t="s">
        <v>309</v>
      </c>
      <c r="AC86" s="270" t="s">
        <v>310</v>
      </c>
      <c r="AD86" s="241" t="s">
        <v>320</v>
      </c>
      <c r="AE86" s="241" t="s">
        <v>339</v>
      </c>
      <c r="AF86" s="241" t="s">
        <v>340</v>
      </c>
      <c r="AG86" s="241" t="s">
        <v>351</v>
      </c>
      <c r="AH86" s="241" t="s">
        <v>354</v>
      </c>
      <c r="AI86" s="241" t="s">
        <v>359</v>
      </c>
      <c r="AJ86" s="241" t="s">
        <v>366</v>
      </c>
      <c r="AK86" s="241" t="s">
        <v>369</v>
      </c>
    </row>
    <row r="87" spans="1:37" ht="20.5">
      <c r="A87" s="26" t="s">
        <v>44</v>
      </c>
      <c r="B87" s="27"/>
      <c r="C87" s="28">
        <v>-625.79999999999995</v>
      </c>
      <c r="D87" s="28">
        <v>-647.4</v>
      </c>
      <c r="E87" s="28">
        <v>-674.5</v>
      </c>
      <c r="F87" s="28">
        <v>-607.79999999999995</v>
      </c>
      <c r="G87" s="28">
        <v>-827.2</v>
      </c>
      <c r="H87" s="28">
        <v>-793.8</v>
      </c>
      <c r="I87" s="28">
        <v>-898.1</v>
      </c>
      <c r="J87" s="28">
        <v>-990.2</v>
      </c>
      <c r="K87" s="28">
        <v>-916.5</v>
      </c>
      <c r="L87" s="28">
        <v>-1102.5</v>
      </c>
      <c r="M87" s="28">
        <v>-1059</v>
      </c>
      <c r="N87" s="28">
        <v>-823.9</v>
      </c>
      <c r="O87" s="28">
        <v>-1038.3</v>
      </c>
      <c r="P87" s="28">
        <v>-744</v>
      </c>
      <c r="Q87" s="28">
        <v>-875.9</v>
      </c>
      <c r="R87" s="28">
        <v>-1574.4</v>
      </c>
      <c r="S87" s="28">
        <v>-1932</v>
      </c>
      <c r="T87" s="28">
        <v>-2638.9</v>
      </c>
      <c r="U87" s="28">
        <v>-2627.7660000000001</v>
      </c>
      <c r="V87" s="28">
        <v>-1792.845</v>
      </c>
      <c r="W87" s="28">
        <v>-2041.067</v>
      </c>
      <c r="X87" s="28">
        <v>-2782.857</v>
      </c>
      <c r="Y87" s="28">
        <v>-2478.5509999999999</v>
      </c>
      <c r="Z87" s="28">
        <v>-163.434</v>
      </c>
      <c r="AA87" s="28">
        <v>-189.958</v>
      </c>
      <c r="AB87" s="28">
        <v>-99.135999999999996</v>
      </c>
      <c r="AC87" s="28">
        <v>-66.792000000000002</v>
      </c>
      <c r="AD87" s="28">
        <v>-157.726</v>
      </c>
      <c r="AE87" s="28">
        <v>-210.60400000000001</v>
      </c>
      <c r="AF87" s="28">
        <v>-155.57900000000001</v>
      </c>
      <c r="AG87" s="28">
        <v>-144.80000000000001</v>
      </c>
      <c r="AH87" s="28">
        <v>-127.33499999999999</v>
      </c>
      <c r="AI87" s="28">
        <v>-148.89500000000001</v>
      </c>
      <c r="AJ87" s="28">
        <v>-145.81800000000001</v>
      </c>
      <c r="AK87" s="28">
        <v>-129.309</v>
      </c>
    </row>
    <row r="88" spans="1:37" ht="20.5">
      <c r="A88" s="26" t="s">
        <v>45</v>
      </c>
      <c r="B88" s="27"/>
      <c r="C88" s="29">
        <v>-625.79999999999995</v>
      </c>
      <c r="D88" s="29">
        <v>-647.4</v>
      </c>
      <c r="E88" s="29">
        <v>-674.5</v>
      </c>
      <c r="F88" s="29">
        <v>-607.79999999999995</v>
      </c>
      <c r="G88" s="29">
        <v>-827.2</v>
      </c>
      <c r="H88" s="29">
        <v>-793.8</v>
      </c>
      <c r="I88" s="29">
        <v>-898.1</v>
      </c>
      <c r="J88" s="29">
        <v>-990.2</v>
      </c>
      <c r="K88" s="28">
        <v>-916.5</v>
      </c>
      <c r="L88" s="28">
        <v>-1102.5</v>
      </c>
      <c r="M88" s="28">
        <v>-1059</v>
      </c>
      <c r="N88" s="28">
        <v>-823.9</v>
      </c>
      <c r="O88" s="28">
        <v>-1038.3</v>
      </c>
      <c r="P88" s="28">
        <v>-744</v>
      </c>
      <c r="Q88" s="28">
        <v>-875.9</v>
      </c>
      <c r="R88" s="29">
        <v>-1574.4</v>
      </c>
      <c r="S88" s="29">
        <v>-1932</v>
      </c>
      <c r="T88" s="29">
        <v>-2638.9</v>
      </c>
      <c r="U88" s="29">
        <v>-2627.7660000000001</v>
      </c>
      <c r="V88" s="29">
        <v>-1792.845</v>
      </c>
      <c r="W88" s="29">
        <v>-2041.067</v>
      </c>
      <c r="X88" s="29">
        <v>-2782.857</v>
      </c>
      <c r="Y88" s="29">
        <v>-2478.5509999999999</v>
      </c>
      <c r="Z88" s="29">
        <v>-163.434</v>
      </c>
      <c r="AA88" s="29">
        <v>-189.958</v>
      </c>
      <c r="AB88" s="29">
        <v>-99.135999999999996</v>
      </c>
      <c r="AC88" s="29">
        <v>-66.792000000000002</v>
      </c>
      <c r="AD88" s="29">
        <v>-157.726</v>
      </c>
      <c r="AE88" s="28">
        <v>-210.60400000000001</v>
      </c>
      <c r="AF88" s="28">
        <v>-155.57900000000001</v>
      </c>
      <c r="AG88" s="28">
        <v>-144.80000000000001</v>
      </c>
      <c r="AH88" s="28">
        <v>-127.33499999999999</v>
      </c>
      <c r="AI88" s="28">
        <v>-148.89500000000001</v>
      </c>
      <c r="AJ88" s="28">
        <v>-145.81800000000001</v>
      </c>
      <c r="AK88" s="28">
        <v>-129.309</v>
      </c>
    </row>
    <row r="89" spans="1:37" ht="20.5">
      <c r="A89" s="26" t="s">
        <v>46</v>
      </c>
      <c r="B89" s="27"/>
      <c r="C89" s="28">
        <v>0</v>
      </c>
      <c r="D89" s="28">
        <v>0</v>
      </c>
      <c r="E89" s="28">
        <v>0</v>
      </c>
      <c r="F89" s="28">
        <v>0</v>
      </c>
      <c r="G89" s="28">
        <v>0</v>
      </c>
      <c r="H89" s="28">
        <v>0</v>
      </c>
      <c r="I89" s="28">
        <v>0</v>
      </c>
      <c r="J89" s="28">
        <v>0</v>
      </c>
      <c r="K89" s="29">
        <v>0</v>
      </c>
      <c r="L89" s="29">
        <v>0</v>
      </c>
      <c r="M89" s="29">
        <v>0</v>
      </c>
      <c r="N89" s="29">
        <v>0</v>
      </c>
      <c r="O89" s="29">
        <v>0</v>
      </c>
      <c r="P89" s="29">
        <v>0</v>
      </c>
      <c r="Q89" s="29">
        <v>0</v>
      </c>
      <c r="R89" s="29">
        <v>0</v>
      </c>
      <c r="S89" s="29">
        <v>0</v>
      </c>
      <c r="T89" s="29">
        <v>0</v>
      </c>
      <c r="U89" s="29">
        <v>0</v>
      </c>
      <c r="V89" s="29">
        <v>0</v>
      </c>
      <c r="W89" s="29">
        <v>0</v>
      </c>
      <c r="X89" s="29">
        <v>0</v>
      </c>
      <c r="Y89" s="29">
        <v>0</v>
      </c>
      <c r="Z89" s="29">
        <v>0</v>
      </c>
      <c r="AA89" s="29">
        <v>0</v>
      </c>
      <c r="AB89" s="29">
        <v>0</v>
      </c>
      <c r="AC89" s="29">
        <v>0</v>
      </c>
      <c r="AD89" s="29">
        <v>0</v>
      </c>
      <c r="AE89" s="28">
        <v>0</v>
      </c>
      <c r="AF89" s="28">
        <v>0</v>
      </c>
      <c r="AG89" s="28">
        <v>0</v>
      </c>
      <c r="AH89" s="28">
        <v>0</v>
      </c>
      <c r="AI89" s="28">
        <v>0</v>
      </c>
      <c r="AJ89" s="28">
        <v>0</v>
      </c>
      <c r="AK89" s="28">
        <v>0</v>
      </c>
    </row>
    <row r="90" spans="1:37" ht="20.5">
      <c r="A90" s="26" t="s">
        <v>47</v>
      </c>
      <c r="B90" s="27"/>
      <c r="C90" s="28">
        <v>575</v>
      </c>
      <c r="D90" s="28">
        <v>600.4</v>
      </c>
      <c r="E90" s="28">
        <v>618</v>
      </c>
      <c r="F90" s="28">
        <v>545.4</v>
      </c>
      <c r="G90" s="28">
        <v>736.4</v>
      </c>
      <c r="H90" s="28">
        <v>740.9</v>
      </c>
      <c r="I90" s="28">
        <v>834.9</v>
      </c>
      <c r="J90" s="28">
        <v>914.7</v>
      </c>
      <c r="K90" s="28">
        <v>892</v>
      </c>
      <c r="L90" s="28">
        <v>1009.1</v>
      </c>
      <c r="M90" s="28">
        <v>1038</v>
      </c>
      <c r="N90" s="28">
        <v>833.9</v>
      </c>
      <c r="O90" s="28">
        <v>971</v>
      </c>
      <c r="P90" s="28">
        <v>714.5</v>
      </c>
      <c r="Q90" s="28">
        <v>859.5</v>
      </c>
      <c r="R90" s="28">
        <v>1460.8</v>
      </c>
      <c r="S90" s="28">
        <v>1724.8</v>
      </c>
      <c r="T90" s="28">
        <v>2312.6999999999998</v>
      </c>
      <c r="U90" s="28">
        <v>2462.2539999999999</v>
      </c>
      <c r="V90" s="28">
        <v>1977.712</v>
      </c>
      <c r="W90" s="28">
        <v>2141.6999999999998</v>
      </c>
      <c r="X90" s="28">
        <v>2563.326</v>
      </c>
      <c r="Y90" s="28">
        <v>2579.4670000000001</v>
      </c>
      <c r="Z90" s="28">
        <v>164.12200000000001</v>
      </c>
      <c r="AA90" s="28">
        <v>131.38800000000001</v>
      </c>
      <c r="AB90" s="28">
        <v>69.691000000000003</v>
      </c>
      <c r="AC90" s="28">
        <v>48.401000000000003</v>
      </c>
      <c r="AD90" s="197">
        <v>154.76400000000001</v>
      </c>
      <c r="AE90" s="28">
        <v>175.267</v>
      </c>
      <c r="AF90" s="28">
        <v>136.815</v>
      </c>
      <c r="AG90" s="28">
        <v>112.249</v>
      </c>
      <c r="AH90" s="28">
        <v>125.346</v>
      </c>
      <c r="AI90" s="28">
        <v>146.571</v>
      </c>
      <c r="AJ90" s="28">
        <v>151.68</v>
      </c>
      <c r="AK90" s="28">
        <v>124.824</v>
      </c>
    </row>
    <row r="91" spans="1:37" ht="20.5">
      <c r="A91" s="26" t="s">
        <v>48</v>
      </c>
      <c r="B91" s="27"/>
      <c r="C91" s="28">
        <v>-50.8</v>
      </c>
      <c r="D91" s="28">
        <v>-47</v>
      </c>
      <c r="E91" s="28">
        <v>-56.4</v>
      </c>
      <c r="F91" s="28">
        <v>-62.4</v>
      </c>
      <c r="G91" s="28">
        <v>-90.8</v>
      </c>
      <c r="H91" s="28">
        <v>-52.9</v>
      </c>
      <c r="I91" s="28">
        <v>-63.2</v>
      </c>
      <c r="J91" s="28">
        <v>-75.400000000000006</v>
      </c>
      <c r="K91" s="28">
        <v>-24.5</v>
      </c>
      <c r="L91" s="28">
        <v>-93.4</v>
      </c>
      <c r="M91" s="28">
        <v>-21</v>
      </c>
      <c r="N91" s="28">
        <v>10.1</v>
      </c>
      <c r="O91" s="28">
        <v>-67.3</v>
      </c>
      <c r="P91" s="28">
        <v>-29.4</v>
      </c>
      <c r="Q91" s="28">
        <v>-16.399999999999999</v>
      </c>
      <c r="R91" s="28">
        <v>-113.6</v>
      </c>
      <c r="S91" s="28">
        <v>-207.3</v>
      </c>
      <c r="T91" s="28">
        <v>-326.2</v>
      </c>
      <c r="U91" s="28">
        <v>-165.512</v>
      </c>
      <c r="V91" s="28">
        <v>184.86699999999999</v>
      </c>
      <c r="W91" s="28">
        <v>100.633</v>
      </c>
      <c r="X91" s="28">
        <v>-219.53100000000001</v>
      </c>
      <c r="Y91" s="28">
        <v>100.916</v>
      </c>
      <c r="Z91" s="28">
        <v>0.68799999999999994</v>
      </c>
      <c r="AA91" s="28">
        <v>-58.57</v>
      </c>
      <c r="AB91" s="28">
        <v>-29.445</v>
      </c>
      <c r="AC91" s="28">
        <v>-18.390999999999998</v>
      </c>
      <c r="AD91" s="28">
        <v>-2.9620000000000002</v>
      </c>
      <c r="AE91" s="28">
        <v>-35.337000000000003</v>
      </c>
      <c r="AF91" s="28">
        <v>-18.763999999999999</v>
      </c>
      <c r="AG91" s="28">
        <v>-32.551000000000002</v>
      </c>
      <c r="AH91" s="28">
        <v>-1.9890000000000001</v>
      </c>
      <c r="AI91" s="28">
        <v>-2.3239999999999998</v>
      </c>
      <c r="AJ91" s="28">
        <v>5.8620000000000001</v>
      </c>
      <c r="AK91" s="28">
        <v>-4.4850000000000003</v>
      </c>
    </row>
    <row r="92" spans="1:37" ht="20.5">
      <c r="A92" s="26" t="s">
        <v>49</v>
      </c>
      <c r="B92" s="28">
        <v>0</v>
      </c>
      <c r="C92" s="28">
        <v>-16.899999999999999</v>
      </c>
      <c r="D92" s="28">
        <v>-106.3</v>
      </c>
      <c r="E92" s="28">
        <v>55.6</v>
      </c>
      <c r="F92" s="28">
        <v>-84.3</v>
      </c>
      <c r="G92" s="28">
        <v>-25.1</v>
      </c>
      <c r="H92" s="28">
        <v>20</v>
      </c>
      <c r="I92" s="28">
        <v>13</v>
      </c>
      <c r="J92" s="28">
        <v>106.49999999999999</v>
      </c>
      <c r="K92" s="28">
        <v>-36.400000000000006</v>
      </c>
      <c r="L92" s="28">
        <v>-56.9</v>
      </c>
      <c r="M92" s="28">
        <v>-79.7</v>
      </c>
      <c r="N92" s="28">
        <v>15.599999999999998</v>
      </c>
      <c r="O92" s="28">
        <v>-88.2</v>
      </c>
      <c r="P92" s="28">
        <v>-64.7</v>
      </c>
      <c r="Q92" s="28">
        <v>-237.7</v>
      </c>
      <c r="R92" s="28">
        <v>-760.5</v>
      </c>
      <c r="S92" s="28">
        <v>-452.9</v>
      </c>
      <c r="T92" s="28">
        <v>-567.5</v>
      </c>
      <c r="U92" s="28">
        <v>-458.78900000000004</v>
      </c>
      <c r="V92" s="28">
        <v>-324.35199999999998</v>
      </c>
      <c r="W92" s="28">
        <v>-278.98599999999999</v>
      </c>
      <c r="X92" s="28">
        <v>-184.125</v>
      </c>
      <c r="Y92" s="28">
        <v>-314.13299999999998</v>
      </c>
      <c r="Z92" s="28">
        <v>-287.49700000000001</v>
      </c>
      <c r="AA92" s="28">
        <v>-88.444999999999993</v>
      </c>
      <c r="AB92" s="28">
        <v>-51.603000000000002</v>
      </c>
      <c r="AC92" s="28">
        <v>-77.492000000000004</v>
      </c>
      <c r="AD92" s="28">
        <v>-180.285</v>
      </c>
      <c r="AE92" s="28">
        <v>-28.734000000000002</v>
      </c>
      <c r="AF92" s="28">
        <v>-105.61199999999999</v>
      </c>
      <c r="AG92" s="28">
        <v>-5.4630000000000001</v>
      </c>
      <c r="AH92" s="28">
        <v>-150.88300000000001</v>
      </c>
      <c r="AI92" s="28">
        <v>-75.802000000000007</v>
      </c>
      <c r="AJ92" s="28">
        <v>-46.067999999999998</v>
      </c>
      <c r="AK92" s="28">
        <v>-83.566000000000003</v>
      </c>
    </row>
    <row r="93" spans="1:37" ht="20.5">
      <c r="A93" s="26" t="s">
        <v>50</v>
      </c>
      <c r="B93" s="27"/>
      <c r="C93" s="28">
        <v>-1.1000000000000001</v>
      </c>
      <c r="D93" s="28">
        <v>-1.2</v>
      </c>
      <c r="E93" s="28">
        <v>-1.3</v>
      </c>
      <c r="F93" s="28">
        <v>-1.3</v>
      </c>
      <c r="G93" s="28">
        <v>-1.2</v>
      </c>
      <c r="H93" s="28">
        <v>-1.1000000000000001</v>
      </c>
      <c r="I93" s="28">
        <v>-1.1000000000000001</v>
      </c>
      <c r="J93" s="28">
        <v>-1.4</v>
      </c>
      <c r="K93" s="28">
        <v>-1.2</v>
      </c>
      <c r="L93" s="28">
        <v>-1.1000000000000001</v>
      </c>
      <c r="M93" s="28">
        <v>-1.1000000000000001</v>
      </c>
      <c r="N93" s="28">
        <v>-1.2</v>
      </c>
      <c r="O93" s="28">
        <v>-1.3</v>
      </c>
      <c r="P93" s="28">
        <v>-1.2</v>
      </c>
      <c r="Q93" s="28">
        <v>-1.2</v>
      </c>
      <c r="R93" s="28">
        <v>-1.5</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row>
    <row r="94" spans="1:37" ht="20.5">
      <c r="A94" s="26" t="s">
        <v>51</v>
      </c>
      <c r="B94" s="27"/>
      <c r="C94" s="28">
        <v>3.2</v>
      </c>
      <c r="D94" s="28">
        <v>3</v>
      </c>
      <c r="E94" s="28">
        <v>3.3</v>
      </c>
      <c r="F94" s="28">
        <v>3.5</v>
      </c>
      <c r="G94" s="28">
        <v>3.3</v>
      </c>
      <c r="H94" s="28">
        <v>3.4</v>
      </c>
      <c r="I94" s="28">
        <v>3.4</v>
      </c>
      <c r="J94" s="28">
        <v>3.9</v>
      </c>
      <c r="K94" s="28">
        <v>3.5</v>
      </c>
      <c r="L94" s="28">
        <v>3.4</v>
      </c>
      <c r="M94" s="28">
        <v>4</v>
      </c>
      <c r="N94" s="28">
        <v>3.8</v>
      </c>
      <c r="O94" s="28">
        <v>3.6</v>
      </c>
      <c r="P94" s="28">
        <v>3.7</v>
      </c>
      <c r="Q94" s="28">
        <v>4.2</v>
      </c>
      <c r="R94" s="28">
        <v>3.7</v>
      </c>
      <c r="S94" s="28">
        <v>2.2999999999999998</v>
      </c>
      <c r="T94" s="28">
        <v>5.6</v>
      </c>
      <c r="U94" s="28">
        <v>4.4809999999999999</v>
      </c>
      <c r="V94" s="28">
        <v>4.5309999999999997</v>
      </c>
      <c r="W94" s="28">
        <v>4.218</v>
      </c>
      <c r="X94" s="28">
        <v>4.6840000000000002</v>
      </c>
      <c r="Y94" s="28">
        <v>4.7119999999999997</v>
      </c>
      <c r="Z94" s="28">
        <v>5.4509999999999996</v>
      </c>
      <c r="AA94" s="28">
        <v>4.7380000000000004</v>
      </c>
      <c r="AB94" s="28">
        <v>4.4809999999999999</v>
      </c>
      <c r="AC94" s="28">
        <v>4.4029999999999996</v>
      </c>
      <c r="AD94" s="28">
        <v>4.819</v>
      </c>
      <c r="AE94" s="28">
        <v>4.7110000000000003</v>
      </c>
      <c r="AF94" s="28">
        <v>4.8380000000000001</v>
      </c>
      <c r="AG94" s="28">
        <v>4.3360000000000003</v>
      </c>
      <c r="AH94" s="28">
        <v>2.0569999999999999</v>
      </c>
      <c r="AI94" s="28">
        <v>2.0579999999999998</v>
      </c>
      <c r="AJ94" s="28">
        <v>2.0579999999999998</v>
      </c>
      <c r="AK94" s="28">
        <v>2.0870000000000002</v>
      </c>
    </row>
    <row r="95" spans="1:37" ht="20.5">
      <c r="A95" s="26" t="s">
        <v>52</v>
      </c>
      <c r="B95" s="27"/>
      <c r="C95" s="28">
        <v>-1.1000000000000001</v>
      </c>
      <c r="D95" s="28">
        <v>-0.8</v>
      </c>
      <c r="E95" s="28">
        <v>-1.1000000000000001</v>
      </c>
      <c r="F95" s="28">
        <v>-0.3</v>
      </c>
      <c r="G95" s="28">
        <v>-1.1000000000000001</v>
      </c>
      <c r="H95" s="28">
        <v>3.2</v>
      </c>
      <c r="I95" s="28">
        <v>-1</v>
      </c>
      <c r="J95" s="28">
        <v>-30.2</v>
      </c>
      <c r="K95" s="28">
        <v>-2</v>
      </c>
      <c r="L95" s="28">
        <v>0.2</v>
      </c>
      <c r="M95" s="28">
        <v>-5.8</v>
      </c>
      <c r="N95" s="28">
        <v>-6.9</v>
      </c>
      <c r="O95" s="28">
        <v>-1.5</v>
      </c>
      <c r="P95" s="28">
        <v>-2.4</v>
      </c>
      <c r="Q95" s="28">
        <v>-1.7</v>
      </c>
      <c r="R95" s="28">
        <v>0.2</v>
      </c>
      <c r="S95" s="28">
        <v>1.2</v>
      </c>
      <c r="T95" s="28">
        <v>-3.4</v>
      </c>
      <c r="U95" s="28">
        <v>-0.80700000000000005</v>
      </c>
      <c r="V95" s="28">
        <v>-1.6950000000000001</v>
      </c>
      <c r="W95" s="28">
        <v>0.38100000000000001</v>
      </c>
      <c r="X95" s="28">
        <v>-2.4020000000000001</v>
      </c>
      <c r="Y95" s="28">
        <v>-1.51</v>
      </c>
      <c r="Z95" s="28">
        <v>-1.18</v>
      </c>
      <c r="AA95" s="28">
        <v>-1.8109999999999999</v>
      </c>
      <c r="AB95" s="28">
        <v>-1.2829999999999999</v>
      </c>
      <c r="AC95" s="28">
        <v>-0.95099999999999996</v>
      </c>
      <c r="AD95" s="28">
        <v>-1.0720000000000001</v>
      </c>
      <c r="AE95" s="28">
        <v>-0.43</v>
      </c>
      <c r="AF95" s="28">
        <v>-2.109</v>
      </c>
      <c r="AG95" s="28">
        <v>-4.0170000000000003</v>
      </c>
      <c r="AH95" s="28">
        <v>-2.0569999999999999</v>
      </c>
      <c r="AI95" s="28">
        <v>-2.0579999999999998</v>
      </c>
      <c r="AJ95" s="28">
        <v>-2.0579999999999998</v>
      </c>
      <c r="AK95" s="28">
        <v>-2.0870000000000002</v>
      </c>
    </row>
    <row r="96" spans="1:37" ht="20.5">
      <c r="A96" s="269" t="s">
        <v>215</v>
      </c>
      <c r="B96" s="27"/>
      <c r="C96" s="28">
        <v>-17.899999999999999</v>
      </c>
      <c r="D96" s="28">
        <v>-107.3</v>
      </c>
      <c r="E96" s="28">
        <v>54.7</v>
      </c>
      <c r="F96" s="28">
        <v>-86.2</v>
      </c>
      <c r="G96" s="28">
        <v>-26.1</v>
      </c>
      <c r="H96" s="28">
        <v>14.5</v>
      </c>
      <c r="I96" s="28">
        <v>11.7</v>
      </c>
      <c r="J96" s="28">
        <v>134.19999999999999</v>
      </c>
      <c r="K96" s="28">
        <v>-36.700000000000003</v>
      </c>
      <c r="L96" s="28">
        <v>-59.4</v>
      </c>
      <c r="M96" s="28">
        <v>-76.8</v>
      </c>
      <c r="N96" s="28">
        <v>19.899999999999999</v>
      </c>
      <c r="O96" s="28">
        <v>-89</v>
      </c>
      <c r="P96" s="28">
        <v>-64.8</v>
      </c>
      <c r="Q96" s="28">
        <v>-239</v>
      </c>
      <c r="R96" s="28">
        <v>-762.9</v>
      </c>
      <c r="S96" s="28">
        <v>-456.4</v>
      </c>
      <c r="T96" s="28">
        <v>-569.70000000000005</v>
      </c>
      <c r="U96" s="28">
        <v>-462.46300000000002</v>
      </c>
      <c r="V96" s="28">
        <v>-327.18799999999999</v>
      </c>
      <c r="W96" s="28">
        <v>-283.58499999999998</v>
      </c>
      <c r="X96" s="28">
        <v>-186.40700000000001</v>
      </c>
      <c r="Y96" s="28">
        <v>-317.33499999999998</v>
      </c>
      <c r="Z96" s="28">
        <v>-291.76799999999997</v>
      </c>
      <c r="AA96" s="28">
        <v>-91.372</v>
      </c>
      <c r="AB96" s="28">
        <v>-54.801000000000002</v>
      </c>
      <c r="AC96" s="28">
        <v>-80.944000000000003</v>
      </c>
      <c r="AD96" s="28">
        <v>-184.03200000000001</v>
      </c>
      <c r="AE96" s="28">
        <v>-33.015000000000001</v>
      </c>
      <c r="AF96" s="28">
        <v>-108.34099999999999</v>
      </c>
      <c r="AG96" s="28">
        <v>-5.782</v>
      </c>
      <c r="AH96" s="28">
        <v>-150.88300000000001</v>
      </c>
      <c r="AI96" s="28">
        <v>-75.802000000000007</v>
      </c>
      <c r="AJ96" s="28">
        <v>-46.067999999999998</v>
      </c>
      <c r="AK96" s="28">
        <v>-83.566000000000003</v>
      </c>
    </row>
    <row r="97" spans="1:38" ht="30.5">
      <c r="A97" s="30" t="s">
        <v>53</v>
      </c>
      <c r="B97" s="27"/>
      <c r="C97" s="28">
        <v>-67.699999999999989</v>
      </c>
      <c r="D97" s="28">
        <v>-153.30000000000001</v>
      </c>
      <c r="E97" s="28">
        <v>-0.79999999999999716</v>
      </c>
      <c r="F97" s="28">
        <v>-146.69999999999999</v>
      </c>
      <c r="G97" s="28">
        <v>-115.9</v>
      </c>
      <c r="H97" s="28">
        <v>-32.9</v>
      </c>
      <c r="I97" s="28">
        <v>-50.2</v>
      </c>
      <c r="J97" s="28">
        <v>31.09999999999998</v>
      </c>
      <c r="K97" s="28">
        <v>-60.900000000000006</v>
      </c>
      <c r="L97" s="28">
        <v>-150.30000000000001</v>
      </c>
      <c r="M97" s="28">
        <v>-100.7</v>
      </c>
      <c r="N97" s="28">
        <v>25.699999999999996</v>
      </c>
      <c r="O97" s="28">
        <v>-155.5</v>
      </c>
      <c r="P97" s="28">
        <v>-94.1</v>
      </c>
      <c r="Q97" s="28">
        <v>-254.1</v>
      </c>
      <c r="R97" s="28">
        <v>-874.1</v>
      </c>
      <c r="S97" s="28">
        <v>-660.2</v>
      </c>
      <c r="T97" s="28">
        <v>-893.7</v>
      </c>
      <c r="U97" s="28">
        <v>-624.30100000000004</v>
      </c>
      <c r="V97" s="28">
        <v>-139.48499999999999</v>
      </c>
      <c r="W97" s="28">
        <v>-178.35300000000001</v>
      </c>
      <c r="X97" s="28">
        <v>-403.65600000000001</v>
      </c>
      <c r="Y97" s="28">
        <v>-213.21699999999998</v>
      </c>
      <c r="Z97" s="28">
        <v>-286.80900000000003</v>
      </c>
      <c r="AA97" s="28">
        <v>-147.01499999999999</v>
      </c>
      <c r="AB97" s="28">
        <v>-81.048000000000002</v>
      </c>
      <c r="AC97" s="28">
        <v>-95.882999999999996</v>
      </c>
      <c r="AD97" s="28">
        <v>-183.24700000000001</v>
      </c>
      <c r="AE97" s="28">
        <v>-64.070999999999998</v>
      </c>
      <c r="AF97" s="28">
        <v>-124.376</v>
      </c>
      <c r="AG97" s="28">
        <v>-38.014000000000003</v>
      </c>
      <c r="AH97" s="28">
        <v>-152.87200000000001</v>
      </c>
      <c r="AI97" s="28">
        <v>-78.126000000000005</v>
      </c>
      <c r="AJ97" s="28">
        <v>-40.206000000000003</v>
      </c>
      <c r="AK97" s="28">
        <v>-88.051000000000002</v>
      </c>
    </row>
    <row r="98" spans="1:38" ht="20.5">
      <c r="A98" s="26" t="s">
        <v>214</v>
      </c>
      <c r="B98" s="27"/>
      <c r="C98" s="28">
        <v>-8.4</v>
      </c>
      <c r="D98" s="28">
        <v>-8.4</v>
      </c>
      <c r="E98" s="28">
        <v>-8.5</v>
      </c>
      <c r="F98" s="28">
        <v>-8.5</v>
      </c>
      <c r="G98" s="28">
        <v>-8.4</v>
      </c>
      <c r="H98" s="28">
        <v>-8.4</v>
      </c>
      <c r="I98" s="28">
        <v>-8.6</v>
      </c>
      <c r="J98" s="28">
        <v>-8.6</v>
      </c>
      <c r="K98" s="28">
        <v>-8.6</v>
      </c>
      <c r="L98" s="28">
        <v>-8.6</v>
      </c>
      <c r="M98" s="28">
        <v>-8.6</v>
      </c>
      <c r="N98" s="28">
        <v>-8.6</v>
      </c>
      <c r="O98" s="28">
        <v>-8.1999999999999993</v>
      </c>
      <c r="P98" s="28">
        <v>-8.1999999999999993</v>
      </c>
      <c r="Q98" s="28">
        <v>-8.3000000000000007</v>
      </c>
      <c r="R98" s="28">
        <v>-8.3000000000000007</v>
      </c>
      <c r="S98" s="28">
        <v>-8.1</v>
      </c>
      <c r="T98" s="28">
        <v>-8.1999999999999993</v>
      </c>
      <c r="U98" s="28">
        <v>-8.1010000000000009</v>
      </c>
      <c r="V98" s="28">
        <v>-8.8059999999999992</v>
      </c>
      <c r="W98" s="28">
        <v>-8.3970000000000002</v>
      </c>
      <c r="X98" s="28">
        <v>-8.5250000000000004</v>
      </c>
      <c r="Y98" s="28">
        <v>-8.74</v>
      </c>
      <c r="Z98" s="28">
        <v>-8.7989999999999995</v>
      </c>
      <c r="AA98" s="28">
        <v>-8.8030000000000008</v>
      </c>
      <c r="AB98" s="28">
        <v>-10.050000000000001</v>
      </c>
      <c r="AC98" s="28">
        <v>-9.6440000000000001</v>
      </c>
      <c r="AD98" s="28">
        <v>-9.8770000000000007</v>
      </c>
      <c r="AE98" s="28">
        <v>-9.7889999999999997</v>
      </c>
      <c r="AF98" s="28">
        <v>-9.8149999999999995</v>
      </c>
      <c r="AG98" s="28">
        <v>-10.022</v>
      </c>
      <c r="AH98" s="28">
        <v>0.40899999999999997</v>
      </c>
      <c r="AI98" s="28">
        <v>0.50600000000000001</v>
      </c>
      <c r="AJ98" s="28">
        <v>0.503</v>
      </c>
      <c r="AK98" s="28">
        <v>0.54400000000000004</v>
      </c>
    </row>
    <row r="99" spans="1:38" ht="20.5">
      <c r="A99" s="31" t="s">
        <v>336</v>
      </c>
      <c r="B99" s="27"/>
      <c r="C99" s="298">
        <v>-76</v>
      </c>
      <c r="D99" s="298">
        <v>-161.69999999999999</v>
      </c>
      <c r="E99" s="298">
        <v>-9.1999999999999993</v>
      </c>
      <c r="F99" s="298">
        <v>-155.19999999999999</v>
      </c>
      <c r="G99" s="145">
        <v>-124.3</v>
      </c>
      <c r="H99" s="145">
        <v>-41.3</v>
      </c>
      <c r="I99" s="145">
        <v>-58.7</v>
      </c>
      <c r="J99" s="145">
        <v>22.5</v>
      </c>
      <c r="K99" s="145">
        <v>-69.599999999999994</v>
      </c>
      <c r="L99" s="145">
        <v>-158.69999999999999</v>
      </c>
      <c r="M99" s="145">
        <v>-109.2</v>
      </c>
      <c r="N99" s="145">
        <v>17.2</v>
      </c>
      <c r="O99" s="145">
        <v>-163.69999999999999</v>
      </c>
      <c r="P99" s="145">
        <v>-102.3</v>
      </c>
      <c r="Q99" s="145">
        <v>-262.3</v>
      </c>
      <c r="R99" s="298">
        <v>-882.4</v>
      </c>
      <c r="S99" s="298">
        <v>-668.2</v>
      </c>
      <c r="T99" s="298">
        <v>-901.8</v>
      </c>
      <c r="U99" s="298">
        <v>-632.40200000000004</v>
      </c>
      <c r="V99" s="298">
        <v>-148.291</v>
      </c>
      <c r="W99" s="298">
        <v>-186.75</v>
      </c>
      <c r="X99" s="298">
        <v>-412.18099999999998</v>
      </c>
      <c r="Y99" s="298">
        <v>-221.95699999999999</v>
      </c>
      <c r="Z99" s="298">
        <v>-295.608</v>
      </c>
      <c r="AA99" s="298">
        <v>-155.81800000000001</v>
      </c>
      <c r="AB99" s="298">
        <v>-91.097999999999999</v>
      </c>
      <c r="AC99" s="298">
        <v>-105.527</v>
      </c>
      <c r="AD99" s="298">
        <v>-193.124</v>
      </c>
      <c r="AE99" s="298">
        <v>-73.86</v>
      </c>
      <c r="AF99" s="298">
        <v>-134.191</v>
      </c>
      <c r="AG99" s="298">
        <v>-48.036000000000001</v>
      </c>
      <c r="AH99" s="387">
        <v>-152.46299999999999</v>
      </c>
      <c r="AI99" s="387">
        <v>-77.62</v>
      </c>
      <c r="AJ99" s="298">
        <v>-39.703000000000003</v>
      </c>
      <c r="AK99" s="298">
        <v>-87.507000000000005</v>
      </c>
    </row>
    <row r="100" spans="1:38" ht="20.5">
      <c r="A100" s="31" t="s">
        <v>216</v>
      </c>
      <c r="B100" s="27"/>
      <c r="C100" s="299">
        <v>0.12144455097475233</v>
      </c>
      <c r="D100" s="299">
        <v>0.24976830398517144</v>
      </c>
      <c r="E100" s="299">
        <v>1.363973313565604E-2</v>
      </c>
      <c r="F100" s="299">
        <v>0.25534715366897004</v>
      </c>
      <c r="G100" s="299">
        <v>0.15026595744680851</v>
      </c>
      <c r="H100" s="299">
        <v>5.2028218694885359E-2</v>
      </c>
      <c r="I100" s="299">
        <v>6.536020487696248E-2</v>
      </c>
      <c r="J100" s="299">
        <v>-2.2722682286406785E-2</v>
      </c>
      <c r="K100" s="299">
        <v>7.5941080196399335E-2</v>
      </c>
      <c r="L100" s="299">
        <v>0.1439455782312925</v>
      </c>
      <c r="M100" s="299">
        <v>0.10311614730878187</v>
      </c>
      <c r="N100" s="299">
        <v>-2.0876319941740502E-2</v>
      </c>
      <c r="O100" s="299">
        <v>0.15766156216892999</v>
      </c>
      <c r="P100" s="299">
        <v>0.13749999999999998</v>
      </c>
      <c r="Q100" s="299">
        <v>0.29946340906496177</v>
      </c>
      <c r="R100" s="299">
        <v>0.56046747967479671</v>
      </c>
      <c r="S100" s="299">
        <v>0.34585921325051761</v>
      </c>
      <c r="T100" s="299">
        <v>0.34173329796506119</v>
      </c>
      <c r="U100" s="299">
        <v>0.2406614592014662</v>
      </c>
      <c r="V100" s="299">
        <v>8.271267175913144E-2</v>
      </c>
      <c r="W100" s="299">
        <v>9.1496261514198207E-2</v>
      </c>
      <c r="X100" s="299">
        <v>0.14811432998533522</v>
      </c>
      <c r="Y100" s="299">
        <v>8.9551112726750426E-2</v>
      </c>
      <c r="Z100" s="299">
        <v>1.8087301295935974</v>
      </c>
      <c r="AA100" s="299">
        <v>0.82027606102401596</v>
      </c>
      <c r="AB100" s="299">
        <v>0.91891946417043258</v>
      </c>
      <c r="AC100" s="299">
        <v>1.5799347227212839</v>
      </c>
      <c r="AD100" s="299">
        <v>1.2244271711702572</v>
      </c>
      <c r="AE100" s="299">
        <v>0.35070558963742376</v>
      </c>
      <c r="AF100" s="299">
        <v>0.86252643351609148</v>
      </c>
      <c r="AG100" s="299">
        <v>0.33174033149171267</v>
      </c>
      <c r="AH100" s="299">
        <v>1.197337731181529</v>
      </c>
      <c r="AI100" s="299">
        <v>0.52130696128143994</v>
      </c>
      <c r="AJ100" s="299">
        <v>0.27227777091991384</v>
      </c>
      <c r="AK100" s="299">
        <v>0.67672783796951497</v>
      </c>
    </row>
    <row r="101" spans="1:38" ht="20.5">
      <c r="A101" s="30"/>
      <c r="B101" s="27"/>
      <c r="C101" s="28"/>
      <c r="D101" s="28"/>
      <c r="E101" s="28"/>
      <c r="F101" s="28"/>
      <c r="G101" s="28"/>
      <c r="H101" s="28"/>
      <c r="I101" s="28"/>
      <c r="J101" s="28"/>
      <c r="K101" s="28"/>
      <c r="L101" s="28"/>
      <c r="M101" s="173"/>
      <c r="N101" s="173"/>
      <c r="O101" s="173"/>
      <c r="P101" s="173"/>
      <c r="Q101" s="173"/>
      <c r="R101" s="28"/>
      <c r="S101" s="28"/>
      <c r="T101" s="28"/>
      <c r="U101" s="28"/>
      <c r="V101" s="28"/>
      <c r="W101" s="28"/>
      <c r="X101" s="28"/>
      <c r="Y101" s="28"/>
      <c r="Z101" s="28"/>
      <c r="AA101" s="28"/>
      <c r="AB101" s="28"/>
      <c r="AD101" s="28"/>
      <c r="AE101" s="28">
        <v>0</v>
      </c>
      <c r="AF101" s="28">
        <v>0</v>
      </c>
      <c r="AG101" s="28">
        <v>0</v>
      </c>
      <c r="AH101" s="28">
        <v>0</v>
      </c>
      <c r="AI101" s="28">
        <v>0</v>
      </c>
      <c r="AJ101" s="28">
        <v>0</v>
      </c>
      <c r="AK101" s="28">
        <v>0</v>
      </c>
    </row>
    <row r="102" spans="1:38" ht="20.5">
      <c r="A102" s="31" t="s">
        <v>54</v>
      </c>
      <c r="B102" s="32"/>
      <c r="C102" s="298">
        <v>-16.3</v>
      </c>
      <c r="D102" s="298">
        <v>0.21099999999999999</v>
      </c>
      <c r="E102" s="298">
        <v>-4.7</v>
      </c>
      <c r="F102" s="298">
        <v>-12.4</v>
      </c>
      <c r="G102" s="298">
        <v>-37.700000000000003</v>
      </c>
      <c r="H102" s="298">
        <v>-2.4</v>
      </c>
      <c r="I102" s="298">
        <v>21.5</v>
      </c>
      <c r="J102" s="298">
        <v>-8.6</v>
      </c>
      <c r="K102" s="145">
        <v>18.2</v>
      </c>
      <c r="L102" s="145">
        <v>-56.6</v>
      </c>
      <c r="M102" s="145">
        <v>14.1</v>
      </c>
      <c r="N102" s="145">
        <v>50.1</v>
      </c>
      <c r="O102" s="145">
        <v>-29.7</v>
      </c>
      <c r="P102" s="145">
        <v>-8.6</v>
      </c>
      <c r="Q102" s="145">
        <v>15.9</v>
      </c>
      <c r="R102" s="298">
        <v>-77.394999999999996</v>
      </c>
      <c r="S102" s="298">
        <v>-168.4</v>
      </c>
      <c r="T102" s="298">
        <v>-288.60000000000002</v>
      </c>
      <c r="U102" s="298">
        <v>-125.221</v>
      </c>
      <c r="V102" s="298">
        <v>217.31299999999999</v>
      </c>
      <c r="W102" s="298">
        <v>136.78</v>
      </c>
      <c r="X102" s="298">
        <v>-179.07</v>
      </c>
      <c r="Y102" s="298">
        <v>129.733</v>
      </c>
      <c r="Z102" s="298">
        <v>26.734000000000002</v>
      </c>
      <c r="AA102" s="298">
        <v>-27.745000000000001</v>
      </c>
      <c r="AB102" s="298">
        <v>3.4609999999999999</v>
      </c>
      <c r="AC102" s="298">
        <v>16.178000000000001</v>
      </c>
      <c r="AD102" s="298">
        <v>30.59</v>
      </c>
      <c r="AE102" s="298">
        <v>-0.436</v>
      </c>
      <c r="AF102" s="298">
        <v>21.388000000000002</v>
      </c>
      <c r="AG102" s="298">
        <v>4.3109999999999999</v>
      </c>
      <c r="AH102" s="387">
        <v>-1.58</v>
      </c>
      <c r="AI102" s="387">
        <v>-1.8180000000000001</v>
      </c>
      <c r="AJ102" s="298">
        <v>6.3650000000000002</v>
      </c>
      <c r="AK102" s="298">
        <v>-3.9409999999999998</v>
      </c>
    </row>
    <row r="103" spans="1:38" ht="20.5">
      <c r="A103" s="31" t="s">
        <v>55</v>
      </c>
      <c r="B103" s="32"/>
      <c r="C103" s="299">
        <v>2.6046660274848199E-2</v>
      </c>
      <c r="D103" s="299">
        <v>-3.2591906085881992E-4</v>
      </c>
      <c r="E103" s="299">
        <v>6.9681245366938474E-3</v>
      </c>
      <c r="F103" s="299">
        <v>2.0401447844685755E-2</v>
      </c>
      <c r="G103" s="299">
        <v>4.5575435203094782E-2</v>
      </c>
      <c r="H103" s="299">
        <v>3.0234315948601664E-3</v>
      </c>
      <c r="I103" s="299">
        <v>-2.3939427680659167E-2</v>
      </c>
      <c r="J103" s="299">
        <v>8.6851141183599267E-3</v>
      </c>
      <c r="K103" s="299">
        <v>-1.9858156028368795E-2</v>
      </c>
      <c r="L103" s="299">
        <v>5.1337868480725628E-2</v>
      </c>
      <c r="M103" s="299">
        <v>-1.3314447592067988E-2</v>
      </c>
      <c r="N103" s="299">
        <v>-6.0808350527976701E-2</v>
      </c>
      <c r="O103" s="299">
        <v>2.8604449581045941E-2</v>
      </c>
      <c r="P103" s="299">
        <v>1.1559139784946236E-2</v>
      </c>
      <c r="Q103" s="299">
        <v>-1.8152757164059827E-2</v>
      </c>
      <c r="R103" s="299">
        <v>4.9158409552845526E-2</v>
      </c>
      <c r="S103" s="299">
        <v>8.7163561076604557E-2</v>
      </c>
      <c r="T103" s="299">
        <v>0.10936375004736823</v>
      </c>
      <c r="U103" s="299">
        <v>4.7653025421593859E-2</v>
      </c>
      <c r="V103" s="299">
        <v>-0.1212112591997635</v>
      </c>
      <c r="W103" s="299">
        <v>-6.701396867422775E-2</v>
      </c>
      <c r="X103" s="299">
        <v>6.4347539237553347E-2</v>
      </c>
      <c r="Y103" s="299">
        <v>-5.2342275789362416E-2</v>
      </c>
      <c r="Z103" s="299">
        <v>-0.163576734339244</v>
      </c>
      <c r="AA103" s="299">
        <v>0.14605860242790511</v>
      </c>
      <c r="AB103" s="299">
        <v>-3.4911636539703035E-2</v>
      </c>
      <c r="AC103" s="299">
        <v>-0.24221463648341118</v>
      </c>
      <c r="AD103" s="299">
        <v>-0.19394392807780581</v>
      </c>
      <c r="AE103" s="299">
        <v>2.0702360828854151E-3</v>
      </c>
      <c r="AF103" s="299">
        <v>-0.13747356648390849</v>
      </c>
      <c r="AG103" s="299">
        <v>-2.9772099447513811E-2</v>
      </c>
      <c r="AH103" s="299">
        <v>1.2408214552165548E-2</v>
      </c>
      <c r="AI103" s="299">
        <v>1.2209946606669129E-2</v>
      </c>
      <c r="AJ103" s="299">
        <v>-4.3650303803371329E-2</v>
      </c>
      <c r="AK103" s="299">
        <v>3.0477383631456433E-2</v>
      </c>
    </row>
    <row r="104" spans="1:38" ht="15.5">
      <c r="A104" s="27"/>
      <c r="B104" s="27"/>
      <c r="C104" s="27"/>
      <c r="D104" s="27"/>
      <c r="E104" s="27"/>
      <c r="F104" s="27"/>
      <c r="G104" s="27"/>
      <c r="H104" s="27"/>
      <c r="I104" s="27"/>
      <c r="J104" s="27"/>
      <c r="K104" s="27"/>
      <c r="L104" s="27"/>
      <c r="M104" s="27"/>
      <c r="N104" s="27"/>
      <c r="O104" s="27"/>
      <c r="P104" s="27"/>
      <c r="Q104" s="27"/>
    </row>
    <row r="105" spans="1:38" ht="24.5">
      <c r="A105" s="447" t="s">
        <v>59</v>
      </c>
      <c r="B105" s="447"/>
      <c r="C105" s="447"/>
      <c r="D105" s="447"/>
      <c r="E105" s="447"/>
      <c r="F105" s="447"/>
      <c r="G105" s="447"/>
      <c r="H105" s="447"/>
      <c r="I105" s="447"/>
      <c r="J105" s="447"/>
      <c r="K105" s="447"/>
      <c r="L105" s="447"/>
      <c r="M105" s="447"/>
      <c r="N105" s="447"/>
      <c r="O105" s="447"/>
      <c r="P105" s="447"/>
      <c r="Q105" s="447"/>
      <c r="R105" s="447"/>
      <c r="S105" s="238"/>
      <c r="T105" s="238"/>
      <c r="U105" s="238"/>
      <c r="V105" s="238"/>
      <c r="W105" s="238"/>
      <c r="X105" s="238"/>
      <c r="Y105" s="238"/>
      <c r="Z105" s="238"/>
      <c r="AA105" s="238"/>
      <c r="AB105" s="238"/>
      <c r="AC105" s="238"/>
      <c r="AD105" s="238"/>
      <c r="AE105" s="238"/>
      <c r="AF105" s="238"/>
      <c r="AG105" s="238"/>
      <c r="AH105" s="238"/>
      <c r="AI105" s="238"/>
      <c r="AJ105" s="238"/>
      <c r="AK105" s="238"/>
    </row>
    <row r="106" spans="1:38" ht="20.5">
      <c r="A106" s="239" t="s">
        <v>43</v>
      </c>
      <c r="B106" s="240"/>
      <c r="C106" s="241" t="s">
        <v>30</v>
      </c>
      <c r="D106" s="241" t="s">
        <v>31</v>
      </c>
      <c r="E106" s="241" t="s">
        <v>32</v>
      </c>
      <c r="F106" s="241" t="s">
        <v>33</v>
      </c>
      <c r="G106" s="241" t="s">
        <v>34</v>
      </c>
      <c r="H106" s="241" t="s">
        <v>35</v>
      </c>
      <c r="I106" s="241" t="s">
        <v>36</v>
      </c>
      <c r="J106" s="241" t="s">
        <v>193</v>
      </c>
      <c r="K106" s="241" t="s">
        <v>213</v>
      </c>
      <c r="L106" s="241" t="s">
        <v>223</v>
      </c>
      <c r="M106" s="241" t="s">
        <v>234</v>
      </c>
      <c r="N106" s="241" t="s">
        <v>240</v>
      </c>
      <c r="O106" s="241" t="s">
        <v>251</v>
      </c>
      <c r="P106" s="241" t="s">
        <v>253</v>
      </c>
      <c r="Q106" s="241" t="s">
        <v>257</v>
      </c>
      <c r="R106" s="241" t="s">
        <v>260</v>
      </c>
      <c r="S106" s="241" t="s">
        <v>266</v>
      </c>
      <c r="T106" s="241" t="s">
        <v>269</v>
      </c>
      <c r="U106" s="241" t="s">
        <v>278</v>
      </c>
      <c r="V106" s="241" t="s">
        <v>290</v>
      </c>
      <c r="W106" s="241" t="s">
        <v>291</v>
      </c>
      <c r="X106" s="241" t="s">
        <v>302</v>
      </c>
      <c r="Y106" s="241" t="s">
        <v>304</v>
      </c>
      <c r="Z106" s="241" t="s">
        <v>305</v>
      </c>
      <c r="AA106" s="241" t="s">
        <v>307</v>
      </c>
      <c r="AB106" s="241" t="s">
        <v>309</v>
      </c>
      <c r="AC106" s="241" t="s">
        <v>310</v>
      </c>
      <c r="AD106" s="241" t="s">
        <v>320</v>
      </c>
      <c r="AE106" s="241" t="s">
        <v>339</v>
      </c>
      <c r="AF106" s="241" t="s">
        <v>340</v>
      </c>
      <c r="AG106" s="241" t="s">
        <v>351</v>
      </c>
      <c r="AH106" s="241" t="s">
        <v>354</v>
      </c>
      <c r="AI106" s="241" t="s">
        <v>359</v>
      </c>
      <c r="AJ106" s="241" t="s">
        <v>366</v>
      </c>
      <c r="AK106" s="241" t="s">
        <v>369</v>
      </c>
    </row>
    <row r="107" spans="1:38" ht="20.5">
      <c r="A107" s="26" t="s">
        <v>44</v>
      </c>
      <c r="B107" s="27"/>
      <c r="C107" s="28">
        <v>2350.8000000000002</v>
      </c>
      <c r="D107" s="28">
        <v>2569.5</v>
      </c>
      <c r="E107" s="28">
        <v>2737</v>
      </c>
      <c r="F107" s="28">
        <v>3076.8</v>
      </c>
      <c r="G107" s="28">
        <v>3244.2</v>
      </c>
      <c r="H107" s="28">
        <v>3204.1</v>
      </c>
      <c r="I107" s="28">
        <v>3861.5</v>
      </c>
      <c r="J107" s="28">
        <v>3427</v>
      </c>
      <c r="K107" s="28">
        <v>3532</v>
      </c>
      <c r="L107" s="28">
        <v>3694</v>
      </c>
      <c r="M107" s="28">
        <v>3849.8</v>
      </c>
      <c r="N107" s="28">
        <v>3872.9</v>
      </c>
      <c r="O107" s="28">
        <v>3807.9</v>
      </c>
      <c r="P107" s="28">
        <v>2424.6999999999998</v>
      </c>
      <c r="Q107" s="28">
        <v>4381.2</v>
      </c>
      <c r="R107" s="28">
        <v>5474.3</v>
      </c>
      <c r="S107" s="28">
        <v>7065.8</v>
      </c>
      <c r="T107" s="28">
        <v>9596.2999999999993</v>
      </c>
      <c r="U107" s="28">
        <v>9025.6489999999994</v>
      </c>
      <c r="V107" s="28">
        <v>8049.2139999999999</v>
      </c>
      <c r="W107" s="28">
        <v>7844.6480000000001</v>
      </c>
      <c r="X107" s="28">
        <v>8531.4599999999991</v>
      </c>
      <c r="Y107" s="28">
        <v>8434.4259999999995</v>
      </c>
      <c r="Z107" s="28">
        <v>7659.9759999999997</v>
      </c>
      <c r="AA107" s="28">
        <v>7255.2489999999998</v>
      </c>
      <c r="AB107" s="28">
        <v>6887.3959999999997</v>
      </c>
      <c r="AC107" s="28">
        <v>6714.21</v>
      </c>
      <c r="AD107" s="28">
        <v>6781.4930000000004</v>
      </c>
      <c r="AE107" s="28">
        <v>6222.8190000000004</v>
      </c>
      <c r="AF107" s="28">
        <v>6349.6310000000003</v>
      </c>
      <c r="AG107" s="28">
        <v>6817.1019999999999</v>
      </c>
      <c r="AH107" s="28">
        <v>6480.2470000000003</v>
      </c>
      <c r="AI107" s="28">
        <v>6857.7439999999997</v>
      </c>
      <c r="AJ107" s="28">
        <v>6626.3810000000003</v>
      </c>
      <c r="AK107" s="28">
        <v>6604.2380000000003</v>
      </c>
      <c r="AL107" s="278"/>
    </row>
    <row r="108" spans="1:38" ht="20.5">
      <c r="A108" s="26" t="s">
        <v>45</v>
      </c>
      <c r="B108" s="27"/>
      <c r="C108" s="29">
        <v>2109.6999999999998</v>
      </c>
      <c r="D108" s="29">
        <v>2211.6999999999998</v>
      </c>
      <c r="E108" s="29">
        <v>2385.8000000000002</v>
      </c>
      <c r="F108" s="29">
        <v>2499.5</v>
      </c>
      <c r="G108" s="29">
        <v>2646.2</v>
      </c>
      <c r="H108" s="29">
        <v>2656.3</v>
      </c>
      <c r="I108" s="29">
        <v>3260.9</v>
      </c>
      <c r="J108" s="29">
        <v>2838.4</v>
      </c>
      <c r="K108" s="28">
        <v>2887.3</v>
      </c>
      <c r="L108" s="28">
        <v>3108.8</v>
      </c>
      <c r="M108" s="28">
        <v>3216</v>
      </c>
      <c r="N108" s="28">
        <v>3077.5</v>
      </c>
      <c r="O108" s="28">
        <v>2964.9</v>
      </c>
      <c r="P108" s="28">
        <v>1535.1</v>
      </c>
      <c r="Q108" s="28">
        <v>3078.1</v>
      </c>
      <c r="R108" s="29">
        <v>4186.7</v>
      </c>
      <c r="S108" s="29">
        <v>5474.3</v>
      </c>
      <c r="T108" s="29">
        <v>7462.2</v>
      </c>
      <c r="U108" s="29">
        <v>7507.3860000000004</v>
      </c>
      <c r="V108" s="29">
        <v>5747.5379999999996</v>
      </c>
      <c r="W108" s="29">
        <v>5822.3540000000003</v>
      </c>
      <c r="X108" s="29">
        <v>6885.7730000000001</v>
      </c>
      <c r="Y108" s="29">
        <v>7003.201</v>
      </c>
      <c r="Z108" s="29">
        <v>6260.5020000000004</v>
      </c>
      <c r="AA108" s="29">
        <v>6063.1310000000003</v>
      </c>
      <c r="AB108" s="29">
        <v>5625.5110000000004</v>
      </c>
      <c r="AC108" s="29">
        <v>5561.5140000000001</v>
      </c>
      <c r="AD108" s="29">
        <v>5182.8680000000004</v>
      </c>
      <c r="AE108" s="28">
        <v>5174.6790000000001</v>
      </c>
      <c r="AF108" s="28">
        <v>5325.2169999999996</v>
      </c>
      <c r="AG108" s="28">
        <v>5868.5569999999998</v>
      </c>
      <c r="AH108" s="28">
        <v>5340.9049999999997</v>
      </c>
      <c r="AI108" s="28">
        <v>5569.0429999999997</v>
      </c>
      <c r="AJ108" s="28">
        <v>5309.9250000000002</v>
      </c>
      <c r="AK108" s="28">
        <v>5253.49</v>
      </c>
      <c r="AL108" s="278"/>
    </row>
    <row r="109" spans="1:38" ht="20.5">
      <c r="A109" s="26" t="s">
        <v>46</v>
      </c>
      <c r="B109" s="27"/>
      <c r="C109" s="28">
        <v>241</v>
      </c>
      <c r="D109" s="28">
        <v>357.6</v>
      </c>
      <c r="E109" s="28">
        <v>350.9</v>
      </c>
      <c r="F109" s="28">
        <v>577.20000000000005</v>
      </c>
      <c r="G109" s="28">
        <v>598.1</v>
      </c>
      <c r="H109" s="28">
        <v>547.79999999999995</v>
      </c>
      <c r="I109" s="28">
        <v>600.6</v>
      </c>
      <c r="J109" s="28">
        <v>588.6</v>
      </c>
      <c r="K109" s="29">
        <v>644.70000000000005</v>
      </c>
      <c r="L109" s="29">
        <v>585.20000000000005</v>
      </c>
      <c r="M109" s="29">
        <v>633.70000000000005</v>
      </c>
      <c r="N109" s="29">
        <v>795.4</v>
      </c>
      <c r="O109" s="29">
        <v>842.9</v>
      </c>
      <c r="P109" s="29">
        <v>889.6</v>
      </c>
      <c r="Q109" s="29">
        <v>1303.0999999999999</v>
      </c>
      <c r="R109" s="29">
        <v>1287.5</v>
      </c>
      <c r="S109" s="29">
        <v>1591.5</v>
      </c>
      <c r="T109" s="29">
        <v>2134.1</v>
      </c>
      <c r="U109" s="29">
        <v>1518.2629999999999</v>
      </c>
      <c r="V109" s="29">
        <v>2301.6759999999999</v>
      </c>
      <c r="W109" s="29">
        <v>2022.2940000000001</v>
      </c>
      <c r="X109" s="29">
        <v>1645.6869999999999</v>
      </c>
      <c r="Y109" s="29">
        <v>1431.2249999999999</v>
      </c>
      <c r="Z109" s="29">
        <v>1399.4739999999999</v>
      </c>
      <c r="AA109" s="29">
        <v>1192.1179999999999</v>
      </c>
      <c r="AB109" s="29">
        <v>1261.885</v>
      </c>
      <c r="AC109" s="29">
        <v>1152.6959999999999</v>
      </c>
      <c r="AD109" s="29">
        <v>1598.625</v>
      </c>
      <c r="AE109" s="28">
        <v>1048.1400000000001</v>
      </c>
      <c r="AF109" s="28">
        <v>1024.414</v>
      </c>
      <c r="AG109" s="28">
        <v>948.54499999999996</v>
      </c>
      <c r="AH109" s="28">
        <v>1139.3420000000001</v>
      </c>
      <c r="AI109" s="28">
        <v>1288.701</v>
      </c>
      <c r="AJ109" s="28">
        <v>1316.4559999999999</v>
      </c>
      <c r="AK109" s="28">
        <v>1350.748</v>
      </c>
      <c r="AL109" s="278"/>
    </row>
    <row r="110" spans="1:38" ht="20.5">
      <c r="A110" s="26" t="s">
        <v>47</v>
      </c>
      <c r="B110" s="27"/>
      <c r="C110" s="28">
        <v>-1870.1</v>
      </c>
      <c r="D110" s="28">
        <v>-2187.3000000000002</v>
      </c>
      <c r="E110" s="28">
        <v>-2379.4</v>
      </c>
      <c r="F110" s="28">
        <v>-2662.3</v>
      </c>
      <c r="G110" s="28">
        <v>-2632.1</v>
      </c>
      <c r="H110" s="28">
        <v>-2621.3000000000002</v>
      </c>
      <c r="I110" s="28">
        <v>-3217.2</v>
      </c>
      <c r="J110" s="28">
        <v>-3051.1</v>
      </c>
      <c r="K110" s="28">
        <v>-3036</v>
      </c>
      <c r="L110" s="28">
        <v>-3087.6</v>
      </c>
      <c r="M110" s="28">
        <v>-3374</v>
      </c>
      <c r="N110" s="28">
        <v>-3576.6</v>
      </c>
      <c r="O110" s="28">
        <v>-3295</v>
      </c>
      <c r="P110" s="28">
        <v>-2145.6999999999998</v>
      </c>
      <c r="Q110" s="28">
        <v>-3489.3</v>
      </c>
      <c r="R110" s="28">
        <v>-3901.5</v>
      </c>
      <c r="S110" s="28">
        <v>-4602.5</v>
      </c>
      <c r="T110" s="28">
        <v>-5954</v>
      </c>
      <c r="U110" s="28">
        <v>-5890.2730000000001</v>
      </c>
      <c r="V110" s="28">
        <v>-6015.9319999999998</v>
      </c>
      <c r="W110" s="28">
        <v>-6129.3980000000001</v>
      </c>
      <c r="X110" s="28">
        <v>-6344.1530000000002</v>
      </c>
      <c r="Y110" s="28">
        <v>-7430.46</v>
      </c>
      <c r="Z110" s="28">
        <v>-6886.8239999999996</v>
      </c>
      <c r="AA110" s="28">
        <v>-6370.4610000000002</v>
      </c>
      <c r="AB110" s="28">
        <v>-6304.9309999999996</v>
      </c>
      <c r="AC110" s="28">
        <v>-6538.8540000000003</v>
      </c>
      <c r="AD110" s="28">
        <v>-6636.2719999999999</v>
      </c>
      <c r="AE110" s="28">
        <v>-5823.8649999999998</v>
      </c>
      <c r="AF110" s="28">
        <v>-6021.393</v>
      </c>
      <c r="AG110" s="28">
        <v>-6403.4160000000002</v>
      </c>
      <c r="AH110" s="28">
        <v>-5961.1890000000003</v>
      </c>
      <c r="AI110" s="28">
        <v>-6084.9489999999996</v>
      </c>
      <c r="AJ110" s="28">
        <v>-6133.19</v>
      </c>
      <c r="AK110" s="28">
        <v>-6157.7340000000004</v>
      </c>
      <c r="AL110" s="278"/>
    </row>
    <row r="111" spans="1:38" ht="20.5">
      <c r="A111" s="26" t="s">
        <v>48</v>
      </c>
      <c r="B111" s="27"/>
      <c r="C111" s="28">
        <v>480.7</v>
      </c>
      <c r="D111" s="28">
        <v>382.2</v>
      </c>
      <c r="E111" s="28">
        <v>357.7</v>
      </c>
      <c r="F111" s="28">
        <v>414.5</v>
      </c>
      <c r="G111" s="28">
        <v>612.1</v>
      </c>
      <c r="H111" s="28">
        <v>582.79999999999995</v>
      </c>
      <c r="I111" s="28">
        <v>644.29999999999995</v>
      </c>
      <c r="J111" s="28">
        <v>375.9</v>
      </c>
      <c r="K111" s="28">
        <v>496</v>
      </c>
      <c r="L111" s="28">
        <v>606.5</v>
      </c>
      <c r="M111" s="28">
        <v>475.8</v>
      </c>
      <c r="N111" s="28">
        <v>296.3</v>
      </c>
      <c r="O111" s="28">
        <v>512.9</v>
      </c>
      <c r="P111" s="28">
        <v>279</v>
      </c>
      <c r="Q111" s="28">
        <v>891.9</v>
      </c>
      <c r="R111" s="28">
        <v>1572.8</v>
      </c>
      <c r="S111" s="28">
        <v>2463.4</v>
      </c>
      <c r="T111" s="28">
        <v>3642.3</v>
      </c>
      <c r="U111" s="28">
        <v>3135.3760000000002</v>
      </c>
      <c r="V111" s="28">
        <v>2033.2819999999999</v>
      </c>
      <c r="W111" s="28">
        <v>1715.25</v>
      </c>
      <c r="X111" s="28">
        <v>2187.3069999999998</v>
      </c>
      <c r="Y111" s="28">
        <v>1003.966</v>
      </c>
      <c r="Z111" s="28">
        <v>773.15200000000004</v>
      </c>
      <c r="AA111" s="28">
        <v>884.78800000000001</v>
      </c>
      <c r="AB111" s="28">
        <v>582.46500000000003</v>
      </c>
      <c r="AC111" s="28">
        <v>175.35599999999999</v>
      </c>
      <c r="AD111" s="28">
        <v>145.221</v>
      </c>
      <c r="AE111" s="28">
        <v>398.95400000000001</v>
      </c>
      <c r="AF111" s="28">
        <v>328.238</v>
      </c>
      <c r="AG111" s="28">
        <v>413.68599999999998</v>
      </c>
      <c r="AH111" s="28">
        <v>519.05799999999999</v>
      </c>
      <c r="AI111" s="28">
        <v>772.79499999999996</v>
      </c>
      <c r="AJ111" s="28">
        <v>493.19099999999997</v>
      </c>
      <c r="AK111" s="28">
        <v>446.50400000000002</v>
      </c>
      <c r="AL111" s="278"/>
    </row>
    <row r="112" spans="1:38" ht="20.5">
      <c r="A112" s="26" t="s">
        <v>49</v>
      </c>
      <c r="B112" s="27"/>
      <c r="C112" s="28">
        <v>-258.89999999999998</v>
      </c>
      <c r="D112" s="28">
        <v>-0.19999999999999929</v>
      </c>
      <c r="E112" s="28">
        <v>-200.1</v>
      </c>
      <c r="F112" s="28">
        <v>-291.79999999999995</v>
      </c>
      <c r="G112" s="28">
        <v>-247.3</v>
      </c>
      <c r="H112" s="28">
        <v>-342.5</v>
      </c>
      <c r="I112" s="28">
        <v>-216.2</v>
      </c>
      <c r="J112" s="28">
        <v>-266.89999999999998</v>
      </c>
      <c r="K112" s="28">
        <v>-263.10700000000003</v>
      </c>
      <c r="L112" s="28">
        <v>-277.40000000000003</v>
      </c>
      <c r="M112" s="28">
        <v>-276.49999999999994</v>
      </c>
      <c r="N112" s="28">
        <v>-105.10000000000002</v>
      </c>
      <c r="O112" s="28">
        <v>-222.39999999999998</v>
      </c>
      <c r="P112" s="28">
        <v>-320.89999999999998</v>
      </c>
      <c r="Q112" s="28">
        <v>-320.39999999999998</v>
      </c>
      <c r="R112" s="28">
        <v>535.70000000000005</v>
      </c>
      <c r="S112" s="28">
        <v>-301.10000000000002</v>
      </c>
      <c r="T112" s="28">
        <v>1182.8999999999999</v>
      </c>
      <c r="U112" s="28">
        <v>-864.10500000000002</v>
      </c>
      <c r="V112" s="28">
        <v>198.53099999999998</v>
      </c>
      <c r="W112" s="28">
        <v>-384.96899999999999</v>
      </c>
      <c r="X112" s="28">
        <v>-470.46899999999994</v>
      </c>
      <c r="Y112" s="28">
        <v>-362.00099999999998</v>
      </c>
      <c r="Z112" s="28">
        <v>-1795.8150000000001</v>
      </c>
      <c r="AA112" s="28">
        <v>-344.34100000000001</v>
      </c>
      <c r="AB112" s="28">
        <v>-452.00799999999998</v>
      </c>
      <c r="AC112" s="28">
        <v>-420.01</v>
      </c>
      <c r="AD112" s="28">
        <v>227.965</v>
      </c>
      <c r="AE112" s="28">
        <v>-267.90699999999998</v>
      </c>
      <c r="AF112" s="28">
        <v>-355.81700000000001</v>
      </c>
      <c r="AG112" s="28">
        <v>-262.512</v>
      </c>
      <c r="AH112" s="28">
        <v>-274.12400000000002</v>
      </c>
      <c r="AI112" s="28">
        <v>-334.35199999999998</v>
      </c>
      <c r="AJ112" s="28">
        <v>-359.613</v>
      </c>
      <c r="AK112" s="28">
        <v>-2516.357</v>
      </c>
      <c r="AL112" s="278"/>
    </row>
    <row r="113" spans="1:38" ht="20.5">
      <c r="A113" s="26" t="s">
        <v>50</v>
      </c>
      <c r="B113" s="27"/>
      <c r="C113" s="28">
        <v>-52.2</v>
      </c>
      <c r="D113" s="28">
        <v>-65.599999999999994</v>
      </c>
      <c r="E113" s="28">
        <v>-63</v>
      </c>
      <c r="F113" s="28">
        <v>-70.2</v>
      </c>
      <c r="G113" s="28">
        <v>-76.099999999999994</v>
      </c>
      <c r="H113" s="28">
        <v>-73.7</v>
      </c>
      <c r="I113" s="28">
        <v>-74.3</v>
      </c>
      <c r="J113" s="28">
        <v>-113.3</v>
      </c>
      <c r="K113" s="28">
        <v>-67.400000000000006</v>
      </c>
      <c r="L113" s="28">
        <v>-71</v>
      </c>
      <c r="M113" s="28">
        <v>-73.8</v>
      </c>
      <c r="N113" s="28">
        <v>-76.400000000000006</v>
      </c>
      <c r="O113" s="28">
        <v>-99.8</v>
      </c>
      <c r="P113" s="28">
        <v>-105.9</v>
      </c>
      <c r="Q113" s="28">
        <v>-96.2</v>
      </c>
      <c r="R113" s="28">
        <v>-96.4</v>
      </c>
      <c r="S113" s="28">
        <v>-98.7</v>
      </c>
      <c r="T113" s="28">
        <v>-119.8</v>
      </c>
      <c r="U113" s="28">
        <v>-199.36600000000001</v>
      </c>
      <c r="V113" s="28">
        <v>-152.84299999999999</v>
      </c>
      <c r="W113" s="28">
        <v>-171.11699999999999</v>
      </c>
      <c r="X113" s="28">
        <v>-193.078</v>
      </c>
      <c r="Y113" s="28">
        <v>-139.20699999999999</v>
      </c>
      <c r="Z113" s="28">
        <v>-126.092</v>
      </c>
      <c r="AA113" s="28">
        <v>-108.63800000000001</v>
      </c>
      <c r="AB113" s="28">
        <v>-155.47900000000001</v>
      </c>
      <c r="AC113" s="28">
        <v>-110.685</v>
      </c>
      <c r="AD113" s="28">
        <v>-125.393</v>
      </c>
      <c r="AE113" s="28">
        <v>-124.714</v>
      </c>
      <c r="AF113" s="28">
        <v>-106.31699999999999</v>
      </c>
      <c r="AG113" s="28">
        <v>-109.221</v>
      </c>
      <c r="AH113" s="28">
        <v>-79.748999999999995</v>
      </c>
      <c r="AI113" s="28">
        <v>-119.72499999999999</v>
      </c>
      <c r="AJ113" s="28">
        <v>-136.10599999999999</v>
      </c>
      <c r="AK113" s="28">
        <v>-131.03399999999999</v>
      </c>
      <c r="AL113" s="278"/>
    </row>
    <row r="114" spans="1:38" ht="20.5">
      <c r="A114" s="26" t="s">
        <v>51</v>
      </c>
      <c r="B114" s="27"/>
      <c r="C114" s="28">
        <v>-93.1</v>
      </c>
      <c r="D114" s="28">
        <v>-96.6</v>
      </c>
      <c r="E114" s="28">
        <v>-106.1</v>
      </c>
      <c r="F114" s="28">
        <v>-108.5</v>
      </c>
      <c r="G114" s="28">
        <v>-102.8</v>
      </c>
      <c r="H114" s="28">
        <v>-112.9</v>
      </c>
      <c r="I114" s="28">
        <v>-101</v>
      </c>
      <c r="J114" s="28">
        <v>-123.3</v>
      </c>
      <c r="K114" s="28">
        <v>-100.8</v>
      </c>
      <c r="L114" s="28">
        <v>-109.8</v>
      </c>
      <c r="M114" s="28">
        <v>-97.9</v>
      </c>
      <c r="N114" s="28">
        <v>-118.4</v>
      </c>
      <c r="O114" s="28">
        <v>-109.4</v>
      </c>
      <c r="P114" s="28">
        <v>-96.8</v>
      </c>
      <c r="Q114" s="28">
        <v>-98.2</v>
      </c>
      <c r="R114" s="28">
        <v>-122.3</v>
      </c>
      <c r="S114" s="28">
        <v>-115.4</v>
      </c>
      <c r="T114" s="28">
        <v>-109.4</v>
      </c>
      <c r="U114" s="28">
        <v>-115.16800000000001</v>
      </c>
      <c r="V114" s="28">
        <v>-163.09200000000001</v>
      </c>
      <c r="W114" s="28">
        <v>-130.47999999999999</v>
      </c>
      <c r="X114" s="28">
        <v>-147.12899999999999</v>
      </c>
      <c r="Y114" s="28">
        <v>-140.38399999999999</v>
      </c>
      <c r="Z114" s="28">
        <v>-170.81399999999999</v>
      </c>
      <c r="AA114" s="28">
        <v>-139.66399999999999</v>
      </c>
      <c r="AB114" s="28">
        <v>-148.267</v>
      </c>
      <c r="AC114" s="28">
        <v>-165.941</v>
      </c>
      <c r="AD114" s="28">
        <v>-180.149</v>
      </c>
      <c r="AE114" s="28">
        <v>-152.392</v>
      </c>
      <c r="AF114" s="28">
        <v>-165.51300000000001</v>
      </c>
      <c r="AG114" s="28">
        <v>-164.54499999999999</v>
      </c>
      <c r="AH114" s="28">
        <v>-168.57400000000001</v>
      </c>
      <c r="AI114" s="28">
        <v>-181.892</v>
      </c>
      <c r="AJ114" s="28">
        <v>-192.02099999999999</v>
      </c>
      <c r="AK114" s="28">
        <v>-184.95500000000001</v>
      </c>
      <c r="AL114" s="278"/>
    </row>
    <row r="115" spans="1:38" ht="20.5">
      <c r="A115" s="26" t="s">
        <v>52</v>
      </c>
      <c r="B115" s="27"/>
      <c r="C115" s="28">
        <v>-150.69999999999999</v>
      </c>
      <c r="D115" s="28">
        <v>146.69999999999999</v>
      </c>
      <c r="E115" s="28">
        <v>-81.599999999999994</v>
      </c>
      <c r="F115" s="28">
        <v>-165.1</v>
      </c>
      <c r="G115" s="28">
        <v>-109.6</v>
      </c>
      <c r="H115" s="28">
        <v>-187.2</v>
      </c>
      <c r="I115" s="28">
        <v>-115.6</v>
      </c>
      <c r="J115" s="28">
        <v>-143.4</v>
      </c>
      <c r="K115" s="28">
        <v>-132.4</v>
      </c>
      <c r="L115" s="28">
        <v>-133.5</v>
      </c>
      <c r="M115" s="28">
        <v>-163.1</v>
      </c>
      <c r="N115" s="28">
        <v>41.6</v>
      </c>
      <c r="O115" s="28">
        <v>-28.5</v>
      </c>
      <c r="P115" s="28">
        <v>-163.69999999999999</v>
      </c>
      <c r="Q115" s="28">
        <v>-166</v>
      </c>
      <c r="R115" s="28">
        <v>695.5</v>
      </c>
      <c r="S115" s="28">
        <v>-123.7</v>
      </c>
      <c r="T115" s="28">
        <v>1356.6</v>
      </c>
      <c r="U115" s="28">
        <v>-622.09500000000003</v>
      </c>
      <c r="V115" s="28">
        <v>460.36399999999998</v>
      </c>
      <c r="W115" s="28">
        <v>-118.38</v>
      </c>
      <c r="X115" s="28">
        <v>-186.29499999999999</v>
      </c>
      <c r="Y115" s="28">
        <v>-146.96299999999999</v>
      </c>
      <c r="Z115" s="28">
        <v>-1564.24</v>
      </c>
      <c r="AA115" s="28">
        <v>-141.08600000000001</v>
      </c>
      <c r="AB115" s="28">
        <v>-210.4</v>
      </c>
      <c r="AC115" s="28">
        <v>-225.68100000000001</v>
      </c>
      <c r="AD115" s="28">
        <v>453.99</v>
      </c>
      <c r="AE115" s="28">
        <v>-51.588000000000001</v>
      </c>
      <c r="AF115" s="28">
        <v>-160.893</v>
      </c>
      <c r="AG115" s="28">
        <v>-69.510999999999996</v>
      </c>
      <c r="AH115" s="28">
        <v>-103.19799999999999</v>
      </c>
      <c r="AI115" s="28">
        <v>-89.129000000000005</v>
      </c>
      <c r="AJ115" s="28">
        <v>-114.65300000000001</v>
      </c>
      <c r="AK115" s="28">
        <v>-2291.5839999999998</v>
      </c>
      <c r="AL115" s="278"/>
    </row>
    <row r="116" spans="1:38" ht="20.5">
      <c r="A116" s="269" t="s">
        <v>215</v>
      </c>
      <c r="B116" s="27"/>
      <c r="C116" s="28">
        <v>37.1</v>
      </c>
      <c r="D116" s="28">
        <v>15.3</v>
      </c>
      <c r="E116" s="28">
        <v>50.6</v>
      </c>
      <c r="F116" s="28">
        <v>52</v>
      </c>
      <c r="G116" s="28">
        <v>41.2</v>
      </c>
      <c r="H116" s="28">
        <v>31.3</v>
      </c>
      <c r="I116" s="28">
        <v>74.7</v>
      </c>
      <c r="J116" s="28">
        <v>113.1</v>
      </c>
      <c r="K116" s="28">
        <v>37.493000000000002</v>
      </c>
      <c r="L116" s="28">
        <v>36.9</v>
      </c>
      <c r="M116" s="28">
        <v>58.3</v>
      </c>
      <c r="N116" s="28">
        <v>48.1</v>
      </c>
      <c r="O116" s="28">
        <v>15.3</v>
      </c>
      <c r="P116" s="28">
        <v>45.5</v>
      </c>
      <c r="Q116" s="28">
        <v>40</v>
      </c>
      <c r="R116" s="28">
        <v>58.9</v>
      </c>
      <c r="S116" s="28">
        <v>36.700000000000003</v>
      </c>
      <c r="T116" s="28">
        <v>55.5</v>
      </c>
      <c r="U116" s="28">
        <v>72.524000000000001</v>
      </c>
      <c r="V116" s="28">
        <v>54.101999999999997</v>
      </c>
      <c r="W116" s="28">
        <v>35.008000000000003</v>
      </c>
      <c r="X116" s="28">
        <v>56.033000000000001</v>
      </c>
      <c r="Y116" s="28">
        <v>64.552999999999997</v>
      </c>
      <c r="Z116" s="28">
        <v>65.331000000000003</v>
      </c>
      <c r="AA116" s="28">
        <v>45.046999999999997</v>
      </c>
      <c r="AB116" s="28">
        <v>62.137999999999998</v>
      </c>
      <c r="AC116" s="28">
        <v>82.296999999999997</v>
      </c>
      <c r="AD116" s="28">
        <v>79.516999999999996</v>
      </c>
      <c r="AE116" s="28">
        <v>60.786999999999999</v>
      </c>
      <c r="AF116" s="28">
        <v>76.906000000000006</v>
      </c>
      <c r="AG116" s="28">
        <v>80.765000000000001</v>
      </c>
      <c r="AH116" s="28">
        <v>77.397000000000006</v>
      </c>
      <c r="AI116" s="28">
        <v>56.393999999999998</v>
      </c>
      <c r="AJ116" s="28">
        <v>83.167000000000002</v>
      </c>
      <c r="AK116" s="28">
        <v>91.215999999999994</v>
      </c>
      <c r="AL116" s="278"/>
    </row>
    <row r="117" spans="1:38" ht="30.5">
      <c r="A117" s="30" t="s">
        <v>53</v>
      </c>
      <c r="B117" s="28">
        <f>B111+B112</f>
        <v>0</v>
      </c>
      <c r="C117" s="28">
        <v>221.8</v>
      </c>
      <c r="D117" s="28">
        <v>382</v>
      </c>
      <c r="E117" s="28">
        <v>157.6</v>
      </c>
      <c r="F117" s="28">
        <v>122.70000000000005</v>
      </c>
      <c r="G117" s="28">
        <v>364.8</v>
      </c>
      <c r="H117" s="28">
        <v>240.29999999999995</v>
      </c>
      <c r="I117" s="28">
        <v>428.09999999999997</v>
      </c>
      <c r="J117" s="28">
        <v>109</v>
      </c>
      <c r="K117" s="28">
        <v>232.89299999999997</v>
      </c>
      <c r="L117" s="28">
        <v>329.09999999999997</v>
      </c>
      <c r="M117" s="28">
        <v>199.30000000000007</v>
      </c>
      <c r="N117" s="28">
        <v>191.2</v>
      </c>
      <c r="O117" s="28">
        <v>290.5</v>
      </c>
      <c r="P117" s="28">
        <v>-41.899999999999977</v>
      </c>
      <c r="Q117" s="28">
        <v>571.5</v>
      </c>
      <c r="R117" s="28">
        <v>2108.5</v>
      </c>
      <c r="S117" s="28">
        <v>2162.3000000000002</v>
      </c>
      <c r="T117" s="28">
        <v>4825.2</v>
      </c>
      <c r="U117" s="28">
        <v>2271.2710000000002</v>
      </c>
      <c r="V117" s="28">
        <v>2231.8130000000001</v>
      </c>
      <c r="W117" s="28">
        <v>1330.2809999999999</v>
      </c>
      <c r="X117" s="28">
        <v>1716.8379999999997</v>
      </c>
      <c r="Y117" s="28">
        <v>641.96500000000003</v>
      </c>
      <c r="Z117" s="28">
        <v>-1022.663</v>
      </c>
      <c r="AA117" s="28">
        <v>540.447</v>
      </c>
      <c r="AB117" s="28">
        <v>130.45700000000005</v>
      </c>
      <c r="AC117" s="28">
        <v>-244.654</v>
      </c>
      <c r="AD117" s="28">
        <v>373.18599999999998</v>
      </c>
      <c r="AE117" s="28">
        <v>131.047</v>
      </c>
      <c r="AF117" s="28">
        <v>-27.579000000000001</v>
      </c>
      <c r="AG117" s="28">
        <v>151.17400000000001</v>
      </c>
      <c r="AH117" s="28">
        <v>244.934</v>
      </c>
      <c r="AI117" s="28">
        <v>438.44299999999998</v>
      </c>
      <c r="AJ117" s="28">
        <v>133.578</v>
      </c>
      <c r="AK117" s="28">
        <v>-2069.8530000000001</v>
      </c>
      <c r="AL117" s="278"/>
    </row>
    <row r="118" spans="1:38" ht="20.5">
      <c r="A118" s="26" t="s">
        <v>214</v>
      </c>
      <c r="B118" s="27"/>
      <c r="C118" s="28">
        <v>306.3</v>
      </c>
      <c r="D118" s="28">
        <v>328.6</v>
      </c>
      <c r="E118" s="28">
        <v>286.60000000000002</v>
      </c>
      <c r="F118" s="28">
        <v>250.3</v>
      </c>
      <c r="G118" s="28">
        <v>257.10000000000002</v>
      </c>
      <c r="H118" s="28">
        <v>256.3</v>
      </c>
      <c r="I118" s="28">
        <v>257.5</v>
      </c>
      <c r="J118" s="28">
        <v>258.60000000000002</v>
      </c>
      <c r="K118" s="28">
        <v>241</v>
      </c>
      <c r="L118" s="28">
        <v>240.9</v>
      </c>
      <c r="M118" s="28">
        <v>253.7</v>
      </c>
      <c r="N118" s="28">
        <v>256.2</v>
      </c>
      <c r="O118" s="28">
        <v>248.7</v>
      </c>
      <c r="P118" s="28">
        <v>250.2</v>
      </c>
      <c r="Q118" s="28">
        <v>248.5</v>
      </c>
      <c r="R118" s="28">
        <v>252.8</v>
      </c>
      <c r="S118" s="28">
        <v>248.6</v>
      </c>
      <c r="T118" s="28">
        <v>250.7</v>
      </c>
      <c r="U118" s="28">
        <v>243.46199999999999</v>
      </c>
      <c r="V118" s="28">
        <v>239.983</v>
      </c>
      <c r="W118" s="28">
        <v>222.75</v>
      </c>
      <c r="X118" s="28">
        <v>220.482</v>
      </c>
      <c r="Y118" s="28">
        <v>224.953</v>
      </c>
      <c r="Z118" s="28">
        <v>234.49600000000001</v>
      </c>
      <c r="AA118" s="28">
        <v>248.67</v>
      </c>
      <c r="AB118" s="28">
        <v>262.31400000000002</v>
      </c>
      <c r="AC118" s="28">
        <v>261.51400000000001</v>
      </c>
      <c r="AD118" s="28">
        <v>289.47300000000001</v>
      </c>
      <c r="AE118" s="28">
        <v>302.81599999999997</v>
      </c>
      <c r="AF118" s="28">
        <v>302.2</v>
      </c>
      <c r="AG118" s="28">
        <v>306.68900000000002</v>
      </c>
      <c r="AH118" s="28">
        <v>314.36200000000002</v>
      </c>
      <c r="AI118" s="28">
        <v>311.005</v>
      </c>
      <c r="AJ118" s="28">
        <v>316.21600000000001</v>
      </c>
      <c r="AK118" s="28">
        <v>322.68299999999999</v>
      </c>
      <c r="AL118" s="278"/>
    </row>
    <row r="119" spans="1:38" ht="20.5">
      <c r="A119" s="31" t="s">
        <v>336</v>
      </c>
      <c r="B119" s="27"/>
      <c r="C119" s="298">
        <v>528.1</v>
      </c>
      <c r="D119" s="298">
        <v>710.5</v>
      </c>
      <c r="E119" s="298">
        <v>444.1</v>
      </c>
      <c r="F119" s="298">
        <v>373</v>
      </c>
      <c r="G119" s="145">
        <v>621.9</v>
      </c>
      <c r="H119" s="145">
        <v>496.7</v>
      </c>
      <c r="I119" s="145">
        <v>685.6</v>
      </c>
      <c r="J119" s="145">
        <v>367.6</v>
      </c>
      <c r="K119" s="145">
        <v>474</v>
      </c>
      <c r="L119" s="145">
        <v>570</v>
      </c>
      <c r="M119" s="145">
        <v>452.9</v>
      </c>
      <c r="N119" s="145">
        <v>447.3</v>
      </c>
      <c r="O119" s="145">
        <v>539.20000000000005</v>
      </c>
      <c r="P119" s="145">
        <v>208.2</v>
      </c>
      <c r="Q119" s="145">
        <v>820</v>
      </c>
      <c r="R119" s="298">
        <v>2361.3000000000002</v>
      </c>
      <c r="S119" s="298">
        <v>2410.9</v>
      </c>
      <c r="T119" s="298">
        <v>5075.8</v>
      </c>
      <c r="U119" s="298">
        <v>2514.7330000000002</v>
      </c>
      <c r="V119" s="298">
        <v>2471.7959999999998</v>
      </c>
      <c r="W119" s="298">
        <v>1553.0309999999999</v>
      </c>
      <c r="X119" s="298">
        <v>1937.32</v>
      </c>
      <c r="Y119" s="298">
        <v>866.91800000000001</v>
      </c>
      <c r="Z119" s="298">
        <v>-788.16700000000003</v>
      </c>
      <c r="AA119" s="298">
        <v>789.11699999999996</v>
      </c>
      <c r="AB119" s="298">
        <v>392.77100000000002</v>
      </c>
      <c r="AC119" s="298">
        <v>16.86</v>
      </c>
      <c r="AD119" s="298">
        <v>662.65899999999999</v>
      </c>
      <c r="AE119" s="298">
        <v>433.863</v>
      </c>
      <c r="AF119" s="298">
        <v>274.62099999999998</v>
      </c>
      <c r="AG119" s="298">
        <v>457.863</v>
      </c>
      <c r="AH119" s="387">
        <v>559.29600000000005</v>
      </c>
      <c r="AI119" s="387">
        <v>749.44799999999998</v>
      </c>
      <c r="AJ119" s="298">
        <v>449.79399999999998</v>
      </c>
      <c r="AK119" s="298">
        <v>-1747.17</v>
      </c>
      <c r="AL119" s="278"/>
    </row>
    <row r="120" spans="1:38" ht="20.5">
      <c r="A120" s="31" t="s">
        <v>216</v>
      </c>
      <c r="B120" s="27"/>
      <c r="C120" s="299">
        <v>0.22464692870512165</v>
      </c>
      <c r="D120" s="299">
        <v>0.27651294026075113</v>
      </c>
      <c r="E120" s="299">
        <v>0.16225794665692364</v>
      </c>
      <c r="F120" s="299">
        <v>0.12122984919396775</v>
      </c>
      <c r="G120" s="299">
        <v>0.19169594969484002</v>
      </c>
      <c r="H120" s="299">
        <v>0.15502013045785087</v>
      </c>
      <c r="I120" s="299">
        <v>0.17754758513531013</v>
      </c>
      <c r="J120" s="299">
        <v>0.10726583017216225</v>
      </c>
      <c r="K120" s="299">
        <v>0.13420158550396377</v>
      </c>
      <c r="L120" s="299">
        <v>0.15430427720628045</v>
      </c>
      <c r="M120" s="299">
        <v>0.11764247493376279</v>
      </c>
      <c r="N120" s="299">
        <v>0.11549484882129671</v>
      </c>
      <c r="O120" s="299">
        <v>0.14160035715223615</v>
      </c>
      <c r="P120" s="299">
        <v>8.5866292737245845E-2</v>
      </c>
      <c r="Q120" s="299">
        <v>0.18716333424632522</v>
      </c>
      <c r="R120" s="299">
        <v>0.43134282008658642</v>
      </c>
      <c r="S120" s="299">
        <v>0.34120694047383171</v>
      </c>
      <c r="T120" s="299">
        <v>0.52893302627054184</v>
      </c>
      <c r="U120" s="299">
        <v>0.27862073962769884</v>
      </c>
      <c r="V120" s="299">
        <v>0.30708538746764591</v>
      </c>
      <c r="W120" s="299">
        <v>0.19797331887931746</v>
      </c>
      <c r="X120" s="299">
        <v>0.22707953855494842</v>
      </c>
      <c r="Y120" s="299">
        <v>0.10278328365202327</v>
      </c>
      <c r="Z120" s="299">
        <v>-0.10289418661363953</v>
      </c>
      <c r="AA120" s="299">
        <v>0.10876497829364644</v>
      </c>
      <c r="AB120" s="299">
        <v>5.7027503573193708E-2</v>
      </c>
      <c r="AC120" s="299">
        <v>2.5110921463582462E-3</v>
      </c>
      <c r="AD120" s="299">
        <v>9.7715797981358959E-2</v>
      </c>
      <c r="AE120" s="299">
        <v>6.9721295123640906E-2</v>
      </c>
      <c r="AF120" s="299">
        <v>4.3249914837570874E-2</v>
      </c>
      <c r="AG120" s="299">
        <v>6.7163876967074862E-2</v>
      </c>
      <c r="AH120" s="299">
        <v>8.6307821291379788E-2</v>
      </c>
      <c r="AI120" s="299">
        <v>0.10928491935540317</v>
      </c>
      <c r="AJ120" s="299">
        <v>6.7879284333333678E-2</v>
      </c>
      <c r="AK120" s="299">
        <v>-0.26455285227455461</v>
      </c>
      <c r="AL120" s="278"/>
    </row>
    <row r="121" spans="1:38" ht="20.5">
      <c r="A121" s="30"/>
      <c r="B121" s="27"/>
      <c r="C121" s="28"/>
      <c r="D121" s="28"/>
      <c r="E121" s="28"/>
      <c r="F121" s="28"/>
      <c r="G121" s="28"/>
      <c r="H121" s="28"/>
      <c r="I121" s="28"/>
      <c r="J121" s="28"/>
      <c r="K121" s="28"/>
      <c r="L121" s="28"/>
      <c r="M121" s="28"/>
      <c r="N121" s="173"/>
      <c r="O121" s="173"/>
      <c r="P121" s="173"/>
      <c r="Q121" s="173"/>
      <c r="R121" s="28"/>
      <c r="S121" s="28"/>
      <c r="T121" s="28"/>
      <c r="U121" s="28"/>
      <c r="V121" s="28"/>
      <c r="W121" s="28"/>
      <c r="X121" s="28"/>
      <c r="Y121" s="28"/>
      <c r="Z121" s="28"/>
      <c r="AA121" s="28"/>
      <c r="AB121" s="28"/>
      <c r="AC121" s="28"/>
      <c r="AD121" s="28"/>
      <c r="AE121" s="28">
        <v>0</v>
      </c>
      <c r="AF121" s="28">
        <v>0</v>
      </c>
      <c r="AG121" s="28">
        <v>0</v>
      </c>
      <c r="AH121" s="28">
        <v>0</v>
      </c>
      <c r="AI121" s="28">
        <v>0</v>
      </c>
      <c r="AJ121" s="28">
        <v>0</v>
      </c>
      <c r="AK121" s="28">
        <v>0</v>
      </c>
      <c r="AL121" s="278"/>
    </row>
    <row r="122" spans="1:38" ht="20.5">
      <c r="A122" s="31" t="s">
        <v>54</v>
      </c>
      <c r="B122" s="32"/>
      <c r="C122" s="298">
        <v>532.79999999999995</v>
      </c>
      <c r="D122" s="298">
        <v>749.76899999999989</v>
      </c>
      <c r="E122" s="298">
        <v>452.8</v>
      </c>
      <c r="F122" s="298">
        <v>450.4</v>
      </c>
      <c r="G122" s="298">
        <v>641.20000000000005</v>
      </c>
      <c r="H122" s="298">
        <v>518.79999999999995</v>
      </c>
      <c r="I122" s="298">
        <v>702.8</v>
      </c>
      <c r="J122" s="298">
        <v>830.3</v>
      </c>
      <c r="K122" s="145">
        <v>487.5</v>
      </c>
      <c r="L122" s="145">
        <v>575.9</v>
      </c>
      <c r="M122" s="145">
        <v>441.2</v>
      </c>
      <c r="N122" s="145">
        <v>468.4</v>
      </c>
      <c r="O122" s="145">
        <v>568.9</v>
      </c>
      <c r="P122" s="145">
        <v>191.6</v>
      </c>
      <c r="Q122" s="145">
        <v>826</v>
      </c>
      <c r="R122" s="298">
        <v>1607.1</v>
      </c>
      <c r="S122" s="298">
        <v>2419.8000000000002</v>
      </c>
      <c r="T122" s="298">
        <v>5065.6000000000004</v>
      </c>
      <c r="U122" s="298">
        <v>2886.3139999999999</v>
      </c>
      <c r="V122" s="298">
        <v>2458.1190000000001</v>
      </c>
      <c r="W122" s="298">
        <v>1559.92</v>
      </c>
      <c r="X122" s="298">
        <v>1929.894</v>
      </c>
      <c r="Y122" s="298">
        <v>835.62599999999998</v>
      </c>
      <c r="Z122" s="298">
        <v>579.14099999999996</v>
      </c>
      <c r="AA122" s="298">
        <v>782.76099999999997</v>
      </c>
      <c r="AB122" s="298">
        <v>366.35899999999998</v>
      </c>
      <c r="AC122" s="298">
        <v>-19.914000000000001</v>
      </c>
      <c r="AD122" s="298">
        <v>624.56200000000001</v>
      </c>
      <c r="AE122" s="298">
        <v>415.96800000000002</v>
      </c>
      <c r="AF122" s="298">
        <v>247.28800000000001</v>
      </c>
      <c r="AG122" s="298">
        <v>426.238</v>
      </c>
      <c r="AH122" s="387">
        <v>518.28</v>
      </c>
      <c r="AI122" s="387">
        <v>732.70100000000002</v>
      </c>
      <c r="AJ122" s="298">
        <v>408.42899999999997</v>
      </c>
      <c r="AK122" s="298">
        <v>434.12299999999999</v>
      </c>
      <c r="AL122" s="278"/>
    </row>
    <row r="123" spans="1:38" ht="20.5">
      <c r="A123" s="31" t="s">
        <v>55</v>
      </c>
      <c r="B123" s="32"/>
      <c r="C123" s="299">
        <v>0.22664624808575801</v>
      </c>
      <c r="D123" s="299">
        <v>0.29179568009340334</v>
      </c>
      <c r="E123" s="299">
        <v>0.16543660942637925</v>
      </c>
      <c r="F123" s="299">
        <v>0.14638585543421737</v>
      </c>
      <c r="G123" s="299">
        <v>0.1976450280500586</v>
      </c>
      <c r="H123" s="299">
        <v>0.16191754314784182</v>
      </c>
      <c r="I123" s="299">
        <v>0.18200181276705943</v>
      </c>
      <c r="J123" s="299">
        <v>0.24228187919463087</v>
      </c>
      <c r="K123" s="299">
        <v>0.13802378255945641</v>
      </c>
      <c r="L123" s="299">
        <v>0.15590146182999459</v>
      </c>
      <c r="M123" s="299">
        <v>0.11460335601849446</v>
      </c>
      <c r="N123" s="299">
        <v>0.12094296263781662</v>
      </c>
      <c r="O123" s="299">
        <v>0.14939993172089602</v>
      </c>
      <c r="P123" s="299">
        <v>7.9020084958963996E-2</v>
      </c>
      <c r="Q123" s="299">
        <v>0.18853282205788369</v>
      </c>
      <c r="R123" s="299">
        <v>0.29357178086696012</v>
      </c>
      <c r="S123" s="299">
        <v>0.34246652891392343</v>
      </c>
      <c r="T123" s="299">
        <v>0.52787011660744254</v>
      </c>
      <c r="U123" s="299">
        <v>0.31979018904900913</v>
      </c>
      <c r="V123" s="299">
        <v>0.30538621534972238</v>
      </c>
      <c r="W123" s="299">
        <v>0.1988514972246046</v>
      </c>
      <c r="X123" s="299">
        <v>0.22620911309435901</v>
      </c>
      <c r="Y123" s="299">
        <v>9.9073250509281841E-2</v>
      </c>
      <c r="Z123" s="299">
        <v>7.5606111559618466E-2</v>
      </c>
      <c r="AA123" s="299">
        <v>0.10788892290257715</v>
      </c>
      <c r="AB123" s="299">
        <v>5.3192672528194977E-2</v>
      </c>
      <c r="AC123" s="299">
        <v>-2.9659483394174446E-3</v>
      </c>
      <c r="AD123" s="299">
        <v>9.2098008506386428E-2</v>
      </c>
      <c r="AE123" s="299">
        <v>6.6845588791832125E-2</v>
      </c>
      <c r="AF123" s="299">
        <v>3.8945255243966144E-2</v>
      </c>
      <c r="AG123" s="299">
        <v>6.2524808929072792E-2</v>
      </c>
      <c r="AH123" s="299">
        <v>7.9978432920843917E-2</v>
      </c>
      <c r="AI123" s="299">
        <v>0.1068428626090446</v>
      </c>
      <c r="AJ123" s="299">
        <v>6.1636812009451314E-2</v>
      </c>
      <c r="AK123" s="299">
        <v>6.5734002923577256E-2</v>
      </c>
      <c r="AL123" s="278"/>
    </row>
    <row r="125" spans="1:38" ht="30.5">
      <c r="A125" s="279" t="s">
        <v>335</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368E-ECB4-491A-9B54-4B2D84A19651}">
  <dimension ref="A1:AI126"/>
  <sheetViews>
    <sheetView showGridLines="0" zoomScale="40" zoomScaleNormal="40" workbookViewId="0">
      <selection activeCell="AI16" sqref="A1:AI16"/>
    </sheetView>
  </sheetViews>
  <sheetFormatPr defaultRowHeight="14.5"/>
  <cols>
    <col min="1" max="1" width="72.453125" bestFit="1" customWidth="1"/>
    <col min="2" max="2" width="1" customWidth="1"/>
    <col min="3" max="3" width="21.54296875" bestFit="1" customWidth="1"/>
    <col min="4" max="4" width="21.54296875" customWidth="1"/>
    <col min="5" max="5" width="21.54296875" bestFit="1" customWidth="1"/>
    <col min="6" max="6" width="19.453125" bestFit="1" customWidth="1"/>
    <col min="7" max="7" width="20.1796875" bestFit="1" customWidth="1"/>
    <col min="8" max="8" width="21.453125" bestFit="1" customWidth="1"/>
    <col min="9" max="14" width="21.453125" customWidth="1"/>
    <col min="15" max="15" width="11" bestFit="1" customWidth="1"/>
  </cols>
  <sheetData>
    <row r="1" spans="1:35" ht="57" customHeight="1"/>
    <row r="2" spans="1:35" ht="24.5">
      <c r="A2" s="478" t="s">
        <v>18</v>
      </c>
      <c r="B2" s="478"/>
      <c r="C2" s="478"/>
      <c r="D2" s="478"/>
      <c r="E2" s="478"/>
      <c r="F2" s="478"/>
      <c r="G2" s="478"/>
      <c r="H2" s="478"/>
      <c r="I2" s="238"/>
      <c r="J2" s="238"/>
      <c r="K2" s="238"/>
      <c r="L2" s="238"/>
      <c r="M2" s="238"/>
      <c r="N2" s="238"/>
    </row>
    <row r="3" spans="1:35" ht="20.5">
      <c r="A3" s="242" t="s">
        <v>43</v>
      </c>
      <c r="B3" s="240"/>
      <c r="C3" s="243">
        <v>2013</v>
      </c>
      <c r="D3" s="243">
        <v>2014</v>
      </c>
      <c r="E3" s="243">
        <v>2015</v>
      </c>
      <c r="F3" s="243">
        <v>2016</v>
      </c>
      <c r="G3" s="243">
        <v>2017</v>
      </c>
      <c r="H3" s="243">
        <v>2018</v>
      </c>
      <c r="I3" s="243">
        <v>2019</v>
      </c>
      <c r="J3" s="243">
        <v>2020</v>
      </c>
      <c r="K3" s="243">
        <v>2021</v>
      </c>
      <c r="L3" s="243">
        <v>2022</v>
      </c>
      <c r="M3" s="243">
        <v>2023</v>
      </c>
      <c r="N3" s="243">
        <v>2024</v>
      </c>
    </row>
    <row r="4" spans="1:35" ht="20.5">
      <c r="A4" s="26" t="s">
        <v>44</v>
      </c>
      <c r="C4" s="28">
        <v>1136</v>
      </c>
      <c r="D4" s="28">
        <v>743</v>
      </c>
      <c r="E4" s="28">
        <v>401.5</v>
      </c>
      <c r="F4" s="28">
        <v>366.1</v>
      </c>
      <c r="G4" s="28">
        <v>524.79999999999995</v>
      </c>
      <c r="H4" s="28">
        <v>1085</v>
      </c>
      <c r="I4" s="28">
        <v>1989.2</v>
      </c>
      <c r="J4" s="28">
        <v>3858.2</v>
      </c>
      <c r="K4" s="28">
        <v>5855.0460000000003</v>
      </c>
      <c r="L4" s="28">
        <v>3617.7080000000001</v>
      </c>
      <c r="M4" s="28">
        <v>3529.77</v>
      </c>
      <c r="N4" s="28">
        <v>2960.663</v>
      </c>
      <c r="O4" s="174"/>
      <c r="P4" s="278"/>
      <c r="Q4" s="278"/>
      <c r="R4" s="278"/>
      <c r="S4" s="278"/>
      <c r="T4" s="278"/>
      <c r="U4" s="278"/>
      <c r="V4" s="278"/>
      <c r="W4" s="278"/>
      <c r="X4" s="278"/>
      <c r="Y4" s="278"/>
      <c r="Z4" s="278"/>
      <c r="AA4" s="278"/>
      <c r="AB4" s="278"/>
      <c r="AC4" s="278"/>
      <c r="AD4" s="278"/>
      <c r="AE4" s="278"/>
      <c r="AF4" s="278"/>
      <c r="AG4" s="278"/>
      <c r="AH4" s="278"/>
      <c r="AI4" s="278"/>
    </row>
    <row r="5" spans="1:35" ht="20.5">
      <c r="A5" s="26" t="s">
        <v>45</v>
      </c>
      <c r="C5" s="29">
        <v>1024</v>
      </c>
      <c r="D5" s="29">
        <v>617.29999999999995</v>
      </c>
      <c r="E5" s="29">
        <v>401.5</v>
      </c>
      <c r="F5" s="29">
        <v>292.3</v>
      </c>
      <c r="G5" s="29">
        <v>344.4</v>
      </c>
      <c r="H5" s="29">
        <v>385.8</v>
      </c>
      <c r="I5" s="29">
        <v>606.79999999999995</v>
      </c>
      <c r="J5" s="29">
        <v>796.4</v>
      </c>
      <c r="K5" s="29">
        <v>1139.3435527599995</v>
      </c>
      <c r="L5" s="29">
        <v>960.76400000000001</v>
      </c>
      <c r="M5" s="29">
        <v>667.52300000000002</v>
      </c>
      <c r="N5" s="29">
        <v>719.90899999999999</v>
      </c>
      <c r="O5" s="174"/>
    </row>
    <row r="6" spans="1:35" ht="20.5">
      <c r="A6" s="26" t="s">
        <v>46</v>
      </c>
      <c r="C6" s="28">
        <v>112</v>
      </c>
      <c r="D6" s="28">
        <v>125.7</v>
      </c>
      <c r="E6" s="28">
        <v>0</v>
      </c>
      <c r="F6" s="28">
        <v>73.8</v>
      </c>
      <c r="G6" s="28">
        <v>180.3</v>
      </c>
      <c r="H6" s="28">
        <v>699.2</v>
      </c>
      <c r="I6" s="28">
        <v>1382.4</v>
      </c>
      <c r="J6" s="28">
        <v>3061.8</v>
      </c>
      <c r="K6" s="28">
        <v>4715.7024472400008</v>
      </c>
      <c r="L6" s="28">
        <v>2656.944</v>
      </c>
      <c r="M6" s="28">
        <v>2862.2469999999998</v>
      </c>
      <c r="N6" s="28">
        <v>2240.7539999999999</v>
      </c>
      <c r="O6" s="174"/>
    </row>
    <row r="7" spans="1:35" ht="20.5">
      <c r="A7" s="26" t="s">
        <v>47</v>
      </c>
      <c r="C7" s="28">
        <v>-503</v>
      </c>
      <c r="D7" s="28">
        <v>-502.9</v>
      </c>
      <c r="E7" s="28">
        <v>-354.1</v>
      </c>
      <c r="F7" s="28">
        <v>-295.5</v>
      </c>
      <c r="G7" s="28">
        <v>-342.9</v>
      </c>
      <c r="H7" s="28">
        <v>-748.8</v>
      </c>
      <c r="I7" s="28">
        <v>-1144.3</v>
      </c>
      <c r="J7" s="28">
        <v>-1481.9</v>
      </c>
      <c r="K7" s="28">
        <v>-2072.1410000000001</v>
      </c>
      <c r="L7" s="28">
        <v>-2265.31</v>
      </c>
      <c r="M7" s="28">
        <v>-2456.7649999999999</v>
      </c>
      <c r="N7" s="28">
        <v>-2449.8160000000003</v>
      </c>
      <c r="O7" s="174"/>
    </row>
    <row r="8" spans="1:35" ht="20.5">
      <c r="A8" s="26" t="s">
        <v>48</v>
      </c>
      <c r="C8" s="28">
        <v>633</v>
      </c>
      <c r="D8" s="28">
        <v>240.1</v>
      </c>
      <c r="E8" s="28">
        <v>47.4</v>
      </c>
      <c r="F8" s="28">
        <v>70.599999999999994</v>
      </c>
      <c r="G8" s="28">
        <v>181.8</v>
      </c>
      <c r="H8" s="28">
        <v>336.3</v>
      </c>
      <c r="I8" s="28">
        <v>844.9</v>
      </c>
      <c r="J8" s="28">
        <v>2376.3000000000002</v>
      </c>
      <c r="K8" s="28">
        <v>3782.9050000000002</v>
      </c>
      <c r="L8" s="28">
        <v>1352.3979999999999</v>
      </c>
      <c r="M8" s="28">
        <v>1073.0050000000001</v>
      </c>
      <c r="N8" s="28">
        <v>510.84699999999998</v>
      </c>
      <c r="O8" s="174"/>
      <c r="P8" s="278"/>
      <c r="Q8" s="278"/>
      <c r="R8" s="278"/>
      <c r="S8" s="278"/>
      <c r="T8" s="278"/>
      <c r="U8" s="278"/>
      <c r="V8" s="278"/>
      <c r="W8" s="278"/>
      <c r="X8" s="278"/>
      <c r="Y8" s="278"/>
      <c r="Z8" s="278"/>
      <c r="AA8" s="278"/>
      <c r="AB8" s="278"/>
      <c r="AC8" s="278"/>
      <c r="AD8" s="278"/>
      <c r="AE8" s="278"/>
      <c r="AF8" s="278"/>
      <c r="AG8" s="278"/>
      <c r="AH8" s="278"/>
      <c r="AI8" s="278"/>
    </row>
    <row r="9" spans="1:35" ht="20.5">
      <c r="A9" s="26" t="s">
        <v>49</v>
      </c>
      <c r="C9" s="28">
        <v>-70.900000000000006</v>
      </c>
      <c r="D9" s="28">
        <v>-48.699999999999996</v>
      </c>
      <c r="E9" s="28">
        <v>-2429.5</v>
      </c>
      <c r="F9" s="28">
        <v>230.1</v>
      </c>
      <c r="G9" s="28">
        <v>60.500000000000007</v>
      </c>
      <c r="H9" s="28">
        <v>3.8099999999999952</v>
      </c>
      <c r="I9" s="28">
        <v>-180.38899999999998</v>
      </c>
      <c r="J9" s="28">
        <v>365.46800000000007</v>
      </c>
      <c r="K9" s="28">
        <v>-354.22399999999993</v>
      </c>
      <c r="L9" s="28">
        <v>-99.099000000000004</v>
      </c>
      <c r="M9" s="28">
        <v>-382.93299999999999</v>
      </c>
      <c r="N9" s="28">
        <v>-229.03199999999998</v>
      </c>
      <c r="O9" s="174"/>
      <c r="P9" s="278"/>
      <c r="Q9" s="278"/>
      <c r="R9" s="278"/>
      <c r="S9" s="278"/>
      <c r="T9" s="278"/>
      <c r="U9" s="278"/>
      <c r="V9" s="278"/>
      <c r="W9" s="278"/>
      <c r="X9" s="278"/>
      <c r="Y9" s="278"/>
      <c r="Z9" s="278"/>
      <c r="AA9" s="278"/>
      <c r="AB9" s="278"/>
      <c r="AC9" s="278"/>
      <c r="AD9" s="278"/>
      <c r="AE9" s="278"/>
      <c r="AF9" s="278"/>
      <c r="AG9" s="278"/>
      <c r="AH9" s="278"/>
      <c r="AI9" s="278"/>
    </row>
    <row r="10" spans="1:35" ht="20.5">
      <c r="A10" s="276" t="s">
        <v>50</v>
      </c>
      <c r="C10" s="28">
        <v>-71</v>
      </c>
      <c r="D10" s="28">
        <v>-82.6</v>
      </c>
      <c r="E10" s="28">
        <v>-38.1</v>
      </c>
      <c r="F10" s="28">
        <v>-35.6</v>
      </c>
      <c r="G10" s="28">
        <v>-31.4</v>
      </c>
      <c r="H10" s="28">
        <v>-87.8</v>
      </c>
      <c r="I10" s="28">
        <v>-116.2</v>
      </c>
      <c r="J10" s="28">
        <v>-189.7</v>
      </c>
      <c r="K10" s="28">
        <v>-313.69</v>
      </c>
      <c r="L10" s="28">
        <v>-353.68700000000001</v>
      </c>
      <c r="M10" s="28">
        <v>-326.51</v>
      </c>
      <c r="N10" s="28">
        <v>-262.86599999999999</v>
      </c>
      <c r="O10" s="174"/>
    </row>
    <row r="11" spans="1:35" ht="20.5">
      <c r="A11" s="276" t="s">
        <v>51</v>
      </c>
      <c r="C11" s="28">
        <v>-49</v>
      </c>
      <c r="D11" s="28">
        <v>-44.9</v>
      </c>
      <c r="E11" s="28">
        <v>-30.5</v>
      </c>
      <c r="F11" s="28">
        <v>-19.600000000000001</v>
      </c>
      <c r="G11" s="28">
        <v>-20</v>
      </c>
      <c r="H11" s="28">
        <v>-26.1</v>
      </c>
      <c r="I11" s="28">
        <v>-24.4</v>
      </c>
      <c r="J11" s="28">
        <v>-26.7</v>
      </c>
      <c r="K11" s="28">
        <v>-38.130000000000003</v>
      </c>
      <c r="L11" s="28">
        <v>-42.014000000000003</v>
      </c>
      <c r="M11" s="28">
        <v>-51.671999999999997</v>
      </c>
      <c r="N11" s="28">
        <v>-51.821999999999996</v>
      </c>
      <c r="O11" s="174"/>
    </row>
    <row r="12" spans="1:35" ht="20.5">
      <c r="A12" s="276" t="s">
        <v>321</v>
      </c>
      <c r="C12" s="28">
        <v>-4</v>
      </c>
      <c r="D12" s="28">
        <v>35.200000000000003</v>
      </c>
      <c r="E12" s="28">
        <v>-2395.3000000000002</v>
      </c>
      <c r="F12" s="28">
        <v>237.7</v>
      </c>
      <c r="G12" s="28">
        <v>61.2</v>
      </c>
      <c r="H12" s="28">
        <v>55</v>
      </c>
      <c r="I12" s="28">
        <v>-100.3</v>
      </c>
      <c r="J12" s="28">
        <v>526.20000000000005</v>
      </c>
      <c r="K12" s="28">
        <v>-96.292000000000002</v>
      </c>
      <c r="L12" s="28">
        <v>183.35900000000001</v>
      </c>
      <c r="M12" s="28">
        <v>-154.62899999999999</v>
      </c>
      <c r="N12" s="28">
        <v>-90.494</v>
      </c>
      <c r="O12" s="174"/>
    </row>
    <row r="13" spans="1:35" ht="20.5">
      <c r="A13" s="26" t="s">
        <v>322</v>
      </c>
      <c r="C13" s="28">
        <v>53.1</v>
      </c>
      <c r="D13" s="28">
        <v>43.6</v>
      </c>
      <c r="E13" s="28">
        <v>34.4</v>
      </c>
      <c r="F13" s="28">
        <v>47.6</v>
      </c>
      <c r="G13" s="28">
        <v>50.7</v>
      </c>
      <c r="H13" s="28">
        <v>62.71</v>
      </c>
      <c r="I13" s="28">
        <v>60.511000000000003</v>
      </c>
      <c r="J13" s="28">
        <v>55.667999999999999</v>
      </c>
      <c r="K13" s="28">
        <v>93.888000000000005</v>
      </c>
      <c r="L13" s="28">
        <v>113.24299999999999</v>
      </c>
      <c r="M13" s="28">
        <v>149.87799999999999</v>
      </c>
      <c r="N13" s="28">
        <v>176.15</v>
      </c>
      <c r="O13" s="174"/>
    </row>
    <row r="14" spans="1:35" ht="30.5">
      <c r="A14" s="30" t="s">
        <v>53</v>
      </c>
      <c r="C14" s="28">
        <v>562.1</v>
      </c>
      <c r="D14" s="28">
        <v>191.4</v>
      </c>
      <c r="E14" s="28">
        <v>-2382.1</v>
      </c>
      <c r="F14" s="28">
        <v>300.7</v>
      </c>
      <c r="G14" s="28">
        <v>242.3</v>
      </c>
      <c r="H14" s="28">
        <v>340.11</v>
      </c>
      <c r="I14" s="28">
        <v>664.51099999999997</v>
      </c>
      <c r="J14" s="28">
        <v>2741.768</v>
      </c>
      <c r="K14" s="28">
        <v>3428.6810000000005</v>
      </c>
      <c r="L14" s="28">
        <v>1253.299</v>
      </c>
      <c r="M14" s="28">
        <v>690.072</v>
      </c>
      <c r="N14" s="28">
        <v>281.815</v>
      </c>
      <c r="O14" s="174"/>
      <c r="P14" s="278"/>
      <c r="Q14" s="278"/>
      <c r="R14" s="278"/>
      <c r="S14" s="278"/>
      <c r="T14" s="278"/>
      <c r="U14" s="278"/>
      <c r="V14" s="278"/>
      <c r="W14" s="278"/>
      <c r="X14" s="278"/>
      <c r="Y14" s="278"/>
      <c r="Z14" s="278"/>
      <c r="AA14" s="278"/>
      <c r="AB14" s="278"/>
      <c r="AC14" s="278"/>
      <c r="AD14" s="278"/>
      <c r="AE14" s="278"/>
      <c r="AF14" s="278"/>
    </row>
    <row r="15" spans="1:35" ht="20.5">
      <c r="A15" s="30" t="s">
        <v>214</v>
      </c>
      <c r="C15" s="28">
        <v>73.2</v>
      </c>
      <c r="D15" s="28">
        <v>129.19999999999999</v>
      </c>
      <c r="E15" s="28">
        <v>184.2</v>
      </c>
      <c r="F15" s="28">
        <v>150.69999999999999</v>
      </c>
      <c r="G15" s="28">
        <v>151.9</v>
      </c>
      <c r="H15" s="28">
        <v>125.48099999999999</v>
      </c>
      <c r="I15" s="28">
        <v>133.40299999999999</v>
      </c>
      <c r="J15" s="28">
        <v>142.12200000000001</v>
      </c>
      <c r="K15" s="28">
        <v>174.053</v>
      </c>
      <c r="L15" s="28">
        <v>210.79599999999999</v>
      </c>
      <c r="M15" s="28">
        <v>314.154</v>
      </c>
      <c r="N15" s="28">
        <v>329.11900000000003</v>
      </c>
      <c r="O15" s="174"/>
    </row>
    <row r="16" spans="1:35" s="280" customFormat="1" ht="20.5">
      <c r="A16" s="285" t="s">
        <v>336</v>
      </c>
      <c r="C16" s="300">
        <v>635.31399999999996</v>
      </c>
      <c r="D16" s="300">
        <v>320.7</v>
      </c>
      <c r="E16" s="300">
        <v>-2197.9</v>
      </c>
      <c r="F16" s="300">
        <v>451.36500000000001</v>
      </c>
      <c r="G16" s="300">
        <v>394.2</v>
      </c>
      <c r="H16" s="300">
        <v>465.536</v>
      </c>
      <c r="I16" s="300">
        <v>797.90300000000002</v>
      </c>
      <c r="J16" s="300">
        <v>2883.8980000000001</v>
      </c>
      <c r="K16" s="300">
        <v>3602.7339999999999</v>
      </c>
      <c r="L16" s="300">
        <v>1464.095</v>
      </c>
      <c r="M16" s="300">
        <v>1004.226</v>
      </c>
      <c r="N16" s="388">
        <v>610.93399999999997</v>
      </c>
      <c r="O16" s="281"/>
      <c r="P16" s="282"/>
      <c r="Q16" s="282"/>
      <c r="R16" s="282"/>
      <c r="S16" s="282"/>
      <c r="T16" s="282"/>
      <c r="U16" s="282"/>
      <c r="V16" s="282"/>
      <c r="W16" s="282"/>
      <c r="X16" s="282"/>
      <c r="Y16" s="282"/>
      <c r="Z16" s="282"/>
      <c r="AA16" s="282"/>
      <c r="AB16" s="282"/>
      <c r="AC16" s="282"/>
      <c r="AD16" s="282"/>
      <c r="AE16" s="282"/>
      <c r="AF16" s="282"/>
    </row>
    <row r="17" spans="1:32" s="280" customFormat="1" ht="20.5">
      <c r="A17" s="285" t="s">
        <v>55</v>
      </c>
      <c r="C17" s="301">
        <v>0.55900000000000005</v>
      </c>
      <c r="D17" s="301">
        <v>0.432</v>
      </c>
      <c r="E17" s="301">
        <v>-5.4740000000000002</v>
      </c>
      <c r="F17" s="301">
        <v>1.2327999999999999</v>
      </c>
      <c r="G17" s="302">
        <v>0.751</v>
      </c>
      <c r="H17" s="302">
        <v>0.42904685234833145</v>
      </c>
      <c r="I17" s="302">
        <v>0.4011258024119741</v>
      </c>
      <c r="J17" s="302">
        <v>0.74747472129403747</v>
      </c>
      <c r="K17" s="302">
        <v>0.61532121182310096</v>
      </c>
      <c r="L17" s="302">
        <v>0.40470236956658745</v>
      </c>
      <c r="M17" s="302">
        <v>0.28450182306495891</v>
      </c>
      <c r="N17" s="302">
        <v>0.20635040192011045</v>
      </c>
      <c r="O17" s="283"/>
      <c r="P17" s="284"/>
      <c r="Q17" s="284"/>
      <c r="R17" s="284"/>
      <c r="S17" s="284"/>
      <c r="T17" s="284"/>
      <c r="U17" s="284"/>
      <c r="V17" s="284"/>
      <c r="W17" s="284"/>
      <c r="X17" s="284"/>
      <c r="Y17" s="284"/>
      <c r="Z17" s="284"/>
      <c r="AA17" s="284"/>
      <c r="AB17" s="284"/>
      <c r="AC17" s="284"/>
      <c r="AD17" s="284"/>
      <c r="AE17" s="284"/>
      <c r="AF17" s="284"/>
    </row>
    <row r="18" spans="1:32" ht="20.5">
      <c r="A18" s="30"/>
      <c r="C18" s="28"/>
      <c r="D18" s="28"/>
      <c r="E18" s="28"/>
      <c r="F18" s="28"/>
      <c r="G18" s="28"/>
      <c r="H18" s="28"/>
      <c r="I18" s="28"/>
      <c r="J18" s="28"/>
      <c r="K18" s="28"/>
      <c r="L18" s="28"/>
      <c r="M18" s="28"/>
      <c r="N18" s="28"/>
      <c r="O18" s="174"/>
    </row>
    <row r="19" spans="1:32" ht="20.5">
      <c r="A19" s="31" t="s">
        <v>54</v>
      </c>
      <c r="C19" s="298">
        <v>582</v>
      </c>
      <c r="D19" s="298">
        <v>277.10000000000002</v>
      </c>
      <c r="E19" s="298">
        <v>-88.8</v>
      </c>
      <c r="F19" s="298">
        <v>45.5</v>
      </c>
      <c r="G19" s="298">
        <v>345.4</v>
      </c>
      <c r="H19" s="298">
        <v>203.2</v>
      </c>
      <c r="I19" s="298">
        <v>740.5</v>
      </c>
      <c r="J19" s="298">
        <v>2197.3000000000002</v>
      </c>
      <c r="K19" s="298">
        <v>3509.94</v>
      </c>
      <c r="L19" s="298">
        <v>1058.6010000000001</v>
      </c>
      <c r="M19" s="298">
        <v>856.78399999999999</v>
      </c>
      <c r="N19" s="387">
        <v>436.726</v>
      </c>
      <c r="O19" s="174"/>
      <c r="P19" s="278"/>
      <c r="Q19" s="278"/>
      <c r="R19" s="278"/>
      <c r="S19" s="278"/>
      <c r="T19" s="278"/>
      <c r="U19" s="278"/>
      <c r="V19" s="278"/>
      <c r="W19" s="278"/>
      <c r="X19" s="278"/>
      <c r="Y19" s="278"/>
      <c r="Z19" s="278"/>
      <c r="AA19" s="278"/>
      <c r="AB19" s="278"/>
      <c r="AC19" s="278"/>
      <c r="AD19" s="278"/>
      <c r="AE19" s="278"/>
      <c r="AF19" s="278"/>
    </row>
    <row r="20" spans="1:32" ht="20.5">
      <c r="A20" s="31" t="s">
        <v>55</v>
      </c>
      <c r="C20" s="299">
        <v>0.51200000000000001</v>
      </c>
      <c r="D20" s="299">
        <v>0.373</v>
      </c>
      <c r="E20" s="299">
        <v>-0.221</v>
      </c>
      <c r="F20" s="299">
        <v>0.124</v>
      </c>
      <c r="G20" s="299">
        <v>0.65800000000000003</v>
      </c>
      <c r="H20" s="299">
        <v>0.187</v>
      </c>
      <c r="I20" s="299">
        <v>0.372</v>
      </c>
      <c r="J20" s="299">
        <v>0.56999999999999995</v>
      </c>
      <c r="K20" s="299">
        <v>0.59947265999276522</v>
      </c>
      <c r="L20" s="299">
        <v>0.29261648535481583</v>
      </c>
      <c r="M20" s="299">
        <v>0.24273082948747368</v>
      </c>
      <c r="N20" s="299">
        <v>0.14750952742679596</v>
      </c>
      <c r="O20" s="175"/>
      <c r="P20" s="144"/>
      <c r="Q20" s="144"/>
      <c r="R20" s="144"/>
      <c r="S20" s="144"/>
      <c r="T20" s="144"/>
      <c r="U20" s="144"/>
      <c r="V20" s="144"/>
      <c r="W20" s="144"/>
      <c r="X20" s="144"/>
      <c r="Y20" s="144"/>
      <c r="Z20" s="144"/>
      <c r="AA20" s="144"/>
      <c r="AB20" s="144"/>
      <c r="AC20" s="144"/>
      <c r="AD20" s="144"/>
      <c r="AE20" s="144"/>
      <c r="AF20" s="144"/>
    </row>
    <row r="21" spans="1:32" ht="15.5">
      <c r="A21" s="27"/>
      <c r="O21" s="174"/>
    </row>
    <row r="22" spans="1:32" ht="15.5">
      <c r="A22" s="27"/>
      <c r="O22" s="190"/>
    </row>
    <row r="23" spans="1:32" ht="24.5">
      <c r="A23" s="478" t="s">
        <v>194</v>
      </c>
      <c r="B23" s="478"/>
      <c r="C23" s="478"/>
      <c r="D23" s="478"/>
      <c r="E23" s="478"/>
      <c r="F23" s="478"/>
      <c r="G23" s="478"/>
      <c r="H23" s="478"/>
      <c r="I23" s="238"/>
      <c r="J23" s="238"/>
      <c r="K23" s="238"/>
      <c r="L23" s="238"/>
      <c r="M23" s="238"/>
      <c r="N23" s="238"/>
    </row>
    <row r="24" spans="1:32" ht="20.5">
      <c r="A24" s="242" t="s">
        <v>43</v>
      </c>
      <c r="B24" s="240"/>
      <c r="C24" s="243">
        <v>2013</v>
      </c>
      <c r="D24" s="243">
        <v>2014</v>
      </c>
      <c r="E24" s="243">
        <v>2015</v>
      </c>
      <c r="F24" s="243">
        <v>2016</v>
      </c>
      <c r="G24" s="243">
        <v>2017</v>
      </c>
      <c r="H24" s="243">
        <v>2018</v>
      </c>
      <c r="I24" s="243">
        <v>2019</v>
      </c>
      <c r="J24" s="243">
        <v>2020</v>
      </c>
      <c r="K24" s="243">
        <v>2021</v>
      </c>
      <c r="L24" s="243">
        <v>2022</v>
      </c>
      <c r="M24" s="243">
        <v>2023</v>
      </c>
      <c r="N24" s="243">
        <v>2024</v>
      </c>
      <c r="O24" s="174"/>
    </row>
    <row r="25" spans="1:32" ht="20.5">
      <c r="A25" s="26" t="s">
        <v>44</v>
      </c>
      <c r="C25" s="28">
        <v>11336</v>
      </c>
      <c r="D25" s="28">
        <v>10928.7</v>
      </c>
      <c r="E25" s="28">
        <v>9174.4</v>
      </c>
      <c r="F25" s="28">
        <v>7518.4</v>
      </c>
      <c r="G25" s="28">
        <v>9980.2999999999993</v>
      </c>
      <c r="H25" s="28">
        <v>12570.4</v>
      </c>
      <c r="I25" s="28">
        <v>12719.2</v>
      </c>
      <c r="J25" s="28">
        <v>12370.7</v>
      </c>
      <c r="K25" s="28">
        <v>28357.101999999999</v>
      </c>
      <c r="L25" s="28">
        <v>29703.197</v>
      </c>
      <c r="M25" s="28">
        <v>24622.19</v>
      </c>
      <c r="N25" s="28">
        <v>23548.906999999999</v>
      </c>
      <c r="O25" s="174"/>
      <c r="P25" s="278"/>
      <c r="Q25" s="278"/>
      <c r="R25" s="278"/>
      <c r="S25" s="278"/>
      <c r="T25" s="278"/>
      <c r="U25" s="278"/>
      <c r="V25" s="278"/>
      <c r="W25" s="278"/>
      <c r="X25" s="278"/>
      <c r="Y25" s="278"/>
      <c r="Z25" s="278"/>
    </row>
    <row r="26" spans="1:32" ht="20.5">
      <c r="A26" s="26" t="s">
        <v>45</v>
      </c>
      <c r="C26" s="29">
        <v>10185</v>
      </c>
      <c r="D26" s="29">
        <v>9326.9</v>
      </c>
      <c r="E26" s="29">
        <v>7088.5</v>
      </c>
      <c r="F26" s="29">
        <v>6608.9</v>
      </c>
      <c r="G26" s="29">
        <v>8634.7000000000007</v>
      </c>
      <c r="H26" s="29">
        <v>10935.1</v>
      </c>
      <c r="I26" s="29">
        <v>11443</v>
      </c>
      <c r="J26" s="29">
        <v>11111.7</v>
      </c>
      <c r="K26" s="29">
        <v>25533.281999999999</v>
      </c>
      <c r="L26" s="29">
        <v>25861.460999999999</v>
      </c>
      <c r="M26" s="29">
        <v>22279.113000000001</v>
      </c>
      <c r="N26" s="29">
        <v>21629.22</v>
      </c>
      <c r="O26" s="174"/>
    </row>
    <row r="27" spans="1:32" ht="20.5">
      <c r="A27" s="26" t="s">
        <v>46</v>
      </c>
      <c r="C27" s="28">
        <v>1151</v>
      </c>
      <c r="D27" s="28">
        <v>1601.7</v>
      </c>
      <c r="E27" s="28">
        <v>2085.9</v>
      </c>
      <c r="F27" s="28">
        <v>909.4</v>
      </c>
      <c r="G27" s="28">
        <v>1345.5</v>
      </c>
      <c r="H27" s="28">
        <v>1635.3</v>
      </c>
      <c r="I27" s="28">
        <v>1276.2</v>
      </c>
      <c r="J27" s="28">
        <v>1259</v>
      </c>
      <c r="K27" s="28">
        <v>2823.82</v>
      </c>
      <c r="L27" s="28">
        <v>3841.7359999999999</v>
      </c>
      <c r="M27" s="28">
        <v>2343.0770000000002</v>
      </c>
      <c r="N27" s="28">
        <v>1919.6869999999999</v>
      </c>
      <c r="O27" s="174"/>
    </row>
    <row r="28" spans="1:32" ht="20.5">
      <c r="A28" s="26" t="s">
        <v>47</v>
      </c>
      <c r="C28" s="28">
        <v>-10570</v>
      </c>
      <c r="D28" s="28">
        <v>-10076.5</v>
      </c>
      <c r="E28" s="28">
        <v>-9135.9</v>
      </c>
      <c r="F28" s="28">
        <v>-7080.1</v>
      </c>
      <c r="G28" s="28">
        <v>-8488.7000000000007</v>
      </c>
      <c r="H28" s="28">
        <v>-10605.5</v>
      </c>
      <c r="I28" s="28">
        <v>-11774.3</v>
      </c>
      <c r="J28" s="28">
        <v>-11481.4</v>
      </c>
      <c r="K28" s="28">
        <v>-21356.821</v>
      </c>
      <c r="L28" s="28">
        <v>-25292.937999999998</v>
      </c>
      <c r="M28" s="28">
        <v>-23797.996999999999</v>
      </c>
      <c r="N28" s="28">
        <v>-22421.632000000001</v>
      </c>
      <c r="O28" s="174"/>
    </row>
    <row r="29" spans="1:32" ht="20.5">
      <c r="A29" s="26" t="s">
        <v>48</v>
      </c>
      <c r="C29" s="28">
        <v>767</v>
      </c>
      <c r="D29" s="28">
        <v>852.2</v>
      </c>
      <c r="E29" s="28">
        <v>38.5</v>
      </c>
      <c r="F29" s="28">
        <v>438.3</v>
      </c>
      <c r="G29" s="28">
        <v>1491.6</v>
      </c>
      <c r="H29" s="28">
        <v>1964.9</v>
      </c>
      <c r="I29" s="28">
        <v>944.9</v>
      </c>
      <c r="J29" s="28">
        <v>889.3</v>
      </c>
      <c r="K29" s="28">
        <v>7000.280999999999</v>
      </c>
      <c r="L29" s="28">
        <v>4410.259</v>
      </c>
      <c r="M29" s="28">
        <v>824.19299999999998</v>
      </c>
      <c r="N29" s="28">
        <v>1127.2750000000001</v>
      </c>
      <c r="O29" s="174"/>
      <c r="P29" s="278"/>
      <c r="Q29" s="278"/>
      <c r="R29" s="278"/>
      <c r="S29" s="278"/>
      <c r="T29" s="278"/>
      <c r="U29" s="278"/>
      <c r="V29" s="278"/>
      <c r="W29" s="278"/>
      <c r="X29" s="278"/>
      <c r="Y29" s="278"/>
      <c r="Z29" s="278"/>
    </row>
    <row r="30" spans="1:32" ht="20.5">
      <c r="A30" s="26" t="s">
        <v>49</v>
      </c>
      <c r="C30" s="28">
        <v>-201.7</v>
      </c>
      <c r="D30" s="28">
        <v>-259.51599999999996</v>
      </c>
      <c r="E30" s="28">
        <v>-1238.4759999999999</v>
      </c>
      <c r="F30" s="28">
        <v>-672.88800000000003</v>
      </c>
      <c r="G30" s="28">
        <v>-497.9</v>
      </c>
      <c r="H30" s="28">
        <v>-898.36500000000001</v>
      </c>
      <c r="I30" s="28">
        <v>-395.81300000000005</v>
      </c>
      <c r="J30" s="28">
        <v>644.60500000000002</v>
      </c>
      <c r="K30" s="28">
        <v>2451.7780000000002</v>
      </c>
      <c r="L30" s="28">
        <v>-2179.5889999999999</v>
      </c>
      <c r="M30" s="28">
        <v>-207.636</v>
      </c>
      <c r="N30" s="28">
        <v>-554.37900000000002</v>
      </c>
      <c r="O30" s="174"/>
      <c r="P30" s="278"/>
      <c r="Q30" s="278"/>
      <c r="R30" s="278"/>
      <c r="S30" s="278"/>
      <c r="T30" s="278"/>
      <c r="U30" s="278"/>
      <c r="V30" s="278"/>
      <c r="W30" s="278"/>
      <c r="X30" s="278"/>
      <c r="Y30" s="278"/>
      <c r="Z30" s="278"/>
    </row>
    <row r="31" spans="1:32" ht="20.5">
      <c r="A31" s="26" t="s">
        <v>50</v>
      </c>
      <c r="C31" s="28">
        <v>-147</v>
      </c>
      <c r="D31" s="28">
        <v>-146.4</v>
      </c>
      <c r="E31" s="28">
        <v>-165.2</v>
      </c>
      <c r="F31" s="28">
        <v>-178.3</v>
      </c>
      <c r="G31" s="28">
        <v>-155.9</v>
      </c>
      <c r="H31" s="28">
        <v>-186.9</v>
      </c>
      <c r="I31" s="28">
        <v>-109.3</v>
      </c>
      <c r="J31" s="197">
        <v>-140.661</v>
      </c>
      <c r="K31" s="28">
        <v>-183.22800000000001</v>
      </c>
      <c r="L31" s="197">
        <v>-275.80700000000002</v>
      </c>
      <c r="M31" s="28">
        <v>-173.685</v>
      </c>
      <c r="N31" s="28">
        <v>-157.13499999999999</v>
      </c>
      <c r="O31" s="174"/>
    </row>
    <row r="32" spans="1:32" ht="20.5">
      <c r="A32" s="26" t="s">
        <v>51</v>
      </c>
      <c r="C32" s="28">
        <v>-397</v>
      </c>
      <c r="D32" s="28">
        <v>-359.5</v>
      </c>
      <c r="E32" s="28">
        <v>-322.8</v>
      </c>
      <c r="F32" s="28">
        <v>-261.7</v>
      </c>
      <c r="G32" s="28">
        <v>-311.39999999999998</v>
      </c>
      <c r="H32" s="28">
        <v>-334.8</v>
      </c>
      <c r="I32" s="28">
        <v>-333.1</v>
      </c>
      <c r="J32" s="197">
        <v>-337.23</v>
      </c>
      <c r="K32" s="28">
        <v>-420.233</v>
      </c>
      <c r="L32" s="197">
        <v>-565.85799999999995</v>
      </c>
      <c r="M32" s="28">
        <v>-600.79</v>
      </c>
      <c r="N32" s="28">
        <v>-607.226</v>
      </c>
      <c r="O32" s="174"/>
    </row>
    <row r="33" spans="1:32" ht="20.5">
      <c r="A33" s="26" t="s">
        <v>52</v>
      </c>
      <c r="C33" s="28">
        <v>-23</v>
      </c>
      <c r="D33" s="28">
        <v>246.1</v>
      </c>
      <c r="E33" s="28">
        <v>-731.3</v>
      </c>
      <c r="F33" s="28">
        <v>-437.1</v>
      </c>
      <c r="G33" s="28">
        <v>-291.5</v>
      </c>
      <c r="H33" s="28">
        <v>-440.1</v>
      </c>
      <c r="I33" s="28">
        <v>-275.8</v>
      </c>
      <c r="J33" s="28">
        <v>-137.30000000000001</v>
      </c>
      <c r="K33" s="28">
        <v>1114.6400000000001</v>
      </c>
      <c r="L33" s="28">
        <v>-2194.5259999999998</v>
      </c>
      <c r="M33" s="28">
        <v>36.569000000000003</v>
      </c>
      <c r="N33" s="28">
        <v>-286.67200000000003</v>
      </c>
      <c r="O33" s="174"/>
    </row>
    <row r="34" spans="1:32" ht="20.5">
      <c r="A34" s="26" t="s">
        <v>324</v>
      </c>
      <c r="C34" s="28">
        <v>365.3</v>
      </c>
      <c r="D34" s="28">
        <v>0.28399999999999997</v>
      </c>
      <c r="E34" s="28">
        <v>-19.175999999999998</v>
      </c>
      <c r="F34" s="28">
        <v>204.21199999999999</v>
      </c>
      <c r="G34" s="28">
        <v>260.89999999999998</v>
      </c>
      <c r="H34" s="28">
        <v>63.435000000000002</v>
      </c>
      <c r="I34" s="28">
        <v>322.387</v>
      </c>
      <c r="J34" s="28">
        <v>1259.796</v>
      </c>
      <c r="K34" s="28">
        <v>1940.5989999999999</v>
      </c>
      <c r="L34" s="28">
        <v>856.60199999999998</v>
      </c>
      <c r="M34" s="28">
        <v>530.27</v>
      </c>
      <c r="N34" s="28">
        <v>496.654</v>
      </c>
      <c r="O34" s="174"/>
    </row>
    <row r="35" spans="1:32" ht="30.5">
      <c r="A35" s="30" t="s">
        <v>53</v>
      </c>
      <c r="B35" s="28">
        <v>0</v>
      </c>
      <c r="C35" s="28">
        <v>565.29999999999995</v>
      </c>
      <c r="D35" s="28">
        <v>592.68400000000008</v>
      </c>
      <c r="E35" s="28">
        <v>-1199.9759999999999</v>
      </c>
      <c r="F35" s="28">
        <v>-234.58800000000002</v>
      </c>
      <c r="G35" s="28">
        <v>993.69999999999993</v>
      </c>
      <c r="H35" s="28">
        <v>1066.5350000000001</v>
      </c>
      <c r="I35" s="28">
        <v>549.08699999999999</v>
      </c>
      <c r="J35" s="28">
        <v>1533.905</v>
      </c>
      <c r="K35" s="28">
        <v>9452.0589999999993</v>
      </c>
      <c r="L35" s="28">
        <v>2230.67</v>
      </c>
      <c r="M35" s="28">
        <v>616.55700000000002</v>
      </c>
      <c r="N35" s="28">
        <v>572.89599999999996</v>
      </c>
      <c r="O35" s="174"/>
      <c r="P35" s="278"/>
      <c r="Q35" s="278"/>
      <c r="R35" s="278"/>
      <c r="S35" s="278"/>
      <c r="T35" s="278"/>
      <c r="U35" s="278"/>
      <c r="V35" s="278"/>
      <c r="W35" s="278"/>
      <c r="X35" s="278"/>
      <c r="Y35" s="278"/>
      <c r="Z35" s="278"/>
    </row>
    <row r="36" spans="1:32" ht="20.5">
      <c r="A36" s="30" t="s">
        <v>214</v>
      </c>
      <c r="C36" s="28">
        <v>951.3</v>
      </c>
      <c r="D36" s="28">
        <v>953.2</v>
      </c>
      <c r="E36" s="28">
        <v>1105.9000000000001</v>
      </c>
      <c r="F36" s="28">
        <v>1045.347</v>
      </c>
      <c r="G36" s="28">
        <v>1000.1</v>
      </c>
      <c r="H36" s="28">
        <v>888.13499999999999</v>
      </c>
      <c r="I36" s="28">
        <v>862.20500000000004</v>
      </c>
      <c r="J36" s="28">
        <v>862.89700000000005</v>
      </c>
      <c r="K36" s="28">
        <v>816.13699999999994</v>
      </c>
      <c r="L36" s="28">
        <v>726.346</v>
      </c>
      <c r="M36" s="28">
        <v>786.19100000000003</v>
      </c>
      <c r="N36" s="28">
        <v>895.07899999999995</v>
      </c>
      <c r="O36" s="174"/>
    </row>
    <row r="37" spans="1:32" s="280" customFormat="1" ht="20.5">
      <c r="A37" s="285" t="s">
        <v>336</v>
      </c>
      <c r="C37" s="300">
        <v>1516.3</v>
      </c>
      <c r="D37" s="300">
        <v>1545.8</v>
      </c>
      <c r="E37" s="300">
        <v>-94.153000000000006</v>
      </c>
      <c r="F37" s="300">
        <v>810.75900000000001</v>
      </c>
      <c r="G37" s="300">
        <v>1993.9</v>
      </c>
      <c r="H37" s="300">
        <v>1954.692</v>
      </c>
      <c r="I37" s="300">
        <v>1411.348</v>
      </c>
      <c r="J37" s="300">
        <v>2396.8139999999999</v>
      </c>
      <c r="K37" s="300">
        <v>10268.196</v>
      </c>
      <c r="L37" s="300">
        <v>2957.0160000000001</v>
      </c>
      <c r="M37" s="300">
        <v>1402.748</v>
      </c>
      <c r="N37" s="388">
        <v>1467.9749999999999</v>
      </c>
      <c r="O37" s="281"/>
      <c r="P37" s="282"/>
      <c r="Q37" s="282"/>
      <c r="R37" s="282"/>
      <c r="S37" s="282"/>
      <c r="T37" s="282"/>
      <c r="U37" s="282"/>
      <c r="V37" s="282"/>
      <c r="W37" s="282"/>
      <c r="X37" s="282"/>
      <c r="Y37" s="282"/>
      <c r="Z37" s="282"/>
      <c r="AA37" s="282"/>
      <c r="AB37" s="282"/>
      <c r="AC37" s="282"/>
      <c r="AD37" s="282"/>
      <c r="AE37" s="282"/>
      <c r="AF37" s="282"/>
    </row>
    <row r="38" spans="1:32" s="280" customFormat="1" ht="20.5">
      <c r="A38" s="285" t="s">
        <v>55</v>
      </c>
      <c r="C38" s="301">
        <v>0.13400000000000001</v>
      </c>
      <c r="D38" s="301">
        <v>0.14099999999999999</v>
      </c>
      <c r="E38" s="301">
        <v>-1.03E-2</v>
      </c>
      <c r="F38" s="301">
        <v>0.10783664077463291</v>
      </c>
      <c r="G38" s="302">
        <v>0.19900000000000001</v>
      </c>
      <c r="H38" s="302">
        <v>0.15549998218031486</v>
      </c>
      <c r="I38" s="302">
        <v>0.11096225446121807</v>
      </c>
      <c r="J38" s="302">
        <v>0.1937488238363983</v>
      </c>
      <c r="K38" s="302">
        <v>0.36210315144333155</v>
      </c>
      <c r="L38" s="302">
        <v>9.955211218509577E-2</v>
      </c>
      <c r="M38" s="302">
        <v>5.6970886830131684E-2</v>
      </c>
      <c r="N38" s="302">
        <v>6.2337288095791449E-2</v>
      </c>
      <c r="O38" s="283"/>
      <c r="P38" s="284"/>
      <c r="Q38" s="284"/>
      <c r="R38" s="284"/>
      <c r="S38" s="284"/>
      <c r="T38" s="284"/>
      <c r="U38" s="284"/>
      <c r="V38" s="284"/>
      <c r="W38" s="284"/>
      <c r="X38" s="284"/>
      <c r="Y38" s="284"/>
      <c r="Z38" s="284"/>
      <c r="AA38" s="284"/>
      <c r="AB38" s="284"/>
      <c r="AC38" s="284"/>
      <c r="AD38" s="284"/>
      <c r="AE38" s="284"/>
      <c r="AF38" s="284"/>
    </row>
    <row r="39" spans="1:32" ht="20.5">
      <c r="A39" s="30"/>
      <c r="C39" s="28"/>
      <c r="D39" s="28"/>
      <c r="E39" s="28"/>
      <c r="F39" s="28"/>
      <c r="G39" s="28"/>
      <c r="H39" s="28"/>
      <c r="I39" s="28"/>
      <c r="J39" s="28"/>
      <c r="K39" s="28"/>
      <c r="L39" s="28"/>
      <c r="M39" s="28"/>
      <c r="N39" s="28"/>
      <c r="O39" s="174"/>
    </row>
    <row r="40" spans="1:32" ht="20.5">
      <c r="A40" s="31" t="s">
        <v>54</v>
      </c>
      <c r="C40" s="298">
        <v>1151</v>
      </c>
      <c r="D40" s="298">
        <v>1545.6</v>
      </c>
      <c r="E40" s="298">
        <v>282.3</v>
      </c>
      <c r="F40" s="298">
        <v>614.6</v>
      </c>
      <c r="G40" s="298">
        <v>1805.9</v>
      </c>
      <c r="H40" s="298">
        <v>2420.5</v>
      </c>
      <c r="I40" s="298">
        <v>1102.3</v>
      </c>
      <c r="J40" s="298">
        <v>1029.8</v>
      </c>
      <c r="K40" s="298">
        <v>8731.7479999999996</v>
      </c>
      <c r="L40" s="298">
        <v>3797.491</v>
      </c>
      <c r="M40" s="298">
        <v>874.5</v>
      </c>
      <c r="N40" s="387">
        <v>1147.365</v>
      </c>
      <c r="O40" s="174"/>
      <c r="P40" s="278"/>
      <c r="Q40" s="278"/>
      <c r="R40" s="278"/>
      <c r="S40" s="278"/>
      <c r="T40" s="278"/>
      <c r="U40" s="278"/>
      <c r="V40" s="278"/>
      <c r="W40" s="278"/>
      <c r="X40" s="278"/>
      <c r="Y40" s="278"/>
      <c r="Z40" s="278"/>
    </row>
    <row r="41" spans="1:32" ht="20.5">
      <c r="A41" s="31" t="s">
        <v>55</v>
      </c>
      <c r="C41" s="299">
        <v>0.10199999999999999</v>
      </c>
      <c r="D41" s="299">
        <v>0.14099999999999999</v>
      </c>
      <c r="E41" s="299">
        <v>3.1E-2</v>
      </c>
      <c r="F41" s="299">
        <v>8.2000000000000003E-2</v>
      </c>
      <c r="G41" s="299">
        <v>0.18099999999999999</v>
      </c>
      <c r="H41" s="299">
        <v>0.193</v>
      </c>
      <c r="I41" s="299">
        <v>8.6999999999999994E-2</v>
      </c>
      <c r="J41" s="299">
        <v>8.3000000000000004E-2</v>
      </c>
      <c r="K41" s="299">
        <v>0.30792102803735022</v>
      </c>
      <c r="L41" s="299">
        <v>0.12784788788897034</v>
      </c>
      <c r="M41" s="299">
        <v>3.5516743230395019E-2</v>
      </c>
      <c r="N41" s="299">
        <v>4.8722643475554939E-2</v>
      </c>
      <c r="O41" s="174"/>
      <c r="P41" s="144"/>
      <c r="Q41" s="144"/>
      <c r="R41" s="144"/>
      <c r="S41" s="144"/>
      <c r="T41" s="144"/>
      <c r="U41" s="144"/>
      <c r="V41" s="144"/>
      <c r="W41" s="144"/>
      <c r="X41" s="144"/>
      <c r="Y41" s="144"/>
      <c r="Z41" s="144"/>
    </row>
    <row r="42" spans="1:32" ht="15.5">
      <c r="A42" s="27" t="s">
        <v>364</v>
      </c>
    </row>
    <row r="43" spans="1:32" ht="15.5">
      <c r="A43" s="27"/>
    </row>
    <row r="44" spans="1:32" ht="24.5">
      <c r="A44" s="478" t="s">
        <v>56</v>
      </c>
      <c r="B44" s="478"/>
      <c r="C44" s="478"/>
      <c r="D44" s="478"/>
      <c r="E44" s="478"/>
      <c r="F44" s="478"/>
      <c r="G44" s="478"/>
      <c r="H44" s="478"/>
      <c r="I44" s="238"/>
      <c r="J44" s="238"/>
      <c r="K44" s="238"/>
      <c r="L44" s="238"/>
      <c r="M44" s="238"/>
      <c r="N44" s="238"/>
    </row>
    <row r="45" spans="1:32" ht="20.5">
      <c r="A45" s="242" t="s">
        <v>43</v>
      </c>
      <c r="B45" s="240"/>
      <c r="C45" s="243">
        <v>2013</v>
      </c>
      <c r="D45" s="243">
        <v>2014</v>
      </c>
      <c r="E45" s="243">
        <v>2015</v>
      </c>
      <c r="F45" s="243">
        <v>2016</v>
      </c>
      <c r="G45" s="243">
        <v>2017</v>
      </c>
      <c r="H45" s="243">
        <v>2018</v>
      </c>
      <c r="I45" s="243">
        <v>2019</v>
      </c>
      <c r="J45" s="243">
        <v>2020</v>
      </c>
      <c r="K45" s="243">
        <v>2021</v>
      </c>
      <c r="L45" s="243">
        <v>2022</v>
      </c>
      <c r="M45" s="243">
        <v>2023</v>
      </c>
      <c r="N45" s="243">
        <v>2024</v>
      </c>
    </row>
    <row r="46" spans="1:32" ht="20.5">
      <c r="A46" s="26" t="s">
        <v>44</v>
      </c>
      <c r="C46" s="28">
        <v>2464</v>
      </c>
      <c r="D46" s="28">
        <v>2341</v>
      </c>
      <c r="E46" s="28">
        <v>1924.8</v>
      </c>
      <c r="F46" s="28">
        <v>1853.5</v>
      </c>
      <c r="G46" s="28">
        <v>2497</v>
      </c>
      <c r="H46" s="28">
        <v>3237.9</v>
      </c>
      <c r="I46" s="28">
        <v>3730.3</v>
      </c>
      <c r="J46" s="28">
        <v>3843.6</v>
      </c>
      <c r="K46" s="28">
        <v>8516.393</v>
      </c>
      <c r="L46" s="28"/>
      <c r="M46" s="28"/>
      <c r="N46" s="28"/>
      <c r="O46" s="174"/>
      <c r="P46" s="278"/>
      <c r="Q46" s="278"/>
      <c r="R46" s="278"/>
      <c r="S46" s="278"/>
      <c r="T46" s="278"/>
      <c r="U46" s="278"/>
      <c r="V46" s="278"/>
      <c r="W46" s="278"/>
      <c r="X46" s="278"/>
      <c r="Y46" s="278"/>
      <c r="Z46" s="278"/>
    </row>
    <row r="47" spans="1:32" ht="20.5">
      <c r="A47" s="26" t="s">
        <v>45</v>
      </c>
      <c r="C47" s="29">
        <v>2443</v>
      </c>
      <c r="D47" s="29">
        <v>2332.9</v>
      </c>
      <c r="E47" s="29">
        <v>1918.9</v>
      </c>
      <c r="F47" s="29">
        <v>1852.9</v>
      </c>
      <c r="G47" s="29">
        <v>2496.1</v>
      </c>
      <c r="H47" s="29">
        <v>3237.5</v>
      </c>
      <c r="I47" s="29">
        <v>3729.8</v>
      </c>
      <c r="J47" s="29">
        <v>3841.2</v>
      </c>
      <c r="K47" s="29">
        <v>8510.366</v>
      </c>
      <c r="L47" s="29"/>
      <c r="M47" s="29"/>
      <c r="N47" s="29"/>
      <c r="O47" s="174"/>
    </row>
    <row r="48" spans="1:32" ht="20.5">
      <c r="A48" s="26" t="s">
        <v>46</v>
      </c>
      <c r="C48" s="28">
        <v>21</v>
      </c>
      <c r="D48" s="28">
        <v>8</v>
      </c>
      <c r="E48" s="28">
        <v>5.8</v>
      </c>
      <c r="F48" s="28">
        <v>0.6</v>
      </c>
      <c r="G48" s="28">
        <v>0</v>
      </c>
      <c r="H48" s="28">
        <v>0.4</v>
      </c>
      <c r="I48" s="28">
        <v>0.5</v>
      </c>
      <c r="J48" s="28">
        <v>2.4</v>
      </c>
      <c r="K48" s="28">
        <v>6.0270000000000001</v>
      </c>
      <c r="L48" s="28"/>
      <c r="M48" s="28"/>
      <c r="N48" s="28"/>
      <c r="O48" s="174"/>
    </row>
    <row r="49" spans="1:32" ht="20.5">
      <c r="A49" s="26" t="s">
        <v>47</v>
      </c>
      <c r="C49" s="28">
        <v>-2229</v>
      </c>
      <c r="D49" s="28">
        <v>-2271.1</v>
      </c>
      <c r="E49" s="28">
        <v>-1872.9</v>
      </c>
      <c r="F49" s="28">
        <v>-1730.6</v>
      </c>
      <c r="G49" s="28">
        <v>-2328.1</v>
      </c>
      <c r="H49" s="28">
        <v>-3044.5</v>
      </c>
      <c r="I49" s="28">
        <v>-3540.1</v>
      </c>
      <c r="J49" s="28">
        <v>-3537.3</v>
      </c>
      <c r="K49" s="28">
        <v>-7511.1639999999998</v>
      </c>
      <c r="L49" s="28"/>
      <c r="M49" s="28"/>
      <c r="N49" s="28"/>
      <c r="O49" s="174"/>
    </row>
    <row r="50" spans="1:32" ht="20.5">
      <c r="A50" s="26" t="s">
        <v>48</v>
      </c>
      <c r="C50" s="28">
        <v>235</v>
      </c>
      <c r="D50" s="28">
        <v>69.8</v>
      </c>
      <c r="E50" s="28">
        <v>51.9</v>
      </c>
      <c r="F50" s="28">
        <v>122.9</v>
      </c>
      <c r="G50" s="28">
        <v>168.9</v>
      </c>
      <c r="H50" s="28">
        <v>193.4</v>
      </c>
      <c r="I50" s="28">
        <v>190.2</v>
      </c>
      <c r="J50" s="28">
        <v>306.3</v>
      </c>
      <c r="K50" s="28">
        <v>1005.229</v>
      </c>
      <c r="L50" s="28"/>
      <c r="M50" s="28"/>
      <c r="N50" s="28"/>
      <c r="O50" s="174"/>
      <c r="P50" s="278"/>
      <c r="Q50" s="278"/>
      <c r="R50" s="278"/>
      <c r="S50" s="278"/>
      <c r="T50" s="278"/>
      <c r="U50" s="278"/>
      <c r="V50" s="278"/>
      <c r="W50" s="278"/>
      <c r="X50" s="278"/>
      <c r="Y50" s="278"/>
      <c r="Z50" s="278"/>
    </row>
    <row r="51" spans="1:32" ht="20.5">
      <c r="A51" s="26" t="s">
        <v>49</v>
      </c>
      <c r="C51" s="28">
        <v>-198</v>
      </c>
      <c r="D51" s="28">
        <v>-112.8</v>
      </c>
      <c r="E51" s="28">
        <v>-154.1</v>
      </c>
      <c r="F51" s="28">
        <v>-103.2</v>
      </c>
      <c r="G51" s="28">
        <v>-99.5</v>
      </c>
      <c r="H51" s="28">
        <v>-106.3</v>
      </c>
      <c r="I51" s="28">
        <v>-100.2</v>
      </c>
      <c r="J51" s="28">
        <v>-122.8</v>
      </c>
      <c r="K51" s="28">
        <v>-77.975000000000009</v>
      </c>
      <c r="L51" s="28"/>
      <c r="M51" s="28"/>
      <c r="N51" s="28"/>
      <c r="O51" s="174"/>
      <c r="P51" s="278"/>
      <c r="Q51" s="278"/>
      <c r="R51" s="278"/>
      <c r="S51" s="278"/>
      <c r="T51" s="278"/>
      <c r="U51" s="278"/>
      <c r="V51" s="278"/>
      <c r="W51" s="278"/>
      <c r="X51" s="278"/>
      <c r="Y51" s="278"/>
      <c r="Z51" s="278"/>
    </row>
    <row r="52" spans="1:32" ht="20.5">
      <c r="A52" s="26" t="s">
        <v>50</v>
      </c>
      <c r="C52" s="28">
        <v>-99</v>
      </c>
      <c r="D52" s="28">
        <v>-44.8</v>
      </c>
      <c r="E52" s="28">
        <v>-36.6</v>
      </c>
      <c r="F52" s="28">
        <v>-41.8</v>
      </c>
      <c r="G52" s="28">
        <v>-46.3</v>
      </c>
      <c r="H52" s="28">
        <v>-46.3</v>
      </c>
      <c r="I52" s="28">
        <v>-45.4</v>
      </c>
      <c r="J52" s="28">
        <v>-52.4</v>
      </c>
      <c r="K52" s="28">
        <v>-73.757000000000005</v>
      </c>
      <c r="L52" s="28"/>
      <c r="M52" s="28"/>
      <c r="N52" s="28"/>
      <c r="O52" s="174"/>
    </row>
    <row r="53" spans="1:32" ht="20.5">
      <c r="A53" s="26" t="s">
        <v>51</v>
      </c>
      <c r="C53" s="28">
        <v>-82</v>
      </c>
      <c r="D53" s="28">
        <v>-65.2</v>
      </c>
      <c r="E53" s="28">
        <v>-58.1</v>
      </c>
      <c r="F53" s="28">
        <v>-55.5</v>
      </c>
      <c r="G53" s="28">
        <v>-54</v>
      </c>
      <c r="H53" s="28">
        <v>-57.9</v>
      </c>
      <c r="I53" s="28">
        <v>-57.3</v>
      </c>
      <c r="J53" s="28">
        <v>-52.9</v>
      </c>
      <c r="K53" s="28">
        <v>-61.65</v>
      </c>
      <c r="L53" s="28"/>
      <c r="M53" s="28"/>
      <c r="N53" s="28"/>
      <c r="O53" s="174"/>
    </row>
    <row r="54" spans="1:32" ht="20.5">
      <c r="A54" s="26" t="s">
        <v>52</v>
      </c>
      <c r="C54" s="28">
        <v>-17</v>
      </c>
      <c r="D54" s="28">
        <v>-2.7</v>
      </c>
      <c r="E54" s="28">
        <v>-59.3</v>
      </c>
      <c r="F54" s="28">
        <v>-5.9</v>
      </c>
      <c r="G54" s="28">
        <v>0.8</v>
      </c>
      <c r="H54" s="28">
        <v>-2.2000000000000002</v>
      </c>
      <c r="I54" s="28">
        <v>2.5</v>
      </c>
      <c r="J54" s="28">
        <v>-17.5</v>
      </c>
      <c r="K54" s="28">
        <v>57.432000000000002</v>
      </c>
      <c r="L54" s="28"/>
      <c r="M54" s="28"/>
      <c r="N54" s="28"/>
      <c r="O54" s="174"/>
    </row>
    <row r="55" spans="1:32" ht="20.5">
      <c r="A55" s="26" t="s">
        <v>324</v>
      </c>
      <c r="C55" s="28">
        <v>0</v>
      </c>
      <c r="D55" s="28">
        <v>0</v>
      </c>
      <c r="E55" s="28">
        <v>0</v>
      </c>
      <c r="F55" s="28">
        <v>0</v>
      </c>
      <c r="G55" s="28">
        <v>0</v>
      </c>
      <c r="H55" s="28">
        <v>0</v>
      </c>
      <c r="I55" s="28">
        <v>0</v>
      </c>
      <c r="J55" s="28">
        <v>0</v>
      </c>
      <c r="K55" s="28">
        <v>0</v>
      </c>
      <c r="L55" s="28">
        <v>0</v>
      </c>
      <c r="M55" s="28">
        <v>0</v>
      </c>
      <c r="N55" s="28"/>
      <c r="O55" s="174"/>
    </row>
    <row r="56" spans="1:32" ht="30.5">
      <c r="A56" s="30" t="s">
        <v>53</v>
      </c>
      <c r="C56" s="28">
        <v>37</v>
      </c>
      <c r="D56" s="28">
        <v>-42.9</v>
      </c>
      <c r="E56" s="28">
        <v>-102.2</v>
      </c>
      <c r="F56" s="28">
        <v>19.600000000000001</v>
      </c>
      <c r="G56" s="28">
        <v>69.5</v>
      </c>
      <c r="H56" s="28">
        <v>87.1</v>
      </c>
      <c r="I56" s="28">
        <v>90</v>
      </c>
      <c r="J56" s="28">
        <v>183.4</v>
      </c>
      <c r="K56" s="28">
        <v>927.25400000000002</v>
      </c>
      <c r="L56" s="28"/>
      <c r="M56" s="28"/>
      <c r="N56" s="28"/>
      <c r="O56" s="174"/>
      <c r="P56" s="278"/>
      <c r="Q56" s="278"/>
      <c r="R56" s="278"/>
      <c r="S56" s="278"/>
      <c r="T56" s="278"/>
      <c r="U56" s="278"/>
      <c r="V56" s="278"/>
      <c r="W56" s="278"/>
      <c r="X56" s="278"/>
      <c r="Y56" s="278"/>
      <c r="Z56" s="278"/>
    </row>
    <row r="57" spans="1:32" ht="20.5">
      <c r="A57" s="30" t="s">
        <v>214</v>
      </c>
      <c r="C57" s="28">
        <v>53.3</v>
      </c>
      <c r="D57" s="28">
        <v>39.200000000000003</v>
      </c>
      <c r="E57" s="28">
        <v>28.4</v>
      </c>
      <c r="F57" s="28">
        <v>29.2</v>
      </c>
      <c r="G57" s="28">
        <v>31.6</v>
      </c>
      <c r="H57" s="28">
        <v>30.965</v>
      </c>
      <c r="I57" s="28">
        <v>30.427</v>
      </c>
      <c r="J57" s="28">
        <v>28.213999999999999</v>
      </c>
      <c r="K57" s="28">
        <v>25.742000000000001</v>
      </c>
      <c r="L57" s="28"/>
      <c r="M57" s="28"/>
      <c r="N57" s="28"/>
      <c r="O57" s="174"/>
    </row>
    <row r="58" spans="1:32" s="280" customFormat="1" ht="20.5">
      <c r="A58" s="285" t="s">
        <v>336</v>
      </c>
      <c r="C58" s="300">
        <v>90.2</v>
      </c>
      <c r="D58" s="300">
        <v>-3.7</v>
      </c>
      <c r="E58" s="300">
        <v>-73.3</v>
      </c>
      <c r="F58" s="300">
        <v>48.8</v>
      </c>
      <c r="G58" s="300">
        <v>101.1</v>
      </c>
      <c r="H58" s="300">
        <v>118.015</v>
      </c>
      <c r="I58" s="300">
        <v>120.438</v>
      </c>
      <c r="J58" s="300">
        <v>211.63200000000001</v>
      </c>
      <c r="K58" s="300">
        <v>952.99599999999998</v>
      </c>
      <c r="L58" s="303"/>
      <c r="M58" s="303"/>
      <c r="N58" s="389"/>
      <c r="O58" s="281"/>
      <c r="P58" s="282"/>
      <c r="Q58" s="282"/>
      <c r="R58" s="282"/>
      <c r="S58" s="282"/>
      <c r="T58" s="282"/>
      <c r="U58" s="282"/>
      <c r="V58" s="282"/>
      <c r="W58" s="282"/>
      <c r="X58" s="282"/>
      <c r="Y58" s="282"/>
      <c r="Z58" s="282"/>
      <c r="AA58" s="282"/>
      <c r="AB58" s="282"/>
      <c r="AC58" s="282"/>
      <c r="AD58" s="282"/>
      <c r="AE58" s="282"/>
      <c r="AF58" s="282"/>
    </row>
    <row r="59" spans="1:32" s="280" customFormat="1" ht="20.5">
      <c r="A59" s="285" t="s">
        <v>55</v>
      </c>
      <c r="C59" s="301">
        <v>3.5999999999999997E-2</v>
      </c>
      <c r="D59" s="301">
        <v>-2E-3</v>
      </c>
      <c r="E59" s="304">
        <v>-3.7999999999999999E-2</v>
      </c>
      <c r="F59" s="305">
        <v>2.5000000000000001E-2</v>
      </c>
      <c r="G59" s="302">
        <v>4.0500000000000001E-2</v>
      </c>
      <c r="H59" s="302">
        <v>3.6448310356829931E-2</v>
      </c>
      <c r="I59" s="302">
        <v>3.2286013147305906E-2</v>
      </c>
      <c r="J59" s="302">
        <v>5.5061224234931219E-2</v>
      </c>
      <c r="K59" s="302">
        <v>0.11190136481489288</v>
      </c>
      <c r="L59" s="306"/>
      <c r="M59" s="306"/>
      <c r="N59" s="306"/>
      <c r="O59" s="283"/>
      <c r="P59" s="284"/>
      <c r="Q59" s="284"/>
      <c r="R59" s="284"/>
      <c r="S59" s="284"/>
      <c r="T59" s="284"/>
      <c r="U59" s="284"/>
      <c r="V59" s="284"/>
      <c r="W59" s="284"/>
      <c r="X59" s="284"/>
      <c r="Y59" s="284"/>
      <c r="Z59" s="284"/>
      <c r="AA59" s="284"/>
      <c r="AB59" s="284"/>
      <c r="AC59" s="284"/>
      <c r="AD59" s="284"/>
      <c r="AE59" s="284"/>
      <c r="AF59" s="284"/>
    </row>
    <row r="60" spans="1:32" ht="20.5">
      <c r="A60" s="30"/>
      <c r="C60" s="28"/>
      <c r="D60" s="28"/>
      <c r="E60" s="28"/>
      <c r="F60" s="28"/>
      <c r="G60" s="28"/>
      <c r="H60" s="28"/>
      <c r="I60" s="28"/>
      <c r="J60" s="28"/>
      <c r="K60" s="28"/>
      <c r="L60" s="28"/>
      <c r="M60" s="28"/>
      <c r="N60" s="28"/>
      <c r="O60" s="174"/>
    </row>
    <row r="61" spans="1:32" ht="20.5">
      <c r="A61" s="31" t="s">
        <v>54</v>
      </c>
      <c r="C61" s="298">
        <v>90</v>
      </c>
      <c r="D61" s="298">
        <v>-3.7</v>
      </c>
      <c r="E61" s="298">
        <v>-17</v>
      </c>
      <c r="F61" s="298">
        <v>48.8</v>
      </c>
      <c r="G61" s="298">
        <v>101.1</v>
      </c>
      <c r="H61" s="298">
        <v>118</v>
      </c>
      <c r="I61" s="298">
        <v>120.4</v>
      </c>
      <c r="J61" s="298">
        <v>211.6</v>
      </c>
      <c r="K61" s="298">
        <v>952.99599999999998</v>
      </c>
      <c r="L61" s="298"/>
      <c r="M61" s="298"/>
      <c r="N61" s="387"/>
      <c r="O61" s="174"/>
      <c r="P61" s="278"/>
      <c r="Q61" s="278"/>
      <c r="R61" s="278"/>
      <c r="S61" s="278"/>
      <c r="T61" s="278"/>
      <c r="U61" s="278"/>
      <c r="V61" s="278"/>
      <c r="W61" s="278"/>
      <c r="X61" s="278"/>
      <c r="Y61" s="278"/>
      <c r="Z61" s="278"/>
    </row>
    <row r="62" spans="1:32" ht="20.5">
      <c r="A62" s="31" t="s">
        <v>55</v>
      </c>
      <c r="B62" t="e">
        <v>#DIV/0!</v>
      </c>
      <c r="C62" s="299">
        <v>3.6999999999999998E-2</v>
      </c>
      <c r="D62" s="299">
        <v>-2E-3</v>
      </c>
      <c r="E62" s="299">
        <v>-8.9999999999999993E-3</v>
      </c>
      <c r="F62" s="299">
        <v>2.5999999999999999E-2</v>
      </c>
      <c r="G62" s="299">
        <v>0.04</v>
      </c>
      <c r="H62" s="299">
        <v>3.5999999999999997E-2</v>
      </c>
      <c r="I62" s="299">
        <v>3.2000000000000001E-2</v>
      </c>
      <c r="J62" s="299">
        <v>5.5E-2</v>
      </c>
      <c r="K62" s="299">
        <v>0.11190136481489288</v>
      </c>
      <c r="L62" s="299"/>
      <c r="M62" s="299"/>
      <c r="N62" s="299"/>
      <c r="O62" s="174"/>
      <c r="P62" s="144"/>
      <c r="Q62" s="144"/>
      <c r="R62" s="144"/>
      <c r="S62" s="144"/>
      <c r="T62" s="144"/>
      <c r="U62" s="144"/>
      <c r="V62" s="144"/>
      <c r="W62" s="144"/>
      <c r="X62" s="144"/>
      <c r="Y62" s="144"/>
      <c r="Z62" s="144"/>
    </row>
    <row r="63" spans="1:32" ht="15.5">
      <c r="A63" s="27"/>
      <c r="P63" s="144"/>
      <c r="Q63" s="144"/>
      <c r="R63" s="144"/>
      <c r="S63" s="144"/>
      <c r="T63" s="144"/>
      <c r="U63" s="144"/>
      <c r="V63" s="144"/>
      <c r="W63" s="144"/>
      <c r="X63" s="144"/>
      <c r="Y63" s="144"/>
      <c r="Z63" s="144"/>
    </row>
    <row r="64" spans="1:32" ht="15.5">
      <c r="A64" s="27"/>
    </row>
    <row r="65" spans="1:32" ht="24.5">
      <c r="A65" s="478" t="s">
        <v>57</v>
      </c>
      <c r="B65" s="478"/>
      <c r="C65" s="478"/>
      <c r="D65" s="478"/>
      <c r="E65" s="478"/>
      <c r="F65" s="478"/>
      <c r="G65" s="478"/>
      <c r="H65" s="478"/>
      <c r="I65" s="238"/>
      <c r="J65" s="238"/>
      <c r="K65" s="238"/>
      <c r="L65" s="238"/>
      <c r="M65" s="238"/>
      <c r="N65" s="238"/>
    </row>
    <row r="66" spans="1:32" ht="20.5">
      <c r="A66" s="242" t="s">
        <v>43</v>
      </c>
      <c r="B66" s="240"/>
      <c r="C66" s="243">
        <v>2013</v>
      </c>
      <c r="D66" s="243">
        <v>2014</v>
      </c>
      <c r="E66" s="243">
        <v>2015</v>
      </c>
      <c r="F66" s="243">
        <v>2016</v>
      </c>
      <c r="G66" s="243">
        <v>2017</v>
      </c>
      <c r="H66" s="243">
        <v>2018</v>
      </c>
      <c r="I66" s="243">
        <v>2019</v>
      </c>
      <c r="J66" s="243">
        <v>2020</v>
      </c>
      <c r="K66" s="243">
        <v>2021</v>
      </c>
      <c r="L66" s="243">
        <v>2022</v>
      </c>
      <c r="M66" s="243">
        <v>2023</v>
      </c>
      <c r="N66" s="243">
        <v>2024</v>
      </c>
    </row>
    <row r="67" spans="1:32" ht="20.5">
      <c r="A67" s="26" t="s">
        <v>44</v>
      </c>
      <c r="C67" s="28">
        <v>972</v>
      </c>
      <c r="D67" s="28">
        <v>794.3</v>
      </c>
      <c r="E67" s="28">
        <v>868.6</v>
      </c>
      <c r="F67" s="28">
        <v>568.29999999999995</v>
      </c>
      <c r="G67" s="28">
        <v>287.60000000000002</v>
      </c>
      <c r="H67" s="28">
        <v>352.7</v>
      </c>
      <c r="I67" s="28">
        <v>411.9</v>
      </c>
      <c r="J67" s="28">
        <v>248.2</v>
      </c>
      <c r="K67" s="28"/>
      <c r="L67" s="28"/>
      <c r="M67" s="28"/>
      <c r="N67" s="28"/>
      <c r="O67" s="174"/>
      <c r="P67" s="278"/>
      <c r="Q67" s="278"/>
      <c r="R67" s="278"/>
      <c r="S67" s="278"/>
      <c r="T67" s="278"/>
      <c r="U67" s="278"/>
      <c r="V67" s="278"/>
      <c r="W67" s="278"/>
      <c r="X67" s="278"/>
      <c r="Y67" s="278"/>
      <c r="Z67" s="278"/>
    </row>
    <row r="68" spans="1:32" ht="20.5">
      <c r="A68" s="26" t="s">
        <v>45</v>
      </c>
      <c r="C68" s="29">
        <v>960</v>
      </c>
      <c r="D68" s="29">
        <v>786.2</v>
      </c>
      <c r="E68" s="29">
        <v>840.1</v>
      </c>
      <c r="F68" s="29">
        <v>567.29999999999995</v>
      </c>
      <c r="G68" s="29">
        <v>286.89999999999998</v>
      </c>
      <c r="H68" s="29">
        <v>352.6</v>
      </c>
      <c r="I68" s="29">
        <v>411.9</v>
      </c>
      <c r="J68" s="29">
        <v>248.2</v>
      </c>
      <c r="K68" s="29"/>
      <c r="L68" s="29"/>
      <c r="M68" s="29"/>
      <c r="N68" s="29"/>
      <c r="O68" s="174"/>
    </row>
    <row r="69" spans="1:32" ht="20.5">
      <c r="A69" s="26" t="s">
        <v>46</v>
      </c>
      <c r="C69" s="28">
        <v>12</v>
      </c>
      <c r="D69" s="28">
        <v>8.1</v>
      </c>
      <c r="E69" s="28">
        <v>28.5</v>
      </c>
      <c r="F69" s="28">
        <v>1</v>
      </c>
      <c r="G69" s="28">
        <v>0.7</v>
      </c>
      <c r="H69" s="28">
        <v>0.1</v>
      </c>
      <c r="I69" s="28">
        <v>0</v>
      </c>
      <c r="J69" s="28">
        <v>0</v>
      </c>
      <c r="K69" s="28"/>
      <c r="L69" s="28"/>
      <c r="M69" s="28"/>
      <c r="N69" s="28"/>
      <c r="O69" s="174"/>
    </row>
    <row r="70" spans="1:32" ht="20.5">
      <c r="A70" s="26" t="s">
        <v>47</v>
      </c>
      <c r="C70" s="28">
        <v>-922</v>
      </c>
      <c r="D70" s="28">
        <v>-715.9</v>
      </c>
      <c r="E70" s="28">
        <v>-742.2</v>
      </c>
      <c r="F70" s="28">
        <v>-529.20000000000005</v>
      </c>
      <c r="G70" s="28">
        <v>-278.2</v>
      </c>
      <c r="H70" s="28">
        <v>-349.8</v>
      </c>
      <c r="I70" s="28">
        <v>-388.4</v>
      </c>
      <c r="J70" s="28">
        <v>-336.8</v>
      </c>
      <c r="K70" s="28"/>
      <c r="L70" s="28"/>
      <c r="M70" s="28"/>
      <c r="N70" s="28"/>
      <c r="O70" s="174"/>
    </row>
    <row r="71" spans="1:32" ht="20.5">
      <c r="A71" s="26" t="s">
        <v>48</v>
      </c>
      <c r="C71" s="28">
        <v>51</v>
      </c>
      <c r="D71" s="28">
        <v>78.400000000000006</v>
      </c>
      <c r="E71" s="28">
        <v>126.4</v>
      </c>
      <c r="F71" s="28">
        <v>39.1</v>
      </c>
      <c r="G71" s="28">
        <v>9.4</v>
      </c>
      <c r="H71" s="28">
        <v>2.9</v>
      </c>
      <c r="I71" s="28">
        <v>23.5</v>
      </c>
      <c r="J71" s="28">
        <v>-88.6</v>
      </c>
      <c r="K71" s="28"/>
      <c r="L71" s="28"/>
      <c r="M71" s="28"/>
      <c r="N71" s="28"/>
      <c r="O71" s="174"/>
      <c r="P71" s="278"/>
      <c r="Q71" s="278"/>
      <c r="R71" s="278"/>
      <c r="S71" s="278"/>
      <c r="T71" s="278"/>
      <c r="U71" s="278"/>
      <c r="V71" s="278"/>
      <c r="W71" s="278"/>
      <c r="X71" s="278"/>
      <c r="Y71" s="278"/>
      <c r="Z71" s="278"/>
    </row>
    <row r="72" spans="1:32" ht="20.5">
      <c r="A72" s="26" t="s">
        <v>49</v>
      </c>
      <c r="C72" s="28">
        <v>-72.459999999999994</v>
      </c>
      <c r="D72" s="28">
        <v>-54.019999999999996</v>
      </c>
      <c r="E72" s="28">
        <v>-64.969999999999985</v>
      </c>
      <c r="F72" s="28">
        <v>-59.910000000000004</v>
      </c>
      <c r="G72" s="28">
        <v>-63.12</v>
      </c>
      <c r="H72" s="28">
        <v>-186.3</v>
      </c>
      <c r="I72" s="28">
        <v>-39.360999999999997</v>
      </c>
      <c r="J72" s="28">
        <v>-64.171999999999997</v>
      </c>
      <c r="K72" s="28"/>
      <c r="L72" s="28"/>
      <c r="M72" s="28"/>
      <c r="N72" s="28"/>
      <c r="O72" s="174"/>
      <c r="P72" s="278"/>
      <c r="Q72" s="278"/>
      <c r="R72" s="278"/>
      <c r="S72" s="278"/>
      <c r="T72" s="278"/>
      <c r="U72" s="278"/>
      <c r="V72" s="278"/>
      <c r="W72" s="278"/>
      <c r="X72" s="278"/>
      <c r="Y72" s="278"/>
      <c r="Z72" s="278"/>
    </row>
    <row r="73" spans="1:32" ht="20.5">
      <c r="A73" s="26" t="s">
        <v>50</v>
      </c>
      <c r="C73" s="28">
        <v>-17</v>
      </c>
      <c r="D73" s="28">
        <v>-13.8</v>
      </c>
      <c r="E73" s="28">
        <v>-14.7</v>
      </c>
      <c r="F73" s="28">
        <v>-12.3</v>
      </c>
      <c r="G73" s="28">
        <v>-12.5</v>
      </c>
      <c r="H73" s="28">
        <v>-11.7</v>
      </c>
      <c r="I73" s="28">
        <v>-13.1</v>
      </c>
      <c r="J73" s="28">
        <v>-10.4</v>
      </c>
      <c r="K73" s="28"/>
      <c r="L73" s="28"/>
      <c r="M73" s="28"/>
      <c r="N73" s="28"/>
      <c r="O73" s="174"/>
    </row>
    <row r="74" spans="1:32" ht="20.5">
      <c r="A74" s="26" t="s">
        <v>51</v>
      </c>
      <c r="C74" s="28">
        <v>-54</v>
      </c>
      <c r="D74" s="28">
        <v>-46.3</v>
      </c>
      <c r="E74" s="28">
        <v>-42.1</v>
      </c>
      <c r="F74" s="28">
        <v>-31.8</v>
      </c>
      <c r="G74" s="28">
        <v>-32</v>
      </c>
      <c r="H74" s="28">
        <v>-35.200000000000003</v>
      </c>
      <c r="I74" s="28">
        <v>-26.9</v>
      </c>
      <c r="J74" s="28">
        <v>-25</v>
      </c>
      <c r="K74" s="28"/>
      <c r="L74" s="28"/>
      <c r="M74" s="28"/>
      <c r="N74" s="28"/>
      <c r="O74" s="174"/>
    </row>
    <row r="75" spans="1:32" ht="20.5">
      <c r="A75" s="26" t="s">
        <v>52</v>
      </c>
      <c r="C75" s="28">
        <v>-1</v>
      </c>
      <c r="D75" s="28">
        <v>6.5</v>
      </c>
      <c r="E75" s="28">
        <v>-7.6</v>
      </c>
      <c r="F75" s="28">
        <v>-15.1</v>
      </c>
      <c r="G75" s="28">
        <v>-18</v>
      </c>
      <c r="H75" s="28">
        <v>-139.4</v>
      </c>
      <c r="I75" s="28">
        <v>0.7</v>
      </c>
      <c r="J75" s="28">
        <v>-28.7</v>
      </c>
      <c r="K75" s="28"/>
      <c r="L75" s="28"/>
      <c r="M75" s="28"/>
      <c r="N75" s="28"/>
      <c r="O75" s="174"/>
    </row>
    <row r="76" spans="1:32" ht="20.5">
      <c r="A76" s="26" t="s">
        <v>324</v>
      </c>
      <c r="C76" s="28">
        <v>-0.46</v>
      </c>
      <c r="D76" s="28">
        <v>-0.42</v>
      </c>
      <c r="E76" s="28">
        <v>-0.56999999999999995</v>
      </c>
      <c r="F76" s="28">
        <v>-0.71</v>
      </c>
      <c r="G76" s="28">
        <v>-0.62</v>
      </c>
      <c r="H76" s="28">
        <v>0</v>
      </c>
      <c r="I76" s="28">
        <v>-6.0999999999999999E-2</v>
      </c>
      <c r="J76" s="28">
        <v>-7.1999999999999995E-2</v>
      </c>
      <c r="K76" s="28"/>
      <c r="L76" s="28"/>
      <c r="M76" s="28"/>
      <c r="N76" s="28"/>
      <c r="O76" s="174"/>
    </row>
    <row r="77" spans="1:32" ht="30.5">
      <c r="A77" s="30" t="s">
        <v>53</v>
      </c>
      <c r="C77" s="28">
        <v>-21.459999999999994</v>
      </c>
      <c r="D77" s="28">
        <v>24.38000000000001</v>
      </c>
      <c r="E77" s="28">
        <v>61.430000000000021</v>
      </c>
      <c r="F77" s="28">
        <v>-20.810000000000002</v>
      </c>
      <c r="G77" s="28">
        <v>-53.72</v>
      </c>
      <c r="H77" s="28">
        <v>-183.4</v>
      </c>
      <c r="I77" s="28">
        <v>-15.860999999999997</v>
      </c>
      <c r="J77" s="28">
        <v>-152.77199999999999</v>
      </c>
      <c r="K77" s="28"/>
      <c r="L77" s="28"/>
      <c r="M77" s="28"/>
      <c r="N77" s="28"/>
      <c r="O77" s="174"/>
      <c r="P77" s="278"/>
      <c r="Q77" s="278"/>
      <c r="R77" s="278"/>
      <c r="S77" s="278"/>
      <c r="T77" s="278"/>
      <c r="U77" s="278"/>
      <c r="V77" s="278"/>
      <c r="W77" s="278"/>
      <c r="X77" s="278"/>
      <c r="Y77" s="278"/>
      <c r="Z77" s="278"/>
    </row>
    <row r="78" spans="1:32" ht="20.5">
      <c r="A78" s="30" t="s">
        <v>214</v>
      </c>
      <c r="C78" s="28">
        <v>26.7</v>
      </c>
      <c r="D78" s="28">
        <v>25.3</v>
      </c>
      <c r="E78" s="28">
        <v>24.9</v>
      </c>
      <c r="F78" s="28">
        <v>24.6</v>
      </c>
      <c r="G78" s="28">
        <v>21.8</v>
      </c>
      <c r="H78" s="28">
        <v>18.923999999999999</v>
      </c>
      <c r="I78" s="28">
        <v>0</v>
      </c>
      <c r="J78" s="28">
        <v>0</v>
      </c>
      <c r="K78" s="28"/>
      <c r="L78" s="28"/>
      <c r="M78" s="28"/>
      <c r="N78" s="28"/>
      <c r="O78" s="174"/>
    </row>
    <row r="79" spans="1:32" s="280" customFormat="1" ht="20.5">
      <c r="A79" s="285" t="s">
        <v>336</v>
      </c>
      <c r="C79" s="300">
        <v>5.6</v>
      </c>
      <c r="D79" s="300">
        <v>49.9</v>
      </c>
      <c r="E79" s="300">
        <v>86.8</v>
      </c>
      <c r="F79" s="300">
        <v>4.5999999999999996</v>
      </c>
      <c r="G79" s="300">
        <v>-31.3</v>
      </c>
      <c r="H79" s="300">
        <v>-164.59899999999999</v>
      </c>
      <c r="I79" s="300">
        <v>-15.98</v>
      </c>
      <c r="J79" s="300">
        <v>-152.89500000000001</v>
      </c>
      <c r="K79" s="303"/>
      <c r="L79" s="303"/>
      <c r="M79" s="303"/>
      <c r="N79" s="389"/>
      <c r="O79" s="281"/>
      <c r="P79" s="282"/>
      <c r="Q79" s="282"/>
      <c r="R79" s="282"/>
      <c r="S79" s="282"/>
      <c r="T79" s="282"/>
      <c r="U79" s="282"/>
      <c r="V79" s="282"/>
      <c r="W79" s="282"/>
      <c r="X79" s="282"/>
      <c r="Y79" s="282"/>
      <c r="Z79" s="282"/>
      <c r="AA79" s="282"/>
      <c r="AB79" s="282"/>
      <c r="AC79" s="282"/>
      <c r="AD79" s="282"/>
      <c r="AE79" s="282"/>
      <c r="AF79" s="282"/>
    </row>
    <row r="80" spans="1:32" s="280" customFormat="1" ht="20.5">
      <c r="A80" s="285" t="s">
        <v>55</v>
      </c>
      <c r="C80" s="301">
        <v>6.0000000000000001E-3</v>
      </c>
      <c r="D80" s="301">
        <v>6.3E-2</v>
      </c>
      <c r="E80" s="304">
        <v>0.1</v>
      </c>
      <c r="F80" s="300">
        <v>7.7999999999999996E-3</v>
      </c>
      <c r="G80" s="302">
        <v>-0.109</v>
      </c>
      <c r="H80" s="302">
        <v>-0.46665891732205328</v>
      </c>
      <c r="I80" s="302">
        <v>-3.879544748290864E-2</v>
      </c>
      <c r="J80" s="302">
        <v>-0.61609474227136451</v>
      </c>
      <c r="K80" s="306"/>
      <c r="L80" s="306"/>
      <c r="M80" s="306"/>
      <c r="N80" s="306"/>
      <c r="O80" s="283"/>
      <c r="P80" s="284"/>
      <c r="Q80" s="284"/>
      <c r="R80" s="284"/>
      <c r="S80" s="284"/>
      <c r="T80" s="284"/>
      <c r="U80" s="284"/>
      <c r="V80" s="284"/>
      <c r="W80" s="284"/>
      <c r="X80" s="284"/>
      <c r="Y80" s="284"/>
      <c r="Z80" s="284"/>
      <c r="AA80" s="284"/>
      <c r="AB80" s="284"/>
      <c r="AC80" s="284"/>
      <c r="AD80" s="284"/>
      <c r="AE80" s="284"/>
      <c r="AF80" s="284"/>
    </row>
    <row r="81" spans="1:26" ht="20.5">
      <c r="A81" s="30"/>
      <c r="C81" s="28"/>
      <c r="D81" s="28"/>
      <c r="E81" s="28"/>
      <c r="F81" s="28"/>
      <c r="G81" s="28"/>
      <c r="H81" s="28"/>
      <c r="I81" s="28"/>
      <c r="J81" s="28"/>
      <c r="K81" s="28"/>
      <c r="L81" s="28"/>
      <c r="M81" s="28"/>
      <c r="N81" s="28"/>
      <c r="O81" s="174"/>
    </row>
    <row r="82" spans="1:26" ht="20.5">
      <c r="A82" s="31" t="s">
        <v>54</v>
      </c>
      <c r="C82" s="298">
        <v>6</v>
      </c>
      <c r="D82" s="298">
        <v>50</v>
      </c>
      <c r="E82" s="298">
        <v>86.9</v>
      </c>
      <c r="F82" s="298">
        <v>11.8</v>
      </c>
      <c r="G82" s="298">
        <v>-33.4</v>
      </c>
      <c r="H82" s="298">
        <v>-21.4</v>
      </c>
      <c r="I82" s="298">
        <v>-15.9</v>
      </c>
      <c r="J82" s="298">
        <v>-145.19999999999999</v>
      </c>
      <c r="K82" s="298"/>
      <c r="L82" s="298"/>
      <c r="M82" s="298"/>
      <c r="N82" s="387"/>
      <c r="O82" s="174"/>
      <c r="P82" s="278"/>
      <c r="Q82" s="278"/>
      <c r="R82" s="278"/>
      <c r="S82" s="278"/>
      <c r="T82" s="278"/>
      <c r="U82" s="278"/>
      <c r="V82" s="278"/>
      <c r="W82" s="278"/>
      <c r="X82" s="278"/>
      <c r="Y82" s="278"/>
      <c r="Z82" s="278"/>
    </row>
    <row r="83" spans="1:26" ht="20.5">
      <c r="A83" s="31" t="s">
        <v>55</v>
      </c>
      <c r="C83" s="299">
        <v>6.0000000000000001E-3</v>
      </c>
      <c r="D83" s="299">
        <v>6.3E-2</v>
      </c>
      <c r="E83" s="299">
        <v>0.1</v>
      </c>
      <c r="F83" s="299">
        <v>2.1000000000000001E-2</v>
      </c>
      <c r="G83" s="299">
        <v>-0.11600000000000001</v>
      </c>
      <c r="H83" s="299">
        <v>-6.0999999999999999E-2</v>
      </c>
      <c r="I83" s="299">
        <v>-3.9E-2</v>
      </c>
      <c r="J83" s="299">
        <v>-0.58499999999999996</v>
      </c>
      <c r="K83" s="299"/>
      <c r="L83" s="299"/>
      <c r="M83" s="299"/>
      <c r="N83" s="299"/>
      <c r="O83" s="174"/>
      <c r="P83" s="144"/>
      <c r="Q83" s="144"/>
      <c r="R83" s="144"/>
      <c r="S83" s="144"/>
      <c r="T83" s="144"/>
      <c r="U83" s="144"/>
      <c r="V83" s="144"/>
      <c r="W83" s="144"/>
      <c r="X83" s="144"/>
      <c r="Y83" s="144"/>
      <c r="Z83" s="144"/>
    </row>
    <row r="84" spans="1:26" ht="15.5">
      <c r="A84" s="27"/>
      <c r="P84" s="144"/>
      <c r="Q84" s="144"/>
      <c r="R84" s="144"/>
      <c r="S84" s="144"/>
      <c r="T84" s="144"/>
      <c r="U84" s="144"/>
      <c r="V84" s="144"/>
      <c r="W84" s="144"/>
      <c r="X84" s="144"/>
      <c r="Y84" s="144"/>
      <c r="Z84" s="144"/>
    </row>
    <row r="85" spans="1:26" ht="24.5">
      <c r="A85" s="478" t="s">
        <v>58</v>
      </c>
      <c r="B85" s="478"/>
      <c r="C85" s="478"/>
      <c r="D85" s="478"/>
      <c r="E85" s="478"/>
      <c r="F85" s="478"/>
      <c r="G85" s="478"/>
      <c r="H85" s="478"/>
      <c r="I85" s="238"/>
      <c r="J85" s="238"/>
      <c r="K85" s="238"/>
      <c r="L85" s="238"/>
      <c r="M85" s="238"/>
      <c r="N85" s="238"/>
    </row>
    <row r="86" spans="1:26" ht="20.5">
      <c r="A86" s="242" t="s">
        <v>43</v>
      </c>
      <c r="B86" s="240"/>
      <c r="C86" s="243">
        <v>2013</v>
      </c>
      <c r="D86" s="243">
        <v>2014</v>
      </c>
      <c r="E86" s="243">
        <v>2015</v>
      </c>
      <c r="F86" s="243">
        <v>2016</v>
      </c>
      <c r="G86" s="243">
        <v>2017</v>
      </c>
      <c r="H86" s="243">
        <v>2018</v>
      </c>
      <c r="I86" s="243">
        <v>2019</v>
      </c>
      <c r="J86" s="243">
        <v>2020</v>
      </c>
      <c r="K86" s="243">
        <v>2021</v>
      </c>
      <c r="L86" s="243">
        <v>2022</v>
      </c>
      <c r="M86" s="243">
        <v>2023</v>
      </c>
      <c r="N86" s="243">
        <v>2024</v>
      </c>
    </row>
    <row r="87" spans="1:26" ht="20.5">
      <c r="A87" s="26" t="s">
        <v>44</v>
      </c>
      <c r="C87" s="28">
        <v>-3079</v>
      </c>
      <c r="D87" s="28">
        <v>-3065.2</v>
      </c>
      <c r="E87" s="28">
        <v>-2184</v>
      </c>
      <c r="F87" s="28">
        <v>-1852.1</v>
      </c>
      <c r="G87" s="28">
        <v>-2555.5</v>
      </c>
      <c r="H87" s="28">
        <v>-3509.2</v>
      </c>
      <c r="I87" s="28">
        <v>-3901.9</v>
      </c>
      <c r="J87" s="28">
        <v>-4232.6000000000004</v>
      </c>
      <c r="K87" s="28">
        <v>-8991.5769999999993</v>
      </c>
      <c r="L87" s="28">
        <v>-850.39499999999998</v>
      </c>
      <c r="M87" s="28">
        <v>-513.61199999999997</v>
      </c>
      <c r="N87" s="28">
        <v>-639.77099999999996</v>
      </c>
      <c r="O87" s="174"/>
      <c r="P87" s="278"/>
      <c r="Q87" s="278"/>
      <c r="R87" s="278"/>
      <c r="S87" s="278"/>
      <c r="T87" s="278"/>
      <c r="U87" s="278"/>
      <c r="V87" s="278"/>
      <c r="W87" s="278"/>
      <c r="X87" s="278"/>
      <c r="Y87" s="278"/>
      <c r="Z87" s="278"/>
    </row>
    <row r="88" spans="1:26" ht="20.5">
      <c r="A88" s="26" t="s">
        <v>45</v>
      </c>
      <c r="C88" s="29">
        <v>-3079</v>
      </c>
      <c r="D88" s="29">
        <v>-3065.2</v>
      </c>
      <c r="E88" s="29">
        <v>-2184</v>
      </c>
      <c r="F88" s="29">
        <v>-1852.1</v>
      </c>
      <c r="G88" s="29">
        <v>-2555.5</v>
      </c>
      <c r="H88" s="29">
        <v>-3509.2</v>
      </c>
      <c r="I88" s="29">
        <v>-3901.9</v>
      </c>
      <c r="J88" s="29">
        <v>-4232.6000000000004</v>
      </c>
      <c r="K88" s="29">
        <v>-8991.5769999999993</v>
      </c>
      <c r="L88" s="29">
        <v>-850.39499999999998</v>
      </c>
      <c r="M88" s="29">
        <v>-513.61199999999997</v>
      </c>
      <c r="N88" s="29">
        <v>-639.77099999999996</v>
      </c>
      <c r="O88" s="174"/>
    </row>
    <row r="89" spans="1:26" ht="20.5">
      <c r="A89" s="26" t="s">
        <v>46</v>
      </c>
      <c r="C89" s="28">
        <v>0</v>
      </c>
      <c r="D89" s="28">
        <v>0</v>
      </c>
      <c r="E89" s="28">
        <v>0</v>
      </c>
      <c r="F89" s="28">
        <v>0</v>
      </c>
      <c r="G89" s="28">
        <v>0</v>
      </c>
      <c r="H89" s="28">
        <v>0</v>
      </c>
      <c r="I89" s="28">
        <v>0</v>
      </c>
      <c r="J89" s="28">
        <v>0</v>
      </c>
      <c r="K89" s="28">
        <v>0</v>
      </c>
      <c r="L89" s="28">
        <v>0</v>
      </c>
      <c r="M89" s="28">
        <v>0</v>
      </c>
      <c r="N89" s="28">
        <v>0</v>
      </c>
      <c r="O89" s="174"/>
    </row>
    <row r="90" spans="1:26" ht="20.5">
      <c r="A90" s="26" t="s">
        <v>47</v>
      </c>
      <c r="C90" s="28">
        <v>2869</v>
      </c>
      <c r="D90" s="28">
        <v>2861.5</v>
      </c>
      <c r="E90" s="28">
        <v>2092</v>
      </c>
      <c r="F90" s="28">
        <v>1668.6</v>
      </c>
      <c r="G90" s="28">
        <v>2338.9</v>
      </c>
      <c r="H90" s="28">
        <v>3226.9</v>
      </c>
      <c r="I90" s="28">
        <v>3773</v>
      </c>
      <c r="J90" s="28">
        <v>4005.9</v>
      </c>
      <c r="K90" s="28">
        <v>8477.49</v>
      </c>
      <c r="L90" s="28">
        <v>767.41300000000001</v>
      </c>
      <c r="M90" s="28">
        <v>404.24400000000003</v>
      </c>
      <c r="N90" s="28">
        <v>661.58500000000004</v>
      </c>
      <c r="O90" s="174"/>
    </row>
    <row r="91" spans="1:26" ht="20.5">
      <c r="A91" s="26" t="s">
        <v>48</v>
      </c>
      <c r="C91" s="28">
        <v>-210</v>
      </c>
      <c r="D91" s="28">
        <v>-203.8</v>
      </c>
      <c r="E91" s="28">
        <v>-91.7</v>
      </c>
      <c r="F91" s="28">
        <v>-183.5</v>
      </c>
      <c r="G91" s="28">
        <v>-216.6</v>
      </c>
      <c r="H91" s="28">
        <v>-282.3</v>
      </c>
      <c r="I91" s="28">
        <v>-128.9</v>
      </c>
      <c r="J91" s="28">
        <v>-226.8</v>
      </c>
      <c r="K91" s="28">
        <v>-514.08699999999999</v>
      </c>
      <c r="L91" s="28">
        <v>-82.981999999999999</v>
      </c>
      <c r="M91" s="28">
        <v>-109.36799999999999</v>
      </c>
      <c r="N91" s="28">
        <v>21.814</v>
      </c>
      <c r="O91" s="174"/>
      <c r="P91" s="278"/>
      <c r="Q91" s="278"/>
      <c r="R91" s="278"/>
      <c r="S91" s="278"/>
      <c r="T91" s="278"/>
      <c r="U91" s="278"/>
      <c r="V91" s="278"/>
      <c r="W91" s="278"/>
      <c r="X91" s="278"/>
      <c r="Y91" s="278"/>
      <c r="Z91" s="278"/>
    </row>
    <row r="92" spans="1:26" ht="20.5">
      <c r="A92" s="26" t="s">
        <v>49</v>
      </c>
      <c r="C92" s="28">
        <v>-232.1</v>
      </c>
      <c r="D92" s="28">
        <v>144.9</v>
      </c>
      <c r="E92" s="28">
        <v>66.900000000000006</v>
      </c>
      <c r="F92" s="28">
        <v>112.3</v>
      </c>
      <c r="G92" s="28">
        <v>-151.9</v>
      </c>
      <c r="H92" s="28">
        <v>114.47500000000001</v>
      </c>
      <c r="I92" s="28">
        <v>-206.303</v>
      </c>
      <c r="J92" s="28">
        <v>-1151.0330000000001</v>
      </c>
      <c r="K92" s="28">
        <v>-1803.4450000000002</v>
      </c>
      <c r="L92" s="28">
        <v>-734.56600000000003</v>
      </c>
      <c r="M92" s="28">
        <v>-397.82499999999999</v>
      </c>
      <c r="N92" s="28">
        <v>-376.94900000000001</v>
      </c>
      <c r="O92" s="174"/>
      <c r="P92" s="278"/>
      <c r="Q92" s="278"/>
      <c r="R92" s="278"/>
      <c r="S92" s="278"/>
      <c r="T92" s="278"/>
      <c r="U92" s="278"/>
      <c r="V92" s="278"/>
      <c r="W92" s="278"/>
      <c r="X92" s="278"/>
      <c r="Y92" s="278"/>
      <c r="Z92" s="278"/>
    </row>
    <row r="93" spans="1:26" ht="20.5">
      <c r="A93" s="26" t="s">
        <v>50</v>
      </c>
      <c r="C93" s="28">
        <v>-2</v>
      </c>
      <c r="D93" s="28">
        <v>-3</v>
      </c>
      <c r="E93" s="28">
        <v>-3.4</v>
      </c>
      <c r="F93" s="28">
        <v>-4.7</v>
      </c>
      <c r="G93" s="28">
        <v>-4.8</v>
      </c>
      <c r="H93" s="28">
        <v>-4.8</v>
      </c>
      <c r="I93" s="28">
        <v>-4.5</v>
      </c>
      <c r="J93" s="28">
        <v>-5.2</v>
      </c>
      <c r="K93" s="28">
        <v>0</v>
      </c>
      <c r="L93" s="28">
        <v>0</v>
      </c>
      <c r="M93" s="28">
        <v>0</v>
      </c>
      <c r="N93" s="28">
        <v>0</v>
      </c>
      <c r="O93" s="174"/>
    </row>
    <row r="94" spans="1:26" ht="20.5">
      <c r="A94" s="26" t="s">
        <v>51</v>
      </c>
      <c r="C94" s="28">
        <v>5</v>
      </c>
      <c r="D94" s="28">
        <v>14</v>
      </c>
      <c r="E94" s="28">
        <v>13.5</v>
      </c>
      <c r="F94" s="28">
        <v>14.3</v>
      </c>
      <c r="G94" s="28">
        <v>13</v>
      </c>
      <c r="H94" s="28">
        <v>14</v>
      </c>
      <c r="I94" s="28">
        <v>14.8</v>
      </c>
      <c r="J94" s="28">
        <v>15.2</v>
      </c>
      <c r="K94" s="28">
        <v>16.899000000000001</v>
      </c>
      <c r="L94" s="28">
        <v>19.065000000000001</v>
      </c>
      <c r="M94" s="28">
        <v>18.440999999999999</v>
      </c>
      <c r="N94" s="28">
        <v>8.0239999999999991</v>
      </c>
      <c r="O94" s="174"/>
    </row>
    <row r="95" spans="1:26" ht="20.5">
      <c r="A95" s="26" t="s">
        <v>52</v>
      </c>
      <c r="C95" s="28">
        <v>2</v>
      </c>
      <c r="D95" s="28">
        <v>-6</v>
      </c>
      <c r="E95" s="28">
        <v>-5.6</v>
      </c>
      <c r="F95" s="28">
        <v>-4.4000000000000004</v>
      </c>
      <c r="G95" s="28">
        <v>-3.3</v>
      </c>
      <c r="H95" s="28">
        <v>-29</v>
      </c>
      <c r="I95" s="28">
        <v>-14.5</v>
      </c>
      <c r="J95" s="28">
        <v>-5.4</v>
      </c>
      <c r="K95" s="28">
        <v>-4.6449999999999996</v>
      </c>
      <c r="L95" s="28">
        <v>-4.7110000000000003</v>
      </c>
      <c r="M95" s="28">
        <v>-5.117</v>
      </c>
      <c r="N95" s="28">
        <v>-8.0239999999999991</v>
      </c>
      <c r="O95" s="174"/>
    </row>
    <row r="96" spans="1:26" ht="20.5">
      <c r="A96" s="26" t="s">
        <v>323</v>
      </c>
      <c r="C96" s="28">
        <v>-237.1</v>
      </c>
      <c r="D96" s="28">
        <v>139.9</v>
      </c>
      <c r="E96" s="28">
        <v>62.4</v>
      </c>
      <c r="F96" s="28">
        <v>107.1</v>
      </c>
      <c r="G96" s="28">
        <v>-156.80000000000001</v>
      </c>
      <c r="H96" s="28">
        <v>134.27500000000001</v>
      </c>
      <c r="I96" s="28">
        <v>-202.10300000000001</v>
      </c>
      <c r="J96" s="28">
        <v>-1155.633</v>
      </c>
      <c r="K96" s="28">
        <v>-1815.6990000000001</v>
      </c>
      <c r="L96" s="28">
        <v>-748.92</v>
      </c>
      <c r="M96" s="28">
        <v>-411.149</v>
      </c>
      <c r="N96" s="28">
        <v>-376.94900000000001</v>
      </c>
      <c r="O96" s="174"/>
    </row>
    <row r="97" spans="1:32" ht="30.5">
      <c r="A97" s="30" t="s">
        <v>53</v>
      </c>
      <c r="C97" s="28">
        <v>-442.1</v>
      </c>
      <c r="D97" s="28">
        <v>-58.900000000000006</v>
      </c>
      <c r="E97" s="28">
        <v>-24.799999999999997</v>
      </c>
      <c r="F97" s="28">
        <v>-71.2</v>
      </c>
      <c r="G97" s="28">
        <v>-368.5</v>
      </c>
      <c r="H97" s="28">
        <v>-167.82499999999999</v>
      </c>
      <c r="I97" s="28">
        <v>-335.20299999999997</v>
      </c>
      <c r="J97" s="28">
        <v>-1377.8330000000001</v>
      </c>
      <c r="K97" s="28">
        <v>-2317.5320000000002</v>
      </c>
      <c r="L97" s="28">
        <v>-817.548</v>
      </c>
      <c r="M97" s="28">
        <v>-507.19299999999998</v>
      </c>
      <c r="N97" s="28">
        <v>-355.13499999999999</v>
      </c>
      <c r="O97" s="174"/>
      <c r="P97" s="278"/>
      <c r="Q97" s="278"/>
      <c r="R97" s="278"/>
      <c r="S97" s="278"/>
      <c r="T97" s="278"/>
      <c r="U97" s="278"/>
      <c r="V97" s="278"/>
      <c r="W97" s="278"/>
      <c r="X97" s="278"/>
      <c r="Y97" s="278"/>
      <c r="Z97" s="278"/>
    </row>
    <row r="98" spans="1:32" ht="20.5">
      <c r="A98" s="30" t="s">
        <v>214</v>
      </c>
      <c r="C98" s="28">
        <v>-32.1</v>
      </c>
      <c r="D98" s="28">
        <v>-32.299999999999997</v>
      </c>
      <c r="E98" s="28">
        <v>-31.7</v>
      </c>
      <c r="F98" s="28">
        <v>-33.4</v>
      </c>
      <c r="G98" s="28">
        <v>-33.700000000000003</v>
      </c>
      <c r="H98" s="28">
        <v>-33.97</v>
      </c>
      <c r="I98" s="28">
        <v>-34.25</v>
      </c>
      <c r="J98" s="28">
        <v>-33.01</v>
      </c>
      <c r="K98" s="28">
        <v>-33.191000000000003</v>
      </c>
      <c r="L98" s="28">
        <v>-34.460999999999999</v>
      </c>
      <c r="M98" s="28">
        <v>-38.374000000000002</v>
      </c>
      <c r="N98" s="28">
        <v>1.869</v>
      </c>
      <c r="O98" s="174"/>
    </row>
    <row r="99" spans="1:32" s="280" customFormat="1" ht="20.5">
      <c r="A99" s="285" t="s">
        <v>336</v>
      </c>
      <c r="C99" s="300">
        <v>-474.1</v>
      </c>
      <c r="D99" s="300">
        <v>-91.4</v>
      </c>
      <c r="E99" s="300">
        <v>-56.4</v>
      </c>
      <c r="F99" s="300">
        <v>-103.5</v>
      </c>
      <c r="G99" s="300">
        <v>-402.1</v>
      </c>
      <c r="H99" s="300">
        <v>-201.83799999999999</v>
      </c>
      <c r="I99" s="300">
        <v>-369.41399999999999</v>
      </c>
      <c r="J99" s="300">
        <v>-1410.761</v>
      </c>
      <c r="K99" s="300">
        <v>-2350.723</v>
      </c>
      <c r="L99" s="300">
        <v>-852.00900000000001</v>
      </c>
      <c r="M99" s="300">
        <v>-545.56700000000001</v>
      </c>
      <c r="N99" s="388">
        <v>-353.26600000000002</v>
      </c>
      <c r="O99" s="281"/>
      <c r="P99" s="282"/>
      <c r="Q99" s="282"/>
      <c r="R99" s="282"/>
      <c r="S99" s="282"/>
      <c r="T99" s="282"/>
      <c r="U99" s="282"/>
      <c r="V99" s="282"/>
      <c r="W99" s="282"/>
      <c r="X99" s="282"/>
      <c r="Y99" s="282"/>
      <c r="Z99" s="282"/>
      <c r="AA99" s="282"/>
      <c r="AB99" s="282"/>
      <c r="AC99" s="282"/>
      <c r="AD99" s="282"/>
      <c r="AE99" s="282"/>
      <c r="AF99" s="282"/>
    </row>
    <row r="100" spans="1:32" s="280" customFormat="1" ht="20.5">
      <c r="A100" s="285" t="s">
        <v>55</v>
      </c>
      <c r="C100" s="299">
        <v>0.15397856446898345</v>
      </c>
      <c r="D100" s="299">
        <v>2.9818608899908654E-2</v>
      </c>
      <c r="E100" s="301">
        <v>2.5999999999999999E-2</v>
      </c>
      <c r="F100" s="300">
        <v>5.6000000000000001E-2</v>
      </c>
      <c r="G100" s="302">
        <v>0.15740000000000001</v>
      </c>
      <c r="H100" s="302">
        <v>5.7516386804383639E-2</v>
      </c>
      <c r="I100" s="302">
        <v>9.4676336579817527E-2</v>
      </c>
      <c r="J100" s="302">
        <v>0.3333077383967521</v>
      </c>
      <c r="K100" s="302">
        <v>0.26143611960393598</v>
      </c>
      <c r="L100" s="302">
        <v>1.0018979415448115</v>
      </c>
      <c r="M100" s="302">
        <v>1.062216225477598</v>
      </c>
      <c r="N100" s="302">
        <v>0.55217570036778785</v>
      </c>
      <c r="O100" s="283"/>
      <c r="P100" s="284"/>
      <c r="Q100" s="284"/>
      <c r="R100" s="284"/>
      <c r="S100" s="284"/>
      <c r="T100" s="284"/>
      <c r="U100" s="284"/>
      <c r="V100" s="284"/>
      <c r="W100" s="284"/>
      <c r="X100" s="284"/>
      <c r="Y100" s="284"/>
      <c r="Z100" s="284"/>
      <c r="AA100" s="284"/>
      <c r="AB100" s="284"/>
      <c r="AC100" s="284"/>
      <c r="AD100" s="284"/>
      <c r="AE100" s="284"/>
      <c r="AF100" s="284"/>
    </row>
    <row r="101" spans="1:32" ht="20.5">
      <c r="A101" s="30"/>
      <c r="C101" s="28"/>
      <c r="E101" s="28"/>
      <c r="F101" s="28"/>
      <c r="G101" s="28"/>
      <c r="H101" s="28"/>
      <c r="I101" s="28"/>
      <c r="J101" s="28"/>
      <c r="K101" s="28"/>
      <c r="L101" s="28"/>
      <c r="M101" s="28"/>
      <c r="N101" s="28"/>
      <c r="O101" s="174"/>
    </row>
    <row r="102" spans="1:32" ht="20.5">
      <c r="A102" s="31" t="s">
        <v>54</v>
      </c>
      <c r="C102" s="298">
        <v>-23</v>
      </c>
      <c r="D102" s="298">
        <v>-5.8</v>
      </c>
      <c r="E102" s="298">
        <v>28.2</v>
      </c>
      <c r="F102" s="298">
        <v>-60.2</v>
      </c>
      <c r="G102" s="298">
        <v>-33.189</v>
      </c>
      <c r="H102" s="298">
        <v>-27.3</v>
      </c>
      <c r="I102" s="298">
        <v>25.7</v>
      </c>
      <c r="J102" s="298">
        <v>-99.783000000000001</v>
      </c>
      <c r="K102" s="298">
        <v>-364.846</v>
      </c>
      <c r="L102" s="298">
        <v>48.488999999999997</v>
      </c>
      <c r="M102" s="298">
        <v>22.484000000000002</v>
      </c>
      <c r="N102" s="387">
        <v>23.683</v>
      </c>
      <c r="O102" s="174"/>
      <c r="P102" s="278"/>
      <c r="Q102" s="278"/>
      <c r="R102" s="278"/>
      <c r="S102" s="278"/>
      <c r="T102" s="278"/>
      <c r="U102" s="278"/>
      <c r="V102" s="278"/>
      <c r="W102" s="278"/>
      <c r="X102" s="278"/>
      <c r="Y102" s="278"/>
      <c r="Z102" s="278"/>
    </row>
    <row r="103" spans="1:32" ht="20.5">
      <c r="A103" s="31" t="s">
        <v>55</v>
      </c>
      <c r="C103" s="299">
        <v>7.0000000000000001E-3</v>
      </c>
      <c r="D103" s="299">
        <v>2E-3</v>
      </c>
      <c r="E103" s="299">
        <v>-1.2999999999999999E-2</v>
      </c>
      <c r="F103" s="299">
        <v>3.3000000000000002E-2</v>
      </c>
      <c r="G103" s="299">
        <v>-6.9000000000000006E-2</v>
      </c>
      <c r="H103" s="299">
        <v>8.0000000000000002E-3</v>
      </c>
      <c r="I103" s="299">
        <v>-7.0000000000000001E-3</v>
      </c>
      <c r="J103" s="299">
        <v>2.3574826678964836E-2</v>
      </c>
      <c r="K103" s="299">
        <v>4.057641946457223E-2</v>
      </c>
      <c r="L103" s="299">
        <v>-5.7019385109272749E-2</v>
      </c>
      <c r="M103" s="299">
        <v>-4.377623575773152E-2</v>
      </c>
      <c r="N103" s="299">
        <v>-3.7017932979144103E-2</v>
      </c>
      <c r="O103" s="174"/>
      <c r="P103" s="144"/>
      <c r="Q103" s="144"/>
      <c r="R103" s="144"/>
      <c r="S103" s="144"/>
      <c r="T103" s="144"/>
      <c r="U103" s="144"/>
      <c r="V103" s="144"/>
      <c r="W103" s="144"/>
      <c r="X103" s="144"/>
      <c r="Y103" s="144"/>
      <c r="Z103" s="144"/>
    </row>
    <row r="104" spans="1:32" ht="15.5">
      <c r="A104" s="27"/>
    </row>
    <row r="105" spans="1:32" ht="24.5">
      <c r="A105" s="478" t="s">
        <v>59</v>
      </c>
      <c r="B105" s="478"/>
      <c r="C105" s="478"/>
      <c r="D105" s="478"/>
      <c r="E105" s="478"/>
      <c r="F105" s="478"/>
      <c r="G105" s="478"/>
      <c r="H105" s="478"/>
      <c r="I105" s="238"/>
      <c r="J105" s="238"/>
      <c r="K105" s="238"/>
      <c r="L105" s="238"/>
      <c r="M105" s="238"/>
      <c r="N105" s="238"/>
    </row>
    <row r="106" spans="1:32" ht="20.5">
      <c r="A106" s="242" t="s">
        <v>43</v>
      </c>
      <c r="B106" s="240"/>
      <c r="C106" s="243">
        <v>2013</v>
      </c>
      <c r="D106" s="243">
        <v>2014</v>
      </c>
      <c r="E106" s="243">
        <v>2015</v>
      </c>
      <c r="F106" s="243">
        <v>2016</v>
      </c>
      <c r="G106" s="243">
        <v>2017</v>
      </c>
      <c r="H106" s="243">
        <v>2018</v>
      </c>
      <c r="I106" s="243">
        <v>2019</v>
      </c>
      <c r="J106" s="243">
        <v>2020</v>
      </c>
      <c r="K106" s="243">
        <v>2021</v>
      </c>
      <c r="L106" s="243">
        <v>2022</v>
      </c>
      <c r="M106" s="243">
        <v>2023</v>
      </c>
      <c r="N106" s="243">
        <v>2024</v>
      </c>
    </row>
    <row r="107" spans="1:32" ht="20.5">
      <c r="A107" s="26" t="s">
        <v>44</v>
      </c>
      <c r="C107" s="28">
        <v>12829</v>
      </c>
      <c r="D107" s="28">
        <v>11741.8</v>
      </c>
      <c r="E107" s="28">
        <v>10185.299999999999</v>
      </c>
      <c r="F107" s="28">
        <v>8454.1999999999989</v>
      </c>
      <c r="G107" s="28">
        <v>10734.199999999999</v>
      </c>
      <c r="H107" s="28">
        <v>13736.8</v>
      </c>
      <c r="I107" s="28">
        <v>14948.700000000003</v>
      </c>
      <c r="J107" s="28">
        <v>16088.1</v>
      </c>
      <c r="K107" s="28">
        <v>33736.964</v>
      </c>
      <c r="L107" s="28">
        <v>32470.51</v>
      </c>
      <c r="M107" s="28">
        <v>27638.347999999998</v>
      </c>
      <c r="N107" s="28">
        <v>25869.798999999999</v>
      </c>
      <c r="O107" s="174"/>
      <c r="P107" s="278"/>
      <c r="Q107" s="278"/>
      <c r="R107" s="278"/>
      <c r="S107" s="278"/>
      <c r="T107" s="278"/>
      <c r="U107" s="278"/>
      <c r="V107" s="278"/>
      <c r="W107" s="278"/>
      <c r="X107" s="278"/>
      <c r="Y107" s="278"/>
      <c r="Z107" s="278"/>
    </row>
    <row r="108" spans="1:32" ht="20.5">
      <c r="A108" s="26" t="s">
        <v>45</v>
      </c>
      <c r="C108" s="29">
        <v>11533</v>
      </c>
      <c r="D108" s="29">
        <v>9998.0999999999985</v>
      </c>
      <c r="E108" s="29">
        <v>8065</v>
      </c>
      <c r="F108" s="29">
        <v>7469.2999999999993</v>
      </c>
      <c r="G108" s="29">
        <v>9206.6</v>
      </c>
      <c r="H108" s="29">
        <v>11401.8</v>
      </c>
      <c r="I108" s="29">
        <v>12289.599999999999</v>
      </c>
      <c r="J108" s="29">
        <v>11764.9</v>
      </c>
      <c r="K108" s="29">
        <v>26191.414552760005</v>
      </c>
      <c r="L108" s="29">
        <v>25971.829999999998</v>
      </c>
      <c r="M108" s="29">
        <v>22433.024000000001</v>
      </c>
      <c r="N108" s="29">
        <v>21709.358</v>
      </c>
      <c r="O108" s="174"/>
    </row>
    <row r="109" spans="1:32" ht="20.5">
      <c r="A109" s="26" t="s">
        <v>46</v>
      </c>
      <c r="C109" s="28">
        <v>1296</v>
      </c>
      <c r="D109" s="28">
        <v>1743.5</v>
      </c>
      <c r="E109" s="28">
        <v>2120.2000000000003</v>
      </c>
      <c r="F109" s="28">
        <v>984.8</v>
      </c>
      <c r="G109" s="28">
        <v>1526.5</v>
      </c>
      <c r="H109" s="28">
        <v>2335</v>
      </c>
      <c r="I109" s="28">
        <v>2659.1000000000004</v>
      </c>
      <c r="J109" s="28">
        <v>4323.2</v>
      </c>
      <c r="K109" s="28">
        <v>7545.5494472400005</v>
      </c>
      <c r="L109" s="28">
        <v>6498.68</v>
      </c>
      <c r="M109" s="28">
        <v>5205.3240000000005</v>
      </c>
      <c r="N109" s="28">
        <v>4160.4409999999998</v>
      </c>
      <c r="O109" s="174"/>
    </row>
    <row r="110" spans="1:32" ht="20.5">
      <c r="A110" s="26" t="s">
        <v>47</v>
      </c>
      <c r="C110" s="28">
        <v>-11355</v>
      </c>
      <c r="D110" s="28">
        <v>-10704.9</v>
      </c>
      <c r="E110" s="28">
        <v>-10013.1</v>
      </c>
      <c r="F110" s="28">
        <v>-7966.8000000000011</v>
      </c>
      <c r="G110" s="28">
        <v>-9099.0000000000018</v>
      </c>
      <c r="H110" s="28">
        <v>-11521.699999999999</v>
      </c>
      <c r="I110" s="28">
        <v>-13074.099999999999</v>
      </c>
      <c r="J110" s="28">
        <v>-12831.499999999998</v>
      </c>
      <c r="K110" s="28">
        <v>-22462.635999999999</v>
      </c>
      <c r="L110" s="28">
        <v>-26790.834999999999</v>
      </c>
      <c r="M110" s="28">
        <v>-25850.518</v>
      </c>
      <c r="N110" s="28">
        <v>-24209.863000000001</v>
      </c>
      <c r="O110" s="174"/>
    </row>
    <row r="111" spans="1:32" ht="20.5">
      <c r="A111" s="26" t="s">
        <v>48</v>
      </c>
      <c r="C111" s="28">
        <v>1476</v>
      </c>
      <c r="D111" s="28">
        <v>1036.7</v>
      </c>
      <c r="E111" s="28">
        <v>172.50000000000006</v>
      </c>
      <c r="F111" s="28">
        <v>487.4</v>
      </c>
      <c r="G111" s="28">
        <v>1635.1000000000001</v>
      </c>
      <c r="H111" s="28">
        <v>2215.2000000000003</v>
      </c>
      <c r="I111" s="28">
        <v>1874.6</v>
      </c>
      <c r="J111" s="28">
        <v>3256.5000000000005</v>
      </c>
      <c r="K111" s="28">
        <v>11274.328</v>
      </c>
      <c r="L111" s="28">
        <v>5679.6750000000002</v>
      </c>
      <c r="M111" s="28">
        <v>1787.8300000000002</v>
      </c>
      <c r="N111" s="28">
        <v>1659.9360000000001</v>
      </c>
      <c r="O111" s="174"/>
      <c r="P111" s="278"/>
      <c r="Q111" s="278"/>
      <c r="R111" s="278"/>
      <c r="S111" s="278"/>
      <c r="T111" s="278"/>
      <c r="U111" s="278"/>
      <c r="V111" s="278"/>
      <c r="W111" s="278"/>
      <c r="X111" s="278"/>
      <c r="Y111" s="278"/>
      <c r="Z111" s="278"/>
    </row>
    <row r="112" spans="1:32" ht="20.5">
      <c r="A112" s="26" t="s">
        <v>49</v>
      </c>
      <c r="C112" s="28">
        <v>-775.16000000000008</v>
      </c>
      <c r="D112" s="28">
        <v>-330.13599999999997</v>
      </c>
      <c r="E112" s="28">
        <v>-3820.1459999999993</v>
      </c>
      <c r="F112" s="28">
        <v>-493.59800000000001</v>
      </c>
      <c r="G112" s="28">
        <v>-751.92</v>
      </c>
      <c r="H112" s="28">
        <v>-1072.68</v>
      </c>
      <c r="I112" s="28">
        <v>-922.06600000000003</v>
      </c>
      <c r="J112" s="28">
        <v>-327.93200000000002</v>
      </c>
      <c r="K112" s="28">
        <v>216.13400000000001</v>
      </c>
      <c r="L112" s="28">
        <v>-3013.2539999999999</v>
      </c>
      <c r="M112" s="28">
        <v>-988.39400000000001</v>
      </c>
      <c r="N112" s="28">
        <v>-1160.3600000000001</v>
      </c>
      <c r="O112" s="174"/>
      <c r="P112" s="278"/>
      <c r="Q112" s="278"/>
      <c r="R112" s="278"/>
      <c r="S112" s="278"/>
      <c r="T112" s="278"/>
      <c r="U112" s="278"/>
      <c r="V112" s="278"/>
      <c r="W112" s="278"/>
      <c r="X112" s="278"/>
      <c r="Y112" s="278"/>
      <c r="Z112" s="278"/>
    </row>
    <row r="113" spans="1:32" ht="20.5">
      <c r="A113" s="26" t="s">
        <v>50</v>
      </c>
      <c r="C113" s="28">
        <v>-336</v>
      </c>
      <c r="D113" s="28">
        <v>-290.60000000000002</v>
      </c>
      <c r="E113" s="28">
        <v>-257.99999999999994</v>
      </c>
      <c r="F113" s="28">
        <v>-272.7</v>
      </c>
      <c r="G113" s="28">
        <v>-250.90000000000003</v>
      </c>
      <c r="H113" s="28">
        <v>-337.5</v>
      </c>
      <c r="I113" s="28">
        <v>-288.5</v>
      </c>
      <c r="J113" s="28">
        <v>-398.36099999999993</v>
      </c>
      <c r="K113" s="28">
        <v>-570.67499999999995</v>
      </c>
      <c r="L113" s="28">
        <v>-629.49400000000003</v>
      </c>
      <c r="M113" s="28">
        <v>-500.19499999999999</v>
      </c>
      <c r="N113" s="28">
        <v>-420.00099999999998</v>
      </c>
      <c r="O113" s="174"/>
    </row>
    <row r="114" spans="1:32" ht="20.5">
      <c r="A114" s="26" t="s">
        <v>51</v>
      </c>
      <c r="C114" s="28">
        <v>-577</v>
      </c>
      <c r="D114" s="28">
        <v>-501.9</v>
      </c>
      <c r="E114" s="28">
        <v>-440.00000000000006</v>
      </c>
      <c r="F114" s="28">
        <v>-354.3</v>
      </c>
      <c r="G114" s="28">
        <v>-404.4</v>
      </c>
      <c r="H114" s="28">
        <v>-440</v>
      </c>
      <c r="I114" s="28">
        <v>-426.9</v>
      </c>
      <c r="J114" s="28">
        <v>-426.63</v>
      </c>
      <c r="K114" s="28">
        <v>-503.11400000000003</v>
      </c>
      <c r="L114" s="28">
        <v>-588.8069999999999</v>
      </c>
      <c r="M114" s="28">
        <v>-634.02099999999996</v>
      </c>
      <c r="N114" s="28">
        <v>-651.024</v>
      </c>
      <c r="O114" s="174"/>
    </row>
    <row r="115" spans="1:32" ht="20.5">
      <c r="A115" s="26" t="s">
        <v>52</v>
      </c>
      <c r="C115" s="28">
        <v>-43</v>
      </c>
      <c r="D115" s="28">
        <v>279.10000000000002</v>
      </c>
      <c r="E115" s="28">
        <v>-3199.1000000000004</v>
      </c>
      <c r="F115" s="28">
        <v>-224.80000000000004</v>
      </c>
      <c r="G115" s="28">
        <v>-250.8</v>
      </c>
      <c r="H115" s="28">
        <v>-555.70000000000005</v>
      </c>
      <c r="I115" s="28">
        <v>-387.40000000000003</v>
      </c>
      <c r="J115" s="28">
        <v>337.30000000000007</v>
      </c>
      <c r="K115" s="28">
        <v>1071.135</v>
      </c>
      <c r="L115" s="28">
        <v>-2015.8779999999999</v>
      </c>
      <c r="M115" s="28">
        <v>-123.17699999999999</v>
      </c>
      <c r="N115" s="28">
        <v>-385.19000000000005</v>
      </c>
      <c r="O115" s="174"/>
    </row>
    <row r="116" spans="1:32" ht="20.5">
      <c r="A116" s="26" t="s">
        <v>323</v>
      </c>
      <c r="C116" s="28">
        <v>180.84000000000006</v>
      </c>
      <c r="D116" s="28">
        <v>183.364</v>
      </c>
      <c r="E116" s="28">
        <v>77.054000000000002</v>
      </c>
      <c r="F116" s="28">
        <v>358.202</v>
      </c>
      <c r="G116" s="28">
        <v>154.17999999999995</v>
      </c>
      <c r="H116" s="28">
        <v>260.42</v>
      </c>
      <c r="I116" s="28">
        <v>180.73400000000004</v>
      </c>
      <c r="J116" s="28">
        <v>159.75900000000001</v>
      </c>
      <c r="K116" s="28">
        <v>218.78799999999978</v>
      </c>
      <c r="L116" s="28">
        <v>220.92500000000007</v>
      </c>
      <c r="M116" s="28">
        <v>268.99899999999991</v>
      </c>
      <c r="N116" s="28">
        <v>295.85499999999996</v>
      </c>
      <c r="O116" s="174"/>
    </row>
    <row r="117" spans="1:32" ht="30.5">
      <c r="A117" s="30" t="s">
        <v>53</v>
      </c>
      <c r="C117" s="28">
        <v>700.84</v>
      </c>
      <c r="D117" s="28">
        <v>706.6640000000001</v>
      </c>
      <c r="E117" s="28">
        <v>-3647.6460000000002</v>
      </c>
      <c r="F117" s="28">
        <v>-6.2980000000000445</v>
      </c>
      <c r="G117" s="28">
        <v>883.28</v>
      </c>
      <c r="H117" s="28">
        <v>1142.5199999999998</v>
      </c>
      <c r="I117" s="28">
        <v>952.53399999999988</v>
      </c>
      <c r="J117" s="28">
        <v>2928.4679999999994</v>
      </c>
      <c r="K117" s="28">
        <v>11490.462</v>
      </c>
      <c r="L117" s="28">
        <v>2666.4210000000003</v>
      </c>
      <c r="M117" s="28">
        <v>799.43599999999992</v>
      </c>
      <c r="N117" s="28">
        <v>499.57600000000002</v>
      </c>
      <c r="O117" s="174"/>
      <c r="P117" s="278"/>
      <c r="Q117" s="278"/>
      <c r="R117" s="278"/>
      <c r="S117" s="278"/>
      <c r="T117" s="278"/>
      <c r="U117" s="278"/>
      <c r="V117" s="278"/>
      <c r="W117" s="278"/>
      <c r="X117" s="278"/>
      <c r="Y117" s="278"/>
      <c r="Z117" s="278"/>
    </row>
    <row r="118" spans="1:32" ht="20.5">
      <c r="A118" s="30" t="s">
        <v>214</v>
      </c>
      <c r="C118" s="28">
        <v>1072.4000000000001</v>
      </c>
      <c r="D118" s="28">
        <v>1114.6000000000001</v>
      </c>
      <c r="E118" s="28">
        <v>1311.7000000000003</v>
      </c>
      <c r="F118" s="28">
        <v>1216.4469999999999</v>
      </c>
      <c r="G118" s="28">
        <v>1171.6999999999998</v>
      </c>
      <c r="H118" s="28">
        <v>1029.5349999999999</v>
      </c>
      <c r="I118" s="28">
        <v>991.78500000000008</v>
      </c>
      <c r="J118" s="28">
        <v>1000.223</v>
      </c>
      <c r="K118" s="28">
        <v>982.74099999999987</v>
      </c>
      <c r="L118" s="28">
        <v>902.68100000000004</v>
      </c>
      <c r="M118" s="28">
        <v>1061.971</v>
      </c>
      <c r="N118" s="28">
        <v>1226.0669999999998</v>
      </c>
      <c r="O118" s="174"/>
    </row>
    <row r="119" spans="1:32" s="280" customFormat="1" ht="20.5">
      <c r="A119" s="285" t="s">
        <v>336</v>
      </c>
      <c r="C119" s="300">
        <v>1773.3139999999999</v>
      </c>
      <c r="D119" s="300">
        <v>1821.3</v>
      </c>
      <c r="E119" s="300">
        <v>-2334.953</v>
      </c>
      <c r="F119" s="300">
        <v>1212.0239999999999</v>
      </c>
      <c r="G119" s="300">
        <v>2055.7999999999997</v>
      </c>
      <c r="H119" s="300">
        <v>2171.8059999999996</v>
      </c>
      <c r="I119" s="300">
        <v>1944.2950000000003</v>
      </c>
      <c r="J119" s="300">
        <v>3928.6879999999987</v>
      </c>
      <c r="K119" s="300">
        <v>12473.203</v>
      </c>
      <c r="L119" s="300">
        <v>3569.1019999999999</v>
      </c>
      <c r="M119" s="300">
        <v>1861.4070000000002</v>
      </c>
      <c r="N119" s="388">
        <v>1725.6429999999996</v>
      </c>
      <c r="O119" s="281"/>
      <c r="P119" s="282"/>
      <c r="Q119" s="282"/>
      <c r="R119" s="282"/>
      <c r="S119" s="282"/>
      <c r="T119" s="282"/>
      <c r="U119" s="282"/>
      <c r="V119" s="282"/>
      <c r="W119" s="282"/>
      <c r="X119" s="282"/>
      <c r="Y119" s="282"/>
      <c r="Z119" s="282"/>
      <c r="AA119" s="282"/>
      <c r="AB119" s="282"/>
      <c r="AC119" s="282"/>
      <c r="AD119" s="282"/>
      <c r="AE119" s="282"/>
      <c r="AF119" s="282"/>
    </row>
    <row r="120" spans="1:32" s="280" customFormat="1" ht="20.5">
      <c r="A120" s="285" t="s">
        <v>55</v>
      </c>
      <c r="C120" s="299">
        <v>0.13822698573544312</v>
      </c>
      <c r="D120" s="299">
        <v>0.15511250404537635</v>
      </c>
      <c r="E120" s="301">
        <v>-0.22924734666627397</v>
      </c>
      <c r="F120" s="300">
        <v>0.14336353528423743</v>
      </c>
      <c r="G120" s="302">
        <v>0.19151869724804829</v>
      </c>
      <c r="H120" s="302">
        <v>0.15810130452507132</v>
      </c>
      <c r="I120" s="302">
        <v>0.1300644872129349</v>
      </c>
      <c r="J120" s="302">
        <v>0.24419838265550306</v>
      </c>
      <c r="K120" s="302">
        <v>0.36971918990695191</v>
      </c>
      <c r="L120" s="302">
        <v>0.10991826121610039</v>
      </c>
      <c r="M120" s="302">
        <v>6.7348706948765547E-2</v>
      </c>
      <c r="N120" s="302">
        <v>6.6704924920367559E-2</v>
      </c>
      <c r="O120" s="283"/>
      <c r="P120" s="284"/>
      <c r="Q120" s="284"/>
      <c r="R120" s="284"/>
      <c r="S120" s="284"/>
      <c r="T120" s="284"/>
      <c r="U120" s="284"/>
      <c r="V120" s="284"/>
      <c r="W120" s="284"/>
      <c r="X120" s="284"/>
      <c r="Y120" s="284"/>
      <c r="Z120" s="284"/>
      <c r="AA120" s="284"/>
      <c r="AB120" s="284"/>
      <c r="AC120" s="284"/>
      <c r="AD120" s="284"/>
      <c r="AE120" s="284"/>
      <c r="AF120" s="284"/>
    </row>
    <row r="121" spans="1:32" ht="20.5">
      <c r="A121" s="30"/>
      <c r="C121" s="28"/>
      <c r="E121" s="28"/>
      <c r="F121" s="28"/>
      <c r="G121" s="28"/>
      <c r="H121" s="28"/>
      <c r="I121" s="28"/>
      <c r="J121" s="28"/>
      <c r="K121" s="28"/>
      <c r="L121" s="28"/>
      <c r="M121" s="28"/>
      <c r="N121" s="28"/>
      <c r="O121" s="174"/>
    </row>
    <row r="122" spans="1:32" ht="20.5">
      <c r="A122" s="31" t="s">
        <v>54</v>
      </c>
      <c r="C122" s="298">
        <v>1806</v>
      </c>
      <c r="D122" s="298">
        <v>1863.1999999999998</v>
      </c>
      <c r="E122" s="298">
        <v>291.59999999999997</v>
      </c>
      <c r="F122" s="298">
        <v>660.49999999999989</v>
      </c>
      <c r="G122" s="298">
        <v>2185.8110000000001</v>
      </c>
      <c r="H122" s="298">
        <v>2692.9999999999995</v>
      </c>
      <c r="I122" s="298">
        <v>1973</v>
      </c>
      <c r="J122" s="298">
        <v>3193.7170000000006</v>
      </c>
      <c r="K122" s="298">
        <v>12829.838</v>
      </c>
      <c r="L122" s="298">
        <v>4904.5810000000001</v>
      </c>
      <c r="M122" s="298">
        <v>1753.768</v>
      </c>
      <c r="N122" s="387">
        <v>1607.7739999999999</v>
      </c>
      <c r="O122" s="174"/>
      <c r="P122" s="278"/>
      <c r="Q122" s="278"/>
      <c r="R122" s="278"/>
      <c r="S122" s="278"/>
      <c r="T122" s="278"/>
      <c r="U122" s="278"/>
      <c r="V122" s="278"/>
      <c r="W122" s="278"/>
      <c r="X122" s="278"/>
      <c r="Y122" s="278"/>
      <c r="Z122" s="278"/>
    </row>
    <row r="123" spans="1:32" ht="20.5">
      <c r="A123" s="31" t="s">
        <v>55</v>
      </c>
      <c r="C123" s="299">
        <v>0.14077480707771456</v>
      </c>
      <c r="D123" s="299">
        <v>0.15868095181318026</v>
      </c>
      <c r="E123" s="299">
        <v>2.8629495449324024E-2</v>
      </c>
      <c r="F123" s="299">
        <v>7.8126848193797158E-2</v>
      </c>
      <c r="G123" s="299">
        <v>0.20363054535969149</v>
      </c>
      <c r="H123" s="299">
        <v>0.19604274649117695</v>
      </c>
      <c r="I123" s="299">
        <v>0.13198472107942494</v>
      </c>
      <c r="J123" s="299">
        <v>0.19851424344701987</v>
      </c>
      <c r="K123" s="299">
        <v>0.38029023595602734</v>
      </c>
      <c r="L123" s="299">
        <v>0.15104724255947938</v>
      </c>
      <c r="M123" s="299">
        <v>6.3454154351048772E-2</v>
      </c>
      <c r="N123" s="299">
        <v>6.2148685422720139E-2</v>
      </c>
      <c r="O123" s="174"/>
      <c r="P123" s="144"/>
      <c r="Q123" s="144"/>
      <c r="R123" s="144"/>
      <c r="S123" s="144"/>
      <c r="T123" s="144"/>
      <c r="U123" s="144"/>
      <c r="V123" s="144"/>
      <c r="W123" s="144"/>
      <c r="X123" s="144"/>
      <c r="Y123" s="144"/>
      <c r="Z123" s="144"/>
    </row>
    <row r="125" spans="1:32" ht="15.5">
      <c r="A125" s="31" t="s">
        <v>333</v>
      </c>
    </row>
    <row r="126" spans="1:32" ht="15.5">
      <c r="A126" s="31"/>
    </row>
  </sheetData>
  <mergeCells count="6">
    <mergeCell ref="A105:H105"/>
    <mergeCell ref="A2:H2"/>
    <mergeCell ref="A23:H23"/>
    <mergeCell ref="A44:H44"/>
    <mergeCell ref="A65:H65"/>
    <mergeCell ref="A85:H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B812D-0D69-48D1-9D70-F5BAAB9B4CDF}">
  <dimension ref="B1:BJ36"/>
  <sheetViews>
    <sheetView showGridLines="0" topLeftCell="A31" zoomScaleNormal="100" workbookViewId="0">
      <pane xSplit="4" topLeftCell="AK1" activePane="topRight" state="frozen"/>
      <selection activeCell="AI16" sqref="A1:AI16"/>
      <selection pane="topRight" activeCell="AI16" sqref="A1:AI16"/>
    </sheetView>
  </sheetViews>
  <sheetFormatPr defaultRowHeight="14.5"/>
  <cols>
    <col min="1" max="3" width="5.54296875" customWidth="1"/>
    <col min="4" max="4" width="75.54296875" customWidth="1"/>
    <col min="5" max="13" width="20.453125" bestFit="1" customWidth="1"/>
    <col min="14" max="14" width="23.54296875" bestFit="1" customWidth="1"/>
    <col min="15" max="33" width="20.453125" bestFit="1" customWidth="1"/>
    <col min="34" max="34" width="19.1796875" bestFit="1" customWidth="1"/>
    <col min="35" max="35" width="19.1796875" customWidth="1"/>
    <col min="36" max="36" width="19.1796875" bestFit="1" customWidth="1"/>
    <col min="37" max="37" width="19.1796875" customWidth="1"/>
    <col min="38" max="38" width="19.1796875" bestFit="1" customWidth="1"/>
    <col min="39" max="40" width="20.54296875" bestFit="1" customWidth="1"/>
    <col min="41" max="42" width="7.26953125" bestFit="1" customWidth="1"/>
    <col min="43" max="44" width="9.81640625" bestFit="1" customWidth="1"/>
    <col min="45" max="46" width="10" bestFit="1" customWidth="1"/>
    <col min="47" max="47" width="9.81640625" bestFit="1" customWidth="1"/>
    <col min="48" max="48" width="11.7265625" bestFit="1" customWidth="1"/>
    <col min="49" max="49" width="37" bestFit="1" customWidth="1"/>
    <col min="50" max="52" width="10" bestFit="1" customWidth="1"/>
    <col min="53" max="60" width="7.26953125" bestFit="1" customWidth="1"/>
    <col min="61" max="61" width="10.1796875" bestFit="1" customWidth="1"/>
    <col min="62" max="62" width="7.26953125" bestFit="1" customWidth="1"/>
  </cols>
  <sheetData>
    <row r="1" spans="2:62" ht="57" customHeight="1"/>
    <row r="2" spans="2:62" ht="15">
      <c r="B2" s="480" t="s">
        <v>60</v>
      </c>
      <c r="C2" s="481"/>
      <c r="D2" s="482"/>
      <c r="E2" s="244" t="s">
        <v>30</v>
      </c>
      <c r="F2" s="244" t="s">
        <v>31</v>
      </c>
      <c r="G2" s="244" t="s">
        <v>32</v>
      </c>
      <c r="H2" s="244" t="s">
        <v>33</v>
      </c>
      <c r="I2" s="244" t="s">
        <v>34</v>
      </c>
      <c r="J2" s="244" t="s">
        <v>35</v>
      </c>
      <c r="K2" s="244" t="s">
        <v>36</v>
      </c>
      <c r="L2" s="245" t="s">
        <v>193</v>
      </c>
      <c r="M2" s="245" t="s">
        <v>213</v>
      </c>
      <c r="N2" s="245" t="s">
        <v>223</v>
      </c>
      <c r="O2" s="245" t="s">
        <v>234</v>
      </c>
      <c r="P2" s="245" t="s">
        <v>240</v>
      </c>
      <c r="Q2" s="245" t="s">
        <v>251</v>
      </c>
      <c r="R2" s="245" t="s">
        <v>253</v>
      </c>
      <c r="S2" s="245" t="s">
        <v>257</v>
      </c>
      <c r="T2" s="245" t="s">
        <v>260</v>
      </c>
      <c r="U2" s="245" t="s">
        <v>266</v>
      </c>
      <c r="V2" s="245" t="s">
        <v>269</v>
      </c>
      <c r="W2" s="245" t="s">
        <v>278</v>
      </c>
      <c r="X2" s="245" t="s">
        <v>290</v>
      </c>
      <c r="Y2" s="245" t="s">
        <v>291</v>
      </c>
      <c r="Z2" s="245" t="s">
        <v>302</v>
      </c>
      <c r="AA2" s="245" t="s">
        <v>304</v>
      </c>
      <c r="AB2" s="245" t="s">
        <v>305</v>
      </c>
      <c r="AC2" s="245" t="s">
        <v>307</v>
      </c>
      <c r="AD2" s="245" t="s">
        <v>309</v>
      </c>
      <c r="AE2" s="245" t="s">
        <v>310</v>
      </c>
      <c r="AF2" s="245" t="s">
        <v>320</v>
      </c>
      <c r="AG2" s="245" t="s">
        <v>339</v>
      </c>
      <c r="AH2" s="245" t="s">
        <v>340</v>
      </c>
      <c r="AI2" s="245" t="s">
        <v>351</v>
      </c>
      <c r="AJ2" s="245" t="s">
        <v>354</v>
      </c>
      <c r="AK2" s="245" t="s">
        <v>359</v>
      </c>
      <c r="AL2" s="245" t="s">
        <v>366</v>
      </c>
      <c r="AM2" s="245" t="s">
        <v>369</v>
      </c>
    </row>
    <row r="3" spans="2:62" ht="15">
      <c r="B3" s="165" t="s">
        <v>44</v>
      </c>
      <c r="C3" s="165"/>
      <c r="D3" s="165"/>
      <c r="E3" s="307">
        <v>2350800</v>
      </c>
      <c r="F3" s="307">
        <v>2569500</v>
      </c>
      <c r="G3" s="307">
        <v>2737000</v>
      </c>
      <c r="H3" s="307">
        <v>3076800</v>
      </c>
      <c r="I3" s="307">
        <v>3244200</v>
      </c>
      <c r="J3" s="307">
        <v>3204100</v>
      </c>
      <c r="K3" s="307">
        <v>3861500</v>
      </c>
      <c r="L3" s="307">
        <v>3427000</v>
      </c>
      <c r="M3" s="307">
        <v>3532000</v>
      </c>
      <c r="N3" s="307">
        <v>3694000</v>
      </c>
      <c r="O3" s="307">
        <v>3849800</v>
      </c>
      <c r="P3" s="307">
        <v>3872900</v>
      </c>
      <c r="Q3" s="307">
        <v>3807900</v>
      </c>
      <c r="R3" s="307">
        <v>2424700</v>
      </c>
      <c r="S3" s="307">
        <v>4381200</v>
      </c>
      <c r="T3" s="307">
        <v>5474300</v>
      </c>
      <c r="U3" s="307">
        <v>7065800</v>
      </c>
      <c r="V3" s="307">
        <v>9596300</v>
      </c>
      <c r="W3" s="307">
        <v>9025649</v>
      </c>
      <c r="X3" s="307">
        <v>8049214</v>
      </c>
      <c r="Y3" s="307">
        <v>7844648</v>
      </c>
      <c r="Z3" s="307">
        <v>8531460</v>
      </c>
      <c r="AA3" s="307">
        <v>8434426</v>
      </c>
      <c r="AB3" s="307">
        <v>7659976</v>
      </c>
      <c r="AC3" s="307">
        <v>7255249</v>
      </c>
      <c r="AD3" s="307">
        <v>6887396</v>
      </c>
      <c r="AE3" s="307">
        <v>6714210</v>
      </c>
      <c r="AF3" s="307">
        <v>6781493</v>
      </c>
      <c r="AG3" s="307">
        <v>6222819</v>
      </c>
      <c r="AH3" s="307">
        <v>6349631</v>
      </c>
      <c r="AI3" s="307">
        <v>6817102</v>
      </c>
      <c r="AJ3" s="390">
        <v>6480247</v>
      </c>
      <c r="AK3" s="390">
        <v>6857744</v>
      </c>
      <c r="AL3" s="307">
        <v>6626381</v>
      </c>
      <c r="AM3" s="307">
        <v>6604238</v>
      </c>
      <c r="AN3" s="308"/>
      <c r="AO3" s="308"/>
      <c r="AP3" s="308"/>
      <c r="AQ3" s="308"/>
      <c r="AR3" s="308"/>
      <c r="AS3" s="308"/>
      <c r="AT3" s="308"/>
      <c r="AU3" s="308"/>
      <c r="AV3" s="308"/>
      <c r="AW3" s="308"/>
      <c r="AX3" s="308"/>
      <c r="AY3" s="308"/>
      <c r="AZ3" s="308"/>
      <c r="BA3" s="308"/>
      <c r="BB3" s="308"/>
      <c r="BC3" s="308"/>
      <c r="BD3" s="308"/>
      <c r="BE3" s="308"/>
      <c r="BF3" s="308"/>
      <c r="BG3" s="308"/>
      <c r="BH3" s="308"/>
      <c r="BI3" s="308"/>
      <c r="BJ3" s="308"/>
    </row>
    <row r="4" spans="2:62" ht="15">
      <c r="B4" s="166"/>
      <c r="C4" s="166" t="s">
        <v>219</v>
      </c>
      <c r="D4" s="166"/>
      <c r="E4" s="309">
        <v>2109700</v>
      </c>
      <c r="F4" s="309">
        <v>2211700</v>
      </c>
      <c r="G4" s="309">
        <v>2385800</v>
      </c>
      <c r="H4" s="309">
        <v>2499500</v>
      </c>
      <c r="I4" s="309">
        <v>2646200</v>
      </c>
      <c r="J4" s="309">
        <v>2656300</v>
      </c>
      <c r="K4" s="309">
        <v>3260900</v>
      </c>
      <c r="L4" s="309">
        <v>2838400</v>
      </c>
      <c r="M4" s="309">
        <v>2887300</v>
      </c>
      <c r="N4" s="309">
        <v>3108800</v>
      </c>
      <c r="O4" s="309">
        <v>3216000</v>
      </c>
      <c r="P4" s="309">
        <v>3077500</v>
      </c>
      <c r="Q4" s="309">
        <v>2964900</v>
      </c>
      <c r="R4" s="309">
        <v>1535100</v>
      </c>
      <c r="S4" s="309">
        <v>3078100</v>
      </c>
      <c r="T4" s="309">
        <v>4186700</v>
      </c>
      <c r="U4" s="309">
        <v>5474300</v>
      </c>
      <c r="V4" s="309">
        <v>7462200</v>
      </c>
      <c r="W4" s="309">
        <v>7507386</v>
      </c>
      <c r="X4" s="309">
        <v>5747538</v>
      </c>
      <c r="Y4" s="309">
        <v>5822354</v>
      </c>
      <c r="Z4" s="309">
        <v>6885773</v>
      </c>
      <c r="AA4" s="309">
        <v>7003201</v>
      </c>
      <c r="AB4" s="309">
        <v>6260502</v>
      </c>
      <c r="AC4" s="309">
        <v>6063131</v>
      </c>
      <c r="AD4" s="309">
        <v>5625511</v>
      </c>
      <c r="AE4" s="309">
        <v>5561514</v>
      </c>
      <c r="AF4" s="309">
        <v>5182868</v>
      </c>
      <c r="AG4" s="309">
        <v>5174679</v>
      </c>
      <c r="AH4" s="309">
        <v>5325217</v>
      </c>
      <c r="AI4" s="309">
        <v>5868557</v>
      </c>
      <c r="AJ4" s="391">
        <v>5340905</v>
      </c>
      <c r="AK4" s="391">
        <v>5569043</v>
      </c>
      <c r="AL4" s="309">
        <v>5309925</v>
      </c>
      <c r="AM4" s="309">
        <v>5253490</v>
      </c>
      <c r="AN4" s="308"/>
      <c r="AO4" s="308"/>
      <c r="AP4" s="308"/>
      <c r="AQ4" s="308"/>
      <c r="AR4" s="308"/>
      <c r="AS4" s="308"/>
      <c r="AT4" s="308"/>
      <c r="AU4" s="308"/>
      <c r="AV4" s="308"/>
      <c r="AW4" s="308"/>
      <c r="AX4" s="308"/>
      <c r="AY4" s="308"/>
      <c r="AZ4" s="308"/>
      <c r="BA4" s="308"/>
      <c r="BB4" s="308"/>
      <c r="BC4" s="308"/>
      <c r="BD4" s="308"/>
      <c r="BE4" s="308"/>
      <c r="BF4" s="308"/>
      <c r="BG4" s="308"/>
      <c r="BH4" s="308"/>
      <c r="BI4" s="308"/>
      <c r="BJ4" s="308"/>
    </row>
    <row r="5" spans="2:62" ht="15">
      <c r="B5" s="166"/>
      <c r="C5" s="166" t="s">
        <v>220</v>
      </c>
      <c r="D5" s="166"/>
      <c r="E5" s="309">
        <v>241000</v>
      </c>
      <c r="F5" s="309">
        <v>357600</v>
      </c>
      <c r="G5" s="309">
        <v>350900</v>
      </c>
      <c r="H5" s="309">
        <v>577200</v>
      </c>
      <c r="I5" s="309">
        <v>598100</v>
      </c>
      <c r="J5" s="309">
        <v>547800</v>
      </c>
      <c r="K5" s="309">
        <v>600600</v>
      </c>
      <c r="L5" s="309">
        <v>588600</v>
      </c>
      <c r="M5" s="309">
        <v>644700</v>
      </c>
      <c r="N5" s="309">
        <v>585200</v>
      </c>
      <c r="O5" s="309">
        <v>633700</v>
      </c>
      <c r="P5" s="309">
        <v>795400</v>
      </c>
      <c r="Q5" s="309">
        <v>842900</v>
      </c>
      <c r="R5" s="309">
        <v>889600</v>
      </c>
      <c r="S5" s="309">
        <v>1303100</v>
      </c>
      <c r="T5" s="309">
        <v>1287500</v>
      </c>
      <c r="U5" s="309">
        <v>1591500</v>
      </c>
      <c r="V5" s="309">
        <v>2134100</v>
      </c>
      <c r="W5" s="309">
        <v>1518263</v>
      </c>
      <c r="X5" s="309">
        <v>2301676</v>
      </c>
      <c r="Y5" s="309">
        <v>2022294</v>
      </c>
      <c r="Z5" s="309">
        <v>1645687</v>
      </c>
      <c r="AA5" s="309">
        <v>1431225</v>
      </c>
      <c r="AB5" s="309">
        <v>1399474</v>
      </c>
      <c r="AC5" s="309">
        <v>1192118</v>
      </c>
      <c r="AD5" s="309">
        <v>1261885</v>
      </c>
      <c r="AE5" s="309">
        <v>1152696</v>
      </c>
      <c r="AF5" s="309">
        <v>1598625</v>
      </c>
      <c r="AG5" s="309">
        <v>1048140</v>
      </c>
      <c r="AH5" s="309">
        <v>1024414</v>
      </c>
      <c r="AI5" s="309">
        <v>948545</v>
      </c>
      <c r="AJ5" s="391">
        <v>1139342</v>
      </c>
      <c r="AK5" s="391">
        <v>1288701</v>
      </c>
      <c r="AL5" s="309">
        <v>1316456</v>
      </c>
      <c r="AM5" s="309">
        <v>1350748</v>
      </c>
      <c r="AN5" s="308"/>
      <c r="AO5" s="308"/>
      <c r="AP5" s="308"/>
      <c r="AQ5" s="308"/>
      <c r="AR5" s="308"/>
      <c r="AS5" s="308"/>
      <c r="AT5" s="308"/>
      <c r="AU5" s="308"/>
      <c r="AV5" s="308"/>
      <c r="AW5" s="308"/>
      <c r="AX5" s="308"/>
      <c r="AY5" s="308"/>
      <c r="AZ5" s="308"/>
      <c r="BA5" s="308"/>
      <c r="BB5" s="308"/>
      <c r="BC5" s="308"/>
      <c r="BD5" s="308"/>
      <c r="BE5" s="308"/>
      <c r="BF5" s="308"/>
      <c r="BG5" s="308"/>
      <c r="BH5" s="308"/>
      <c r="BI5" s="308"/>
      <c r="BJ5" s="308"/>
    </row>
    <row r="6" spans="2:62" ht="15">
      <c r="B6" s="166" t="s">
        <v>227</v>
      </c>
      <c r="C6" s="166"/>
      <c r="D6" s="166"/>
      <c r="E6" s="309">
        <v>-1870100</v>
      </c>
      <c r="F6" s="309">
        <v>-2187300</v>
      </c>
      <c r="G6" s="309">
        <v>-2379400</v>
      </c>
      <c r="H6" s="309">
        <v>-2662300</v>
      </c>
      <c r="I6" s="309">
        <v>-2632100</v>
      </c>
      <c r="J6" s="309">
        <v>-2621300</v>
      </c>
      <c r="K6" s="309">
        <v>-3217200</v>
      </c>
      <c r="L6" s="309">
        <v>-3051100</v>
      </c>
      <c r="M6" s="309">
        <v>-3036000</v>
      </c>
      <c r="N6" s="309">
        <v>-3087600</v>
      </c>
      <c r="O6" s="309">
        <v>-3374000</v>
      </c>
      <c r="P6" s="309">
        <v>-3576600</v>
      </c>
      <c r="Q6" s="309">
        <v>-3295000</v>
      </c>
      <c r="R6" s="309">
        <v>-2145700</v>
      </c>
      <c r="S6" s="309">
        <v>-3489300</v>
      </c>
      <c r="T6" s="309">
        <v>-3901500</v>
      </c>
      <c r="U6" s="309">
        <v>-4602500</v>
      </c>
      <c r="V6" s="309">
        <v>-5954000</v>
      </c>
      <c r="W6" s="309">
        <v>-5890273</v>
      </c>
      <c r="X6" s="309">
        <v>-6015932</v>
      </c>
      <c r="Y6" s="309">
        <v>-6129398</v>
      </c>
      <c r="Z6" s="309">
        <v>-6344153</v>
      </c>
      <c r="AA6" s="309">
        <v>-7430460</v>
      </c>
      <c r="AB6" s="309">
        <v>-6886824</v>
      </c>
      <c r="AC6" s="309">
        <v>-6370461</v>
      </c>
      <c r="AD6" s="309">
        <v>-6304931</v>
      </c>
      <c r="AE6" s="309">
        <v>-6538854</v>
      </c>
      <c r="AF6" s="309">
        <v>-6636272</v>
      </c>
      <c r="AG6" s="309">
        <v>-5823865</v>
      </c>
      <c r="AH6" s="309">
        <v>-6021393</v>
      </c>
      <c r="AI6" s="309">
        <v>-6403416</v>
      </c>
      <c r="AJ6" s="391">
        <v>-5961189</v>
      </c>
      <c r="AK6" s="391">
        <v>-6084949</v>
      </c>
      <c r="AL6" s="309">
        <v>-6133190</v>
      </c>
      <c r="AM6" s="309">
        <v>-6157734</v>
      </c>
      <c r="AN6" s="308"/>
      <c r="AO6" s="308"/>
      <c r="AP6" s="308"/>
      <c r="AQ6" s="308"/>
      <c r="AR6" s="308"/>
      <c r="AS6" s="308"/>
      <c r="AT6" s="308"/>
      <c r="AU6" s="308"/>
      <c r="AV6" s="308"/>
      <c r="AW6" s="308"/>
      <c r="AX6" s="308"/>
      <c r="AY6" s="308"/>
      <c r="AZ6" s="308"/>
      <c r="BA6" s="308"/>
      <c r="BB6" s="308"/>
      <c r="BC6" s="308"/>
      <c r="BD6" s="308"/>
      <c r="BE6" s="308"/>
      <c r="BF6" s="308"/>
      <c r="BG6" s="308"/>
      <c r="BH6" s="308"/>
      <c r="BI6" s="308"/>
      <c r="BJ6" s="308"/>
    </row>
    <row r="7" spans="2:62" ht="15">
      <c r="B7" s="191" t="s">
        <v>267</v>
      </c>
      <c r="C7" s="165"/>
      <c r="D7" s="165"/>
      <c r="E7" s="307">
        <v>480700</v>
      </c>
      <c r="F7" s="307">
        <v>382200</v>
      </c>
      <c r="G7" s="307">
        <v>357700</v>
      </c>
      <c r="H7" s="307">
        <v>414500</v>
      </c>
      <c r="I7" s="307">
        <v>612100</v>
      </c>
      <c r="J7" s="307">
        <v>582800</v>
      </c>
      <c r="K7" s="307">
        <v>644300</v>
      </c>
      <c r="L7" s="307">
        <v>375900</v>
      </c>
      <c r="M7" s="307">
        <v>496000</v>
      </c>
      <c r="N7" s="307">
        <v>606500</v>
      </c>
      <c r="O7" s="307">
        <v>475800</v>
      </c>
      <c r="P7" s="307">
        <v>296300</v>
      </c>
      <c r="Q7" s="307">
        <v>512900</v>
      </c>
      <c r="R7" s="307">
        <v>279000</v>
      </c>
      <c r="S7" s="307">
        <v>891900</v>
      </c>
      <c r="T7" s="307">
        <v>1572800</v>
      </c>
      <c r="U7" s="307">
        <v>2463400</v>
      </c>
      <c r="V7" s="307">
        <v>3642300</v>
      </c>
      <c r="W7" s="307">
        <v>3135376</v>
      </c>
      <c r="X7" s="307">
        <v>2033282</v>
      </c>
      <c r="Y7" s="307">
        <v>1715250</v>
      </c>
      <c r="Z7" s="307">
        <v>2187307</v>
      </c>
      <c r="AA7" s="307">
        <v>1003966</v>
      </c>
      <c r="AB7" s="307">
        <v>773152</v>
      </c>
      <c r="AC7" s="307">
        <v>884788</v>
      </c>
      <c r="AD7" s="307">
        <v>582465</v>
      </c>
      <c r="AE7" s="307">
        <v>175356</v>
      </c>
      <c r="AF7" s="307">
        <v>145221</v>
      </c>
      <c r="AG7" s="307">
        <v>398954</v>
      </c>
      <c r="AH7" s="307">
        <v>328238</v>
      </c>
      <c r="AI7" s="307">
        <v>413686</v>
      </c>
      <c r="AJ7" s="390">
        <v>519058</v>
      </c>
      <c r="AK7" s="390">
        <v>772795</v>
      </c>
      <c r="AL7" s="307">
        <v>493191</v>
      </c>
      <c r="AM7" s="307">
        <v>446504</v>
      </c>
      <c r="AN7" s="308"/>
      <c r="AO7" s="308"/>
      <c r="AP7" s="308"/>
      <c r="AQ7" s="308"/>
      <c r="AR7" s="308"/>
      <c r="AS7" s="308"/>
      <c r="AT7" s="308"/>
      <c r="AU7" s="308"/>
      <c r="AV7" s="308"/>
      <c r="AW7" s="308"/>
      <c r="AX7" s="308"/>
      <c r="AY7" s="308"/>
      <c r="AZ7" s="308"/>
      <c r="BA7" s="308"/>
      <c r="BB7" s="308"/>
      <c r="BC7" s="308"/>
      <c r="BD7" s="308"/>
      <c r="BE7" s="308"/>
      <c r="BF7" s="308"/>
      <c r="BG7" s="308"/>
      <c r="BH7" s="308"/>
      <c r="BI7" s="308"/>
      <c r="BJ7" s="308"/>
    </row>
    <row r="8" spans="2:62" ht="15">
      <c r="B8" s="479" t="s">
        <v>62</v>
      </c>
      <c r="C8" s="479"/>
      <c r="D8" s="479"/>
      <c r="E8" s="34">
        <v>0.20448358005785264</v>
      </c>
      <c r="F8" s="34">
        <v>0.14874489200233509</v>
      </c>
      <c r="G8" s="34">
        <v>0.13069053708439898</v>
      </c>
      <c r="H8" s="34">
        <v>0.13471788871554863</v>
      </c>
      <c r="I8" s="34">
        <v>0.18867517415695703</v>
      </c>
      <c r="J8" s="34">
        <v>0.18189195093786087</v>
      </c>
      <c r="K8" s="34">
        <v>0.16685225948465623</v>
      </c>
      <c r="L8" s="34">
        <v>0.10968777356288299</v>
      </c>
      <c r="M8" s="34">
        <v>0.1404303510758777</v>
      </c>
      <c r="N8" s="34">
        <v>0.16418516513264753</v>
      </c>
      <c r="O8" s="34">
        <v>0.12359083588757858</v>
      </c>
      <c r="P8" s="34">
        <v>7.6505977432931402E-2</v>
      </c>
      <c r="Q8" s="34">
        <v>0.13469366317392789</v>
      </c>
      <c r="R8" s="34">
        <v>0.11506578133377325</v>
      </c>
      <c r="S8" s="34">
        <v>0.20357436318816763</v>
      </c>
      <c r="T8" s="34">
        <v>0.2873061395977568</v>
      </c>
      <c r="U8" s="34">
        <v>0.34863709700246259</v>
      </c>
      <c r="V8" s="34">
        <v>0.37955253587320115</v>
      </c>
      <c r="W8" s="34">
        <v>0.34738510216827623</v>
      </c>
      <c r="X8" s="34">
        <v>0.2526062793211859</v>
      </c>
      <c r="Y8" s="34">
        <v>0.21865225820202513</v>
      </c>
      <c r="Z8" s="34">
        <v>0.25638132277476539</v>
      </c>
      <c r="AA8" s="34">
        <v>0.11903192938084939</v>
      </c>
      <c r="AB8" s="34">
        <v>0.10093399770443146</v>
      </c>
      <c r="AC8" s="34">
        <v>0.12195143130166862</v>
      </c>
      <c r="AD8" s="34">
        <v>8.456969803972357E-2</v>
      </c>
      <c r="AE8" s="34">
        <v>2.6117145576322456E-2</v>
      </c>
      <c r="AF8" s="34">
        <v>2.1414310978423189E-2</v>
      </c>
      <c r="AG8" s="34">
        <v>6.4111458167110433E-2</v>
      </c>
      <c r="AH8" s="34">
        <v>5.1694027574200767E-2</v>
      </c>
      <c r="AI8" s="34">
        <v>6.0683557323918579E-2</v>
      </c>
      <c r="AJ8" s="34">
        <v>8.0098490072986417E-2</v>
      </c>
      <c r="AK8" s="34">
        <v>0.11268939172999166</v>
      </c>
      <c r="AL8" s="34">
        <v>7.4428409715650221E-2</v>
      </c>
      <c r="AM8" s="34">
        <v>6.7608708226444894E-2</v>
      </c>
      <c r="AN8" s="308"/>
      <c r="AO8" s="308"/>
      <c r="AP8" s="308"/>
      <c r="AQ8" s="308"/>
      <c r="AR8" s="308"/>
      <c r="AS8" s="308"/>
      <c r="AT8" s="308"/>
      <c r="AU8" s="308"/>
      <c r="AV8" s="308"/>
      <c r="AW8" s="308"/>
      <c r="AX8" s="308"/>
      <c r="AY8" s="308"/>
      <c r="AZ8" s="308"/>
      <c r="BA8" s="308"/>
      <c r="BB8" s="308"/>
      <c r="BC8" s="308"/>
      <c r="BD8" s="308"/>
      <c r="BE8" s="308"/>
      <c r="BF8" s="308"/>
      <c r="BG8" s="308"/>
      <c r="BH8" s="308"/>
      <c r="BI8" s="308"/>
      <c r="BJ8" s="308"/>
    </row>
    <row r="9" spans="2:62" ht="15">
      <c r="B9" s="191" t="s">
        <v>268</v>
      </c>
      <c r="C9" s="165"/>
      <c r="D9" s="165"/>
      <c r="E9" s="310">
        <v>-258899.99999999997</v>
      </c>
      <c r="F9" s="310">
        <v>-199.99999999999929</v>
      </c>
      <c r="G9" s="310">
        <v>-200100</v>
      </c>
      <c r="H9" s="310">
        <v>-291799.99999999994</v>
      </c>
      <c r="I9" s="310">
        <v>-247300</v>
      </c>
      <c r="J9" s="310">
        <v>-342500</v>
      </c>
      <c r="K9" s="310">
        <v>-216200</v>
      </c>
      <c r="L9" s="310">
        <v>-266900</v>
      </c>
      <c r="M9" s="310">
        <v>-263107</v>
      </c>
      <c r="N9" s="310">
        <v>-277400.00000000006</v>
      </c>
      <c r="O9" s="310">
        <v>-276499.99999999994</v>
      </c>
      <c r="P9" s="310">
        <v>-105100.00000000003</v>
      </c>
      <c r="Q9" s="310">
        <v>-222399.99999999997</v>
      </c>
      <c r="R9" s="310">
        <v>-320900</v>
      </c>
      <c r="S9" s="310">
        <v>-320400</v>
      </c>
      <c r="T9" s="310">
        <v>535700</v>
      </c>
      <c r="U9" s="310">
        <v>-301100</v>
      </c>
      <c r="V9" s="310">
        <v>1182899.9999999998</v>
      </c>
      <c r="W9" s="310">
        <v>-864105</v>
      </c>
      <c r="X9" s="310">
        <v>198530.99999999997</v>
      </c>
      <c r="Y9" s="310">
        <v>-384969</v>
      </c>
      <c r="Z9" s="310">
        <v>-470468.99999999994</v>
      </c>
      <c r="AA9" s="310">
        <v>-362001</v>
      </c>
      <c r="AB9" s="310">
        <v>-1795815</v>
      </c>
      <c r="AC9" s="310">
        <v>-344341</v>
      </c>
      <c r="AD9" s="310">
        <v>-452008</v>
      </c>
      <c r="AE9" s="310">
        <v>-420010</v>
      </c>
      <c r="AF9" s="310">
        <v>227965</v>
      </c>
      <c r="AG9" s="310">
        <v>-267907</v>
      </c>
      <c r="AH9" s="310">
        <v>-355817</v>
      </c>
      <c r="AI9" s="310">
        <v>-262512</v>
      </c>
      <c r="AJ9" s="392">
        <v>-274124</v>
      </c>
      <c r="AK9" s="392">
        <v>-334352</v>
      </c>
      <c r="AL9" s="310">
        <v>-359613</v>
      </c>
      <c r="AM9" s="310">
        <v>-2516357</v>
      </c>
      <c r="AN9" s="308"/>
      <c r="AO9" s="308"/>
      <c r="AP9" s="308"/>
      <c r="AQ9" s="308"/>
      <c r="AR9" s="308"/>
      <c r="AS9" s="308"/>
      <c r="AT9" s="308"/>
      <c r="AU9" s="308"/>
      <c r="AV9" s="308"/>
      <c r="AW9" s="308"/>
      <c r="AX9" s="308"/>
      <c r="AY9" s="308"/>
      <c r="AZ9" s="308"/>
      <c r="BA9" s="308"/>
      <c r="BB9" s="308"/>
      <c r="BC9" s="308"/>
      <c r="BD9" s="308"/>
      <c r="BE9" s="308"/>
      <c r="BF9" s="308"/>
      <c r="BG9" s="308"/>
      <c r="BH9" s="308"/>
      <c r="BI9" s="308"/>
      <c r="BJ9" s="308"/>
    </row>
    <row r="10" spans="2:62" ht="15">
      <c r="B10" s="166"/>
      <c r="C10" s="166" t="s">
        <v>225</v>
      </c>
      <c r="D10" s="166"/>
      <c r="E10" s="311">
        <v>-52200</v>
      </c>
      <c r="F10" s="311">
        <v>-65600</v>
      </c>
      <c r="G10" s="311">
        <v>-63000</v>
      </c>
      <c r="H10" s="311">
        <v>-70200</v>
      </c>
      <c r="I10" s="311">
        <v>-76100</v>
      </c>
      <c r="J10" s="311">
        <v>-73700</v>
      </c>
      <c r="K10" s="311">
        <v>-74300</v>
      </c>
      <c r="L10" s="311">
        <v>-113300</v>
      </c>
      <c r="M10" s="311">
        <v>-67400</v>
      </c>
      <c r="N10" s="311">
        <v>-71000</v>
      </c>
      <c r="O10" s="311">
        <v>-73800</v>
      </c>
      <c r="P10" s="311">
        <v>-76400</v>
      </c>
      <c r="Q10" s="311">
        <v>-99800</v>
      </c>
      <c r="R10" s="311">
        <v>-105900</v>
      </c>
      <c r="S10" s="311">
        <v>-96200</v>
      </c>
      <c r="T10" s="311">
        <v>-96400</v>
      </c>
      <c r="U10" s="311">
        <v>-98700</v>
      </c>
      <c r="V10" s="311">
        <v>-119800</v>
      </c>
      <c r="W10" s="311">
        <v>-199366</v>
      </c>
      <c r="X10" s="311">
        <v>-152843</v>
      </c>
      <c r="Y10" s="311">
        <v>-171117</v>
      </c>
      <c r="Z10" s="311">
        <v>-193078</v>
      </c>
      <c r="AA10" s="311">
        <v>-139207</v>
      </c>
      <c r="AB10" s="311">
        <v>-126092</v>
      </c>
      <c r="AC10" s="311">
        <v>-108638</v>
      </c>
      <c r="AD10" s="311">
        <v>-155479</v>
      </c>
      <c r="AE10" s="307">
        <v>-110685</v>
      </c>
      <c r="AF10" s="307">
        <v>-125393</v>
      </c>
      <c r="AG10" s="307">
        <v>-124714</v>
      </c>
      <c r="AH10" s="307">
        <v>-106317</v>
      </c>
      <c r="AI10" s="307">
        <v>-109221</v>
      </c>
      <c r="AJ10" s="390">
        <v>-79749</v>
      </c>
      <c r="AK10" s="390">
        <v>-119725</v>
      </c>
      <c r="AL10" s="307">
        <v>-136106</v>
      </c>
      <c r="AM10" s="307">
        <v>-131034</v>
      </c>
      <c r="AN10" s="308"/>
      <c r="AO10" s="308"/>
      <c r="AP10" s="308"/>
      <c r="AQ10" s="308"/>
      <c r="AR10" s="308"/>
      <c r="AS10" s="308"/>
      <c r="AT10" s="308"/>
      <c r="AU10" s="308"/>
      <c r="AV10" s="308"/>
      <c r="AW10" s="308"/>
      <c r="AX10" s="308"/>
      <c r="AY10" s="308"/>
      <c r="AZ10" s="308"/>
      <c r="BA10" s="308"/>
      <c r="BB10" s="308"/>
      <c r="BC10" s="308"/>
      <c r="BD10" s="308"/>
      <c r="BE10" s="308"/>
      <c r="BF10" s="308"/>
      <c r="BG10" s="308"/>
      <c r="BH10" s="308"/>
      <c r="BI10" s="308"/>
      <c r="BJ10" s="308"/>
    </row>
    <row r="11" spans="2:62" ht="15">
      <c r="B11" s="166"/>
      <c r="C11" s="166" t="s">
        <v>226</v>
      </c>
      <c r="D11" s="166"/>
      <c r="E11" s="311">
        <v>-93100</v>
      </c>
      <c r="F11" s="311">
        <v>-96600</v>
      </c>
      <c r="G11" s="311">
        <v>-106100</v>
      </c>
      <c r="H11" s="311">
        <v>-108500</v>
      </c>
      <c r="I11" s="311">
        <v>-102800</v>
      </c>
      <c r="J11" s="311">
        <v>-112900</v>
      </c>
      <c r="K11" s="311">
        <v>-101000</v>
      </c>
      <c r="L11" s="311">
        <v>-123300</v>
      </c>
      <c r="M11" s="311">
        <v>-100800</v>
      </c>
      <c r="N11" s="311">
        <v>-109800</v>
      </c>
      <c r="O11" s="311">
        <v>-97900</v>
      </c>
      <c r="P11" s="311">
        <v>-118400</v>
      </c>
      <c r="Q11" s="311">
        <v>-109400</v>
      </c>
      <c r="R11" s="311">
        <v>-96800</v>
      </c>
      <c r="S11" s="311">
        <v>-98200</v>
      </c>
      <c r="T11" s="311">
        <v>-122300</v>
      </c>
      <c r="U11" s="311">
        <v>-115400</v>
      </c>
      <c r="V11" s="311">
        <v>-109400</v>
      </c>
      <c r="W11" s="311">
        <v>-115168</v>
      </c>
      <c r="X11" s="311">
        <v>-163092</v>
      </c>
      <c r="Y11" s="311">
        <v>-130479.99999999999</v>
      </c>
      <c r="Z11" s="311">
        <v>-147129</v>
      </c>
      <c r="AA11" s="311">
        <v>-140384</v>
      </c>
      <c r="AB11" s="311">
        <v>-170814</v>
      </c>
      <c r="AC11" s="311">
        <v>-139664</v>
      </c>
      <c r="AD11" s="311">
        <v>-148267</v>
      </c>
      <c r="AE11" s="311">
        <v>-165941</v>
      </c>
      <c r="AF11" s="311">
        <v>-180149</v>
      </c>
      <c r="AG11" s="311">
        <v>-152392</v>
      </c>
      <c r="AH11" s="311">
        <v>-165513</v>
      </c>
      <c r="AI11" s="311">
        <v>-164545</v>
      </c>
      <c r="AJ11" s="393">
        <v>-168574</v>
      </c>
      <c r="AK11" s="393">
        <v>-181892</v>
      </c>
      <c r="AL11" s="311">
        <v>-192021</v>
      </c>
      <c r="AM11" s="311">
        <v>-184955</v>
      </c>
      <c r="AN11" s="308"/>
      <c r="AO11" s="308"/>
      <c r="AP11" s="308"/>
      <c r="AQ11" s="308"/>
      <c r="AR11" s="308"/>
      <c r="AS11" s="308"/>
      <c r="AT11" s="308"/>
      <c r="AU11" s="308"/>
      <c r="AV11" s="308"/>
      <c r="AW11" s="308"/>
      <c r="AX11" s="308"/>
      <c r="AY11" s="308"/>
      <c r="AZ11" s="308"/>
      <c r="BA11" s="308"/>
      <c r="BB11" s="308"/>
      <c r="BC11" s="308"/>
      <c r="BD11" s="308"/>
      <c r="BE11" s="308"/>
      <c r="BF11" s="308"/>
      <c r="BG11" s="308"/>
      <c r="BH11" s="308"/>
      <c r="BI11" s="308"/>
      <c r="BJ11" s="308"/>
    </row>
    <row r="12" spans="2:62" ht="15">
      <c r="B12" s="166"/>
      <c r="C12" s="166" t="s">
        <v>270</v>
      </c>
      <c r="D12" s="166"/>
      <c r="E12" s="311">
        <v>-150700</v>
      </c>
      <c r="F12" s="311">
        <v>146700</v>
      </c>
      <c r="G12" s="311">
        <v>-81600</v>
      </c>
      <c r="H12" s="311">
        <v>-165100</v>
      </c>
      <c r="I12" s="311">
        <v>-109600</v>
      </c>
      <c r="J12" s="311">
        <v>-187200</v>
      </c>
      <c r="K12" s="311">
        <v>-115600</v>
      </c>
      <c r="L12" s="311">
        <v>-143400</v>
      </c>
      <c r="M12" s="311">
        <v>-132400</v>
      </c>
      <c r="N12" s="311">
        <v>-133500</v>
      </c>
      <c r="O12" s="311">
        <v>-163100</v>
      </c>
      <c r="P12" s="311">
        <v>41600</v>
      </c>
      <c r="Q12" s="311">
        <v>-28500</v>
      </c>
      <c r="R12" s="311">
        <v>-163700</v>
      </c>
      <c r="S12" s="311">
        <v>-166000</v>
      </c>
      <c r="T12" s="311">
        <v>695500</v>
      </c>
      <c r="U12" s="311">
        <v>-123700</v>
      </c>
      <c r="V12" s="311">
        <v>1356600</v>
      </c>
      <c r="W12" s="311">
        <v>-622095</v>
      </c>
      <c r="X12" s="311">
        <v>460364</v>
      </c>
      <c r="Y12" s="311">
        <v>-118380</v>
      </c>
      <c r="Z12" s="311">
        <v>-186295</v>
      </c>
      <c r="AA12" s="311">
        <v>-146963</v>
      </c>
      <c r="AB12" s="311">
        <v>-1564240</v>
      </c>
      <c r="AC12" s="311">
        <v>-141086</v>
      </c>
      <c r="AD12" s="311">
        <v>-210400</v>
      </c>
      <c r="AE12" s="311">
        <v>-225681</v>
      </c>
      <c r="AF12" s="311">
        <v>453990</v>
      </c>
      <c r="AG12" s="311">
        <v>-51588</v>
      </c>
      <c r="AH12" s="311">
        <v>-160893</v>
      </c>
      <c r="AI12" s="311">
        <v>-69511</v>
      </c>
      <c r="AJ12" s="393">
        <v>-103198</v>
      </c>
      <c r="AK12" s="393">
        <v>-89129</v>
      </c>
      <c r="AL12" s="311">
        <v>-114653</v>
      </c>
      <c r="AM12" s="311">
        <v>-2291584</v>
      </c>
      <c r="AN12" s="308"/>
      <c r="AO12" s="308"/>
      <c r="AP12" s="308"/>
      <c r="AQ12" s="308"/>
      <c r="AR12" s="308"/>
      <c r="AS12" s="308"/>
      <c r="AT12" s="308"/>
      <c r="AU12" s="308"/>
      <c r="AV12" s="308"/>
      <c r="AW12" s="308"/>
      <c r="AX12" s="308"/>
      <c r="AY12" s="308"/>
      <c r="AZ12" s="308"/>
      <c r="BA12" s="308"/>
      <c r="BB12" s="308"/>
      <c r="BC12" s="308"/>
      <c r="BD12" s="308"/>
      <c r="BE12" s="308"/>
      <c r="BF12" s="308"/>
      <c r="BG12" s="308"/>
      <c r="BH12" s="308"/>
      <c r="BI12" s="308"/>
      <c r="BJ12" s="308"/>
    </row>
    <row r="13" spans="2:62" ht="15">
      <c r="B13" s="166"/>
      <c r="C13" s="166" t="s">
        <v>215</v>
      </c>
      <c r="D13" s="166"/>
      <c r="E13" s="311">
        <v>37100</v>
      </c>
      <c r="F13" s="311">
        <v>15300</v>
      </c>
      <c r="G13" s="311">
        <v>50600</v>
      </c>
      <c r="H13" s="311">
        <v>52000</v>
      </c>
      <c r="I13" s="311">
        <v>41200</v>
      </c>
      <c r="J13" s="311">
        <v>31300</v>
      </c>
      <c r="K13" s="311">
        <v>74700</v>
      </c>
      <c r="L13" s="311">
        <v>113100</v>
      </c>
      <c r="M13" s="311">
        <v>37493</v>
      </c>
      <c r="N13" s="311">
        <v>36900</v>
      </c>
      <c r="O13" s="311">
        <v>58300</v>
      </c>
      <c r="P13" s="311">
        <v>48100</v>
      </c>
      <c r="Q13" s="311">
        <v>15300</v>
      </c>
      <c r="R13" s="311">
        <v>45500</v>
      </c>
      <c r="S13" s="311">
        <v>40000</v>
      </c>
      <c r="T13" s="311">
        <v>58900</v>
      </c>
      <c r="U13" s="311">
        <v>36700</v>
      </c>
      <c r="V13" s="311">
        <v>55500</v>
      </c>
      <c r="W13" s="311">
        <v>72524</v>
      </c>
      <c r="X13" s="311">
        <v>54102</v>
      </c>
      <c r="Y13" s="311">
        <v>35008</v>
      </c>
      <c r="Z13" s="311">
        <v>56033</v>
      </c>
      <c r="AA13" s="311">
        <v>64553</v>
      </c>
      <c r="AB13" s="311">
        <v>65331</v>
      </c>
      <c r="AC13" s="311">
        <v>45047</v>
      </c>
      <c r="AD13" s="311">
        <v>62138</v>
      </c>
      <c r="AE13" s="311">
        <v>82297</v>
      </c>
      <c r="AF13" s="311">
        <v>79517</v>
      </c>
      <c r="AG13" s="311">
        <v>60787</v>
      </c>
      <c r="AH13" s="311">
        <v>76906</v>
      </c>
      <c r="AI13" s="311">
        <v>80765</v>
      </c>
      <c r="AJ13" s="393">
        <v>77397</v>
      </c>
      <c r="AK13" s="393">
        <v>56394</v>
      </c>
      <c r="AL13" s="311">
        <v>83167</v>
      </c>
      <c r="AM13" s="311">
        <v>91216</v>
      </c>
      <c r="AN13" s="308"/>
      <c r="AO13" s="308"/>
      <c r="AP13" s="308"/>
      <c r="AQ13" s="308"/>
      <c r="AR13" s="308"/>
      <c r="AS13" s="308"/>
      <c r="AT13" s="308"/>
      <c r="AU13" s="308"/>
      <c r="AV13" s="308"/>
      <c r="AW13" s="308"/>
      <c r="AX13" s="308"/>
      <c r="AY13" s="308"/>
      <c r="AZ13" s="308"/>
      <c r="BA13" s="308"/>
      <c r="BB13" s="308"/>
      <c r="BC13" s="308"/>
      <c r="BD13" s="308"/>
      <c r="BE13" s="308"/>
      <c r="BF13" s="308"/>
      <c r="BG13" s="308"/>
      <c r="BH13" s="308"/>
      <c r="BI13" s="308"/>
      <c r="BJ13" s="308"/>
    </row>
    <row r="14" spans="2:62" ht="15">
      <c r="B14" s="165" t="s">
        <v>68</v>
      </c>
      <c r="C14" s="165"/>
      <c r="D14" s="165"/>
      <c r="E14" s="312">
        <v>221800</v>
      </c>
      <c r="F14" s="312">
        <v>382000</v>
      </c>
      <c r="G14" s="312">
        <v>157600</v>
      </c>
      <c r="H14" s="312">
        <v>122700.00000000004</v>
      </c>
      <c r="I14" s="312">
        <v>364800</v>
      </c>
      <c r="J14" s="312">
        <v>240299.99999999994</v>
      </c>
      <c r="K14" s="312">
        <v>428099.99999999994</v>
      </c>
      <c r="L14" s="312">
        <v>109000</v>
      </c>
      <c r="M14" s="312">
        <v>232892.99999999997</v>
      </c>
      <c r="N14" s="312">
        <v>329099.99999999994</v>
      </c>
      <c r="O14" s="312">
        <v>199300.00000000006</v>
      </c>
      <c r="P14" s="312">
        <v>191200</v>
      </c>
      <c r="Q14" s="312">
        <v>290500</v>
      </c>
      <c r="R14" s="312">
        <v>-41899.999999999978</v>
      </c>
      <c r="S14" s="312">
        <v>571500</v>
      </c>
      <c r="T14" s="312">
        <v>2108500</v>
      </c>
      <c r="U14" s="312">
        <v>2162300</v>
      </c>
      <c r="V14" s="312">
        <v>4825200</v>
      </c>
      <c r="W14" s="312">
        <v>2271271</v>
      </c>
      <c r="X14" s="312">
        <v>2231813</v>
      </c>
      <c r="Y14" s="312">
        <v>1330281</v>
      </c>
      <c r="Z14" s="312">
        <v>1716837.9999999998</v>
      </c>
      <c r="AA14" s="312">
        <v>641965</v>
      </c>
      <c r="AB14" s="312">
        <v>-1022663</v>
      </c>
      <c r="AC14" s="312">
        <v>540447</v>
      </c>
      <c r="AD14" s="312">
        <v>130457.00000000004</v>
      </c>
      <c r="AE14" s="312">
        <v>-244654</v>
      </c>
      <c r="AF14" s="312">
        <v>373186</v>
      </c>
      <c r="AG14" s="312">
        <v>131047</v>
      </c>
      <c r="AH14" s="312">
        <v>-27579</v>
      </c>
      <c r="AI14" s="312">
        <v>151174</v>
      </c>
      <c r="AJ14" s="394">
        <v>244934</v>
      </c>
      <c r="AK14" s="394">
        <v>438443</v>
      </c>
      <c r="AL14" s="312">
        <v>133578</v>
      </c>
      <c r="AM14" s="312">
        <v>-2069853</v>
      </c>
      <c r="AN14" s="35"/>
      <c r="AO14" s="35"/>
      <c r="AP14" s="35"/>
      <c r="AQ14" s="35"/>
      <c r="AR14" s="35"/>
      <c r="AS14" s="35"/>
      <c r="AT14" s="35"/>
      <c r="AU14" s="35"/>
      <c r="AV14" s="35"/>
      <c r="AW14" s="35"/>
      <c r="AX14" s="35"/>
      <c r="AY14" s="35"/>
      <c r="AZ14" s="35"/>
      <c r="BA14" s="35"/>
      <c r="BB14" s="35"/>
      <c r="BC14" s="35"/>
      <c r="BD14" s="35"/>
      <c r="BE14" s="35"/>
      <c r="BF14" s="35"/>
      <c r="BG14" s="35"/>
      <c r="BH14" s="35"/>
      <c r="BI14" s="35"/>
      <c r="BJ14" s="35"/>
    </row>
    <row r="15" spans="2:62" ht="15">
      <c r="B15" s="479" t="s">
        <v>69</v>
      </c>
      <c r="C15" s="479"/>
      <c r="D15" s="479"/>
      <c r="E15" s="313">
        <v>9.4350859281946572E-2</v>
      </c>
      <c r="F15" s="313">
        <v>0.14866705584744114</v>
      </c>
      <c r="G15" s="313">
        <v>5.7581293386919988E-2</v>
      </c>
      <c r="H15" s="313">
        <v>3.9879095163806569E-2</v>
      </c>
      <c r="I15" s="313">
        <v>0.11244682818568523</v>
      </c>
      <c r="J15" s="313">
        <v>7.4997659249087092E-2</v>
      </c>
      <c r="K15" s="313">
        <v>0.11086365402045835</v>
      </c>
      <c r="L15" s="313">
        <v>3.1806244528742339E-2</v>
      </c>
      <c r="M15" s="313">
        <v>6.5937995469988672E-2</v>
      </c>
      <c r="N15" s="313">
        <v>8.9090416892257704E-2</v>
      </c>
      <c r="O15" s="313">
        <v>5.1768923060938249E-2</v>
      </c>
      <c r="P15" s="313">
        <v>4.9368690128844019E-2</v>
      </c>
      <c r="Q15" s="313">
        <v>7.6288768087397249E-2</v>
      </c>
      <c r="R15" s="313">
        <v>-1.7280488307831889E-2</v>
      </c>
      <c r="S15" s="313">
        <v>0.13044371405094496</v>
      </c>
      <c r="T15" s="313">
        <v>0.38516339988674353</v>
      </c>
      <c r="U15" s="313">
        <v>0.30602338022587677</v>
      </c>
      <c r="V15" s="313">
        <v>0.50281879474380753</v>
      </c>
      <c r="W15" s="313">
        <v>0.25164628050570104</v>
      </c>
      <c r="X15" s="313">
        <v>0.27727092359576971</v>
      </c>
      <c r="Y15" s="313">
        <v>0.16957816335417472</v>
      </c>
      <c r="Z15" s="313">
        <v>0.20123613074432745</v>
      </c>
      <c r="AA15" s="313">
        <v>7.6112470487025435E-2</v>
      </c>
      <c r="AB15" s="313">
        <v>-0.13350733735980375</v>
      </c>
      <c r="AC15" s="313">
        <v>7.4490482683640488E-2</v>
      </c>
      <c r="AD15" s="313">
        <v>1.8941411238732324E-2</v>
      </c>
      <c r="AE15" s="313">
        <v>-3.6438240686543909E-2</v>
      </c>
      <c r="AF15" s="313">
        <v>5.5030064913434255E-2</v>
      </c>
      <c r="AG15" s="313">
        <v>2.1059105206177459E-2</v>
      </c>
      <c r="AH15" s="313">
        <v>-4.3434020024155735E-3</v>
      </c>
      <c r="AI15" s="313">
        <v>2.2175698705989729E-2</v>
      </c>
      <c r="AJ15" s="313">
        <v>3.7797016070529411E-2</v>
      </c>
      <c r="AK15" s="313">
        <v>6.3933999286062582E-2</v>
      </c>
      <c r="AL15" s="313">
        <v>2.0158514881652594E-2</v>
      </c>
      <c r="AM15" s="313">
        <v>-0.31341284187517165</v>
      </c>
      <c r="AN15" s="308"/>
      <c r="AO15" s="308"/>
      <c r="AP15" s="308"/>
      <c r="AQ15" s="308"/>
      <c r="AR15" s="308"/>
      <c r="AS15" s="308"/>
      <c r="AT15" s="308"/>
      <c r="AU15" s="308"/>
      <c r="AV15" s="308"/>
      <c r="AW15" s="308"/>
      <c r="AX15" s="308"/>
      <c r="AY15" s="308"/>
      <c r="AZ15" s="308"/>
      <c r="BA15" s="308"/>
      <c r="BB15" s="308"/>
      <c r="BC15" s="308"/>
      <c r="BD15" s="308"/>
      <c r="BE15" s="308"/>
      <c r="BF15" s="308"/>
      <c r="BG15" s="308"/>
      <c r="BH15" s="308"/>
      <c r="BI15" s="308"/>
      <c r="BJ15" s="308"/>
    </row>
    <row r="16" spans="2:62" ht="15">
      <c r="B16" s="165" t="s">
        <v>271</v>
      </c>
      <c r="C16" s="165"/>
      <c r="D16" s="165"/>
      <c r="E16" s="312">
        <v>-54581</v>
      </c>
      <c r="F16" s="312">
        <v>-171294</v>
      </c>
      <c r="G16" s="312">
        <v>-64961</v>
      </c>
      <c r="H16" s="312">
        <v>-172084</v>
      </c>
      <c r="I16" s="312">
        <v>-133774</v>
      </c>
      <c r="J16" s="312">
        <v>-276578</v>
      </c>
      <c r="K16" s="312">
        <v>-134391</v>
      </c>
      <c r="L16" s="312">
        <v>637788</v>
      </c>
      <c r="M16" s="312">
        <v>-135780</v>
      </c>
      <c r="N16" s="312">
        <v>-83758</v>
      </c>
      <c r="O16" s="312">
        <v>-444734</v>
      </c>
      <c r="P16" s="312">
        <v>154433</v>
      </c>
      <c r="Q16" s="312">
        <v>-857631</v>
      </c>
      <c r="R16" s="312">
        <v>-281456</v>
      </c>
      <c r="S16" s="312">
        <v>-167817</v>
      </c>
      <c r="T16" s="312">
        <v>224412</v>
      </c>
      <c r="U16" s="312">
        <v>-375741</v>
      </c>
      <c r="V16" s="312">
        <v>1332266</v>
      </c>
      <c r="W16" s="312">
        <v>-420020</v>
      </c>
      <c r="X16" s="312">
        <v>309310</v>
      </c>
      <c r="Y16" s="312">
        <v>501708</v>
      </c>
      <c r="Z16" s="312">
        <v>-248066</v>
      </c>
      <c r="AA16" s="312">
        <v>170885</v>
      </c>
      <c r="AB16" s="312">
        <v>187966</v>
      </c>
      <c r="AC16" s="312">
        <v>193444</v>
      </c>
      <c r="AD16" s="312">
        <v>205472</v>
      </c>
      <c r="AE16" s="312">
        <v>-97815</v>
      </c>
      <c r="AF16" s="312">
        <v>65288</v>
      </c>
      <c r="AG16" s="312">
        <v>-155704</v>
      </c>
      <c r="AH16" s="312">
        <v>-196611</v>
      </c>
      <c r="AI16" s="312">
        <v>55828</v>
      </c>
      <c r="AJ16" s="394">
        <v>-298672</v>
      </c>
      <c r="AK16" s="394">
        <v>20276</v>
      </c>
      <c r="AL16" s="312">
        <v>-56023</v>
      </c>
      <c r="AM16" s="312">
        <v>-72297</v>
      </c>
      <c r="AN16" s="35"/>
      <c r="AO16" s="35"/>
      <c r="AP16" s="35"/>
      <c r="AQ16" s="35"/>
      <c r="AR16" s="35"/>
      <c r="AS16" s="35"/>
      <c r="AT16" s="35"/>
      <c r="AU16" s="35"/>
      <c r="AV16" s="35"/>
      <c r="AW16" s="35"/>
      <c r="AX16" s="35"/>
      <c r="AY16" s="35"/>
      <c r="AZ16" s="35"/>
      <c r="BA16" s="35"/>
      <c r="BB16" s="35"/>
      <c r="BC16" s="35"/>
      <c r="BD16" s="35"/>
      <c r="BE16" s="35"/>
      <c r="BF16" s="35"/>
      <c r="BG16" s="35"/>
      <c r="BH16" s="35"/>
      <c r="BI16" s="35"/>
      <c r="BJ16" s="35"/>
    </row>
    <row r="17" spans="2:62" ht="15">
      <c r="B17" s="166"/>
      <c r="C17" s="166" t="s">
        <v>228</v>
      </c>
      <c r="D17" s="166"/>
      <c r="E17" s="314">
        <v>159151</v>
      </c>
      <c r="F17" s="314">
        <v>156432</v>
      </c>
      <c r="G17" s="314">
        <v>140358</v>
      </c>
      <c r="H17" s="314">
        <v>105297</v>
      </c>
      <c r="I17" s="314">
        <v>76894</v>
      </c>
      <c r="J17" s="314">
        <v>58376</v>
      </c>
      <c r="K17" s="314">
        <v>70429</v>
      </c>
      <c r="L17" s="314">
        <v>963448</v>
      </c>
      <c r="M17" s="314">
        <v>67433</v>
      </c>
      <c r="N17" s="314">
        <v>90178</v>
      </c>
      <c r="O17" s="314">
        <v>203960</v>
      </c>
      <c r="P17" s="314">
        <v>260451</v>
      </c>
      <c r="Q17" s="314">
        <v>57754</v>
      </c>
      <c r="R17" s="314">
        <v>68329</v>
      </c>
      <c r="S17" s="314">
        <v>57014</v>
      </c>
      <c r="T17" s="314">
        <v>79594</v>
      </c>
      <c r="U17" s="314">
        <v>76040</v>
      </c>
      <c r="V17" s="314">
        <v>992561</v>
      </c>
      <c r="W17" s="314">
        <v>164335</v>
      </c>
      <c r="X17" s="314">
        <v>576361</v>
      </c>
      <c r="Y17" s="314">
        <v>239470</v>
      </c>
      <c r="Z17" s="314">
        <v>290443</v>
      </c>
      <c r="AA17" s="314">
        <v>434235</v>
      </c>
      <c r="AB17" s="314">
        <v>290329</v>
      </c>
      <c r="AC17" s="314">
        <v>302175</v>
      </c>
      <c r="AD17" s="314">
        <v>295276</v>
      </c>
      <c r="AE17" s="314">
        <v>295323</v>
      </c>
      <c r="AF17" s="314">
        <v>225558</v>
      </c>
      <c r="AG17" s="314">
        <v>165569</v>
      </c>
      <c r="AH17" s="314">
        <v>318753</v>
      </c>
      <c r="AI17" s="314">
        <v>203558</v>
      </c>
      <c r="AJ17" s="395">
        <v>182689</v>
      </c>
      <c r="AK17" s="395">
        <v>195936</v>
      </c>
      <c r="AL17" s="314">
        <v>205140</v>
      </c>
      <c r="AM17" s="314">
        <v>200346</v>
      </c>
      <c r="AN17" s="308"/>
      <c r="AO17" s="308"/>
      <c r="AP17" s="308"/>
      <c r="AQ17" s="308"/>
      <c r="AR17" s="308"/>
      <c r="AS17" s="308"/>
      <c r="AT17" s="308"/>
      <c r="AU17" s="308"/>
      <c r="AV17" s="308"/>
      <c r="AW17" s="308"/>
      <c r="AX17" s="308"/>
      <c r="AY17" s="308"/>
      <c r="AZ17" s="308"/>
      <c r="BA17" s="308"/>
      <c r="BB17" s="308"/>
      <c r="BC17" s="308"/>
      <c r="BD17" s="308"/>
      <c r="BE17" s="308"/>
      <c r="BF17" s="308"/>
      <c r="BG17" s="308"/>
      <c r="BH17" s="308"/>
      <c r="BI17" s="308"/>
      <c r="BJ17" s="308"/>
    </row>
    <row r="18" spans="2:62" ht="15">
      <c r="B18" s="166"/>
      <c r="C18" s="166" t="s">
        <v>229</v>
      </c>
      <c r="D18" s="166"/>
      <c r="E18" s="314">
        <v>-269349</v>
      </c>
      <c r="F18" s="314">
        <v>-250557</v>
      </c>
      <c r="G18" s="314">
        <v>-261361</v>
      </c>
      <c r="H18" s="314">
        <v>-221290</v>
      </c>
      <c r="I18" s="314">
        <v>-185187</v>
      </c>
      <c r="J18" s="314">
        <v>-185176</v>
      </c>
      <c r="K18" s="314">
        <v>-185702</v>
      </c>
      <c r="L18" s="314">
        <v>-356642</v>
      </c>
      <c r="M18" s="314">
        <v>-191808</v>
      </c>
      <c r="N18" s="314">
        <v>-191007</v>
      </c>
      <c r="O18" s="314">
        <v>-362440</v>
      </c>
      <c r="P18" s="314">
        <v>-201438</v>
      </c>
      <c r="Q18" s="314">
        <v>-140727</v>
      </c>
      <c r="R18" s="314">
        <v>-175666</v>
      </c>
      <c r="S18" s="314">
        <v>-122732</v>
      </c>
      <c r="T18" s="314">
        <v>-141503</v>
      </c>
      <c r="U18" s="314">
        <v>-96456</v>
      </c>
      <c r="V18" s="314">
        <v>-143188</v>
      </c>
      <c r="W18" s="314">
        <v>-256265</v>
      </c>
      <c r="X18" s="314">
        <v>-177308</v>
      </c>
      <c r="Y18" s="314">
        <v>-171754</v>
      </c>
      <c r="Z18" s="314">
        <v>-231542</v>
      </c>
      <c r="AA18" s="314">
        <v>-238226</v>
      </c>
      <c r="AB18" s="314">
        <v>-224628</v>
      </c>
      <c r="AC18" s="314">
        <v>-189464</v>
      </c>
      <c r="AD18" s="314">
        <v>-261505</v>
      </c>
      <c r="AE18" s="314">
        <v>-260810</v>
      </c>
      <c r="AF18" s="314">
        <v>-272511</v>
      </c>
      <c r="AG18" s="314">
        <v>-222978</v>
      </c>
      <c r="AH18" s="314">
        <v>-222931</v>
      </c>
      <c r="AI18" s="314">
        <v>-229724</v>
      </c>
      <c r="AJ18" s="395">
        <v>-248156</v>
      </c>
      <c r="AK18" s="395">
        <v>-287346</v>
      </c>
      <c r="AL18" s="314">
        <v>-287884</v>
      </c>
      <c r="AM18" s="314">
        <v>-277906</v>
      </c>
      <c r="AN18" s="308"/>
      <c r="AO18" s="308"/>
      <c r="AP18" s="308"/>
      <c r="AQ18" s="308"/>
      <c r="AR18" s="308"/>
      <c r="AS18" s="308"/>
      <c r="AT18" s="308"/>
      <c r="AU18" s="308"/>
      <c r="AV18" s="308"/>
      <c r="AW18" s="308"/>
      <c r="AX18" s="308"/>
      <c r="AY18" s="308"/>
      <c r="AZ18" s="308"/>
      <c r="BA18" s="308"/>
      <c r="BB18" s="308"/>
      <c r="BC18" s="308"/>
      <c r="BD18" s="308"/>
      <c r="BE18" s="308"/>
      <c r="BF18" s="308"/>
      <c r="BG18" s="308"/>
      <c r="BH18" s="308"/>
      <c r="BI18" s="308"/>
      <c r="BJ18" s="308"/>
    </row>
    <row r="19" spans="2:62" ht="15">
      <c r="B19" s="166"/>
      <c r="C19" s="166" t="s">
        <v>230</v>
      </c>
      <c r="D19" s="166"/>
      <c r="E19" s="314">
        <v>55617</v>
      </c>
      <c r="F19" s="314">
        <v>-77169</v>
      </c>
      <c r="G19" s="314">
        <v>56042</v>
      </c>
      <c r="H19" s="314">
        <v>-56091</v>
      </c>
      <c r="I19" s="314">
        <v>-25481</v>
      </c>
      <c r="J19" s="314">
        <v>-149778</v>
      </c>
      <c r="K19" s="314">
        <v>-19118</v>
      </c>
      <c r="L19" s="314">
        <v>30982</v>
      </c>
      <c r="M19" s="314">
        <v>-11405</v>
      </c>
      <c r="N19" s="314">
        <v>17071</v>
      </c>
      <c r="O19" s="314">
        <v>-286254</v>
      </c>
      <c r="P19" s="314">
        <v>95420</v>
      </c>
      <c r="Q19" s="314">
        <v>-774658</v>
      </c>
      <c r="R19" s="314">
        <v>-174119</v>
      </c>
      <c r="S19" s="314">
        <v>-102099</v>
      </c>
      <c r="T19" s="314">
        <v>286321</v>
      </c>
      <c r="U19" s="314">
        <v>-355325</v>
      </c>
      <c r="V19" s="314">
        <v>482893</v>
      </c>
      <c r="W19" s="314">
        <v>-328090</v>
      </c>
      <c r="X19" s="314">
        <v>-89743</v>
      </c>
      <c r="Y19" s="314">
        <v>433992</v>
      </c>
      <c r="Z19" s="314">
        <v>-306967</v>
      </c>
      <c r="AA19" s="314">
        <v>-25124</v>
      </c>
      <c r="AB19" s="314">
        <v>122265</v>
      </c>
      <c r="AC19" s="314">
        <v>80733</v>
      </c>
      <c r="AD19" s="314">
        <v>171701</v>
      </c>
      <c r="AE19" s="314">
        <v>-132328</v>
      </c>
      <c r="AF19" s="314">
        <v>112241</v>
      </c>
      <c r="AG19" s="314">
        <v>-98295</v>
      </c>
      <c r="AH19" s="314">
        <v>-292433</v>
      </c>
      <c r="AI19" s="314">
        <v>81994</v>
      </c>
      <c r="AJ19" s="395">
        <v>-233205</v>
      </c>
      <c r="AK19" s="395">
        <v>111686</v>
      </c>
      <c r="AL19" s="314">
        <v>26721</v>
      </c>
      <c r="AM19" s="314">
        <v>5263</v>
      </c>
      <c r="AN19" s="308"/>
      <c r="AO19" s="308"/>
      <c r="AP19" s="308"/>
      <c r="AQ19" s="308"/>
      <c r="AR19" s="308"/>
      <c r="AS19" s="308"/>
      <c r="AT19" s="308"/>
      <c r="AU19" s="308"/>
      <c r="AV19" s="308"/>
      <c r="AW19" s="308"/>
      <c r="AX19" s="308"/>
      <c r="AY19" s="308"/>
      <c r="AZ19" s="308"/>
      <c r="BA19" s="308"/>
      <c r="BB19" s="308"/>
      <c r="BC19" s="308"/>
      <c r="BD19" s="308"/>
      <c r="BE19" s="308"/>
      <c r="BF19" s="308"/>
      <c r="BG19" s="308"/>
      <c r="BH19" s="308"/>
      <c r="BI19" s="308"/>
      <c r="BJ19" s="308"/>
    </row>
    <row r="20" spans="2:62" ht="15">
      <c r="B20" s="165" t="s">
        <v>272</v>
      </c>
      <c r="C20" s="165"/>
      <c r="D20" s="165"/>
      <c r="E20" s="312">
        <v>167173</v>
      </c>
      <c r="F20" s="312">
        <v>210632</v>
      </c>
      <c r="G20" s="312">
        <v>92616</v>
      </c>
      <c r="H20" s="312">
        <v>-49471</v>
      </c>
      <c r="I20" s="312">
        <v>230988</v>
      </c>
      <c r="J20" s="312">
        <v>-36182</v>
      </c>
      <c r="K20" s="312">
        <v>293718</v>
      </c>
      <c r="L20" s="312">
        <v>746792</v>
      </c>
      <c r="M20" s="312">
        <v>97234</v>
      </c>
      <c r="N20" s="312">
        <v>245343</v>
      </c>
      <c r="O20" s="312">
        <v>-245494</v>
      </c>
      <c r="P20" s="312">
        <v>345589</v>
      </c>
      <c r="Q20" s="312">
        <v>-567108</v>
      </c>
      <c r="R20" s="312">
        <v>-323493</v>
      </c>
      <c r="S20" s="312">
        <v>403679</v>
      </c>
      <c r="T20" s="312">
        <v>2332895</v>
      </c>
      <c r="U20" s="312">
        <v>1786523</v>
      </c>
      <c r="V20" s="312">
        <v>6157380</v>
      </c>
      <c r="W20" s="312">
        <v>1851251</v>
      </c>
      <c r="X20" s="312">
        <v>2541123</v>
      </c>
      <c r="Y20" s="312">
        <v>1831989</v>
      </c>
      <c r="Z20" s="312">
        <v>1468772</v>
      </c>
      <c r="AA20" s="312">
        <v>812850</v>
      </c>
      <c r="AB20" s="312">
        <v>-834697</v>
      </c>
      <c r="AC20" s="312">
        <v>733891</v>
      </c>
      <c r="AD20" s="312">
        <v>335929</v>
      </c>
      <c r="AE20" s="312">
        <v>-342469</v>
      </c>
      <c r="AF20" s="312">
        <v>438474</v>
      </c>
      <c r="AG20" s="312">
        <v>-24657</v>
      </c>
      <c r="AH20" s="312">
        <v>-224190</v>
      </c>
      <c r="AI20" s="312">
        <v>207002</v>
      </c>
      <c r="AJ20" s="394">
        <v>-53739</v>
      </c>
      <c r="AK20" s="394">
        <v>458719</v>
      </c>
      <c r="AL20" s="312">
        <v>77555</v>
      </c>
      <c r="AM20" s="312">
        <v>-2142150</v>
      </c>
      <c r="AN20" s="308"/>
      <c r="AO20" s="308"/>
      <c r="AP20" s="308"/>
      <c r="AQ20" s="308"/>
      <c r="AR20" s="308"/>
      <c r="AS20" s="308"/>
      <c r="AT20" s="308"/>
      <c r="AU20" s="308"/>
      <c r="AV20" s="308"/>
      <c r="AW20" s="308"/>
      <c r="AX20" s="308"/>
      <c r="AY20" s="308"/>
      <c r="AZ20" s="308"/>
      <c r="BA20" s="308"/>
      <c r="BB20" s="308"/>
      <c r="BC20" s="308"/>
      <c r="BD20" s="308"/>
      <c r="BE20" s="308"/>
      <c r="BF20" s="308"/>
      <c r="BG20" s="308"/>
      <c r="BH20" s="308"/>
      <c r="BI20" s="308"/>
      <c r="BJ20" s="308"/>
    </row>
    <row r="21" spans="2:62" ht="15">
      <c r="B21" s="166" t="s">
        <v>73</v>
      </c>
      <c r="C21" s="166"/>
      <c r="D21" s="166"/>
      <c r="E21" s="314">
        <v>-58855</v>
      </c>
      <c r="F21" s="314">
        <v>-34922</v>
      </c>
      <c r="G21" s="314">
        <v>-16713</v>
      </c>
      <c r="H21" s="314">
        <v>4620</v>
      </c>
      <c r="I21" s="314">
        <v>-73803</v>
      </c>
      <c r="J21" s="314">
        <v>17132</v>
      </c>
      <c r="K21" s="314">
        <v>-4587</v>
      </c>
      <c r="L21" s="314">
        <v>-345363</v>
      </c>
      <c r="M21" s="314">
        <v>-20956</v>
      </c>
      <c r="N21" s="314">
        <v>-74097</v>
      </c>
      <c r="O21" s="314">
        <v>106514</v>
      </c>
      <c r="P21" s="314">
        <v>-77442</v>
      </c>
      <c r="Q21" s="314">
        <v>143128</v>
      </c>
      <c r="R21" s="314">
        <v>-71568</v>
      </c>
      <c r="S21" s="314">
        <v>-205597</v>
      </c>
      <c r="T21" s="314">
        <v>-420193</v>
      </c>
      <c r="U21" s="314">
        <v>-581626</v>
      </c>
      <c r="V21" s="314">
        <v>-1614171</v>
      </c>
      <c r="W21" s="314">
        <v>-27508</v>
      </c>
      <c r="X21" s="314">
        <v>-53018</v>
      </c>
      <c r="Y21" s="314">
        <v>-568820</v>
      </c>
      <c r="Z21" s="314">
        <v>-408842</v>
      </c>
      <c r="AA21" s="314">
        <v>-204275</v>
      </c>
      <c r="AB21" s="314">
        <v>-4088</v>
      </c>
      <c r="AC21" s="314">
        <v>-189815</v>
      </c>
      <c r="AD21" s="314">
        <v>-48572</v>
      </c>
      <c r="AE21" s="314">
        <v>176883</v>
      </c>
      <c r="AF21" s="314">
        <v>536047</v>
      </c>
      <c r="AG21" s="314">
        <v>60302</v>
      </c>
      <c r="AH21" s="314">
        <v>124461</v>
      </c>
      <c r="AI21" s="314">
        <v>-22377</v>
      </c>
      <c r="AJ21" s="395">
        <v>-63440</v>
      </c>
      <c r="AK21" s="395">
        <v>-121720</v>
      </c>
      <c r="AL21" s="314">
        <v>50068</v>
      </c>
      <c r="AM21" s="314">
        <v>-1361188</v>
      </c>
      <c r="AN21" s="308"/>
      <c r="AO21" s="308"/>
      <c r="AP21" s="308"/>
      <c r="AQ21" s="308"/>
      <c r="AR21" s="308"/>
      <c r="AS21" s="308"/>
      <c r="AT21" s="308"/>
      <c r="AU21" s="308"/>
      <c r="AV21" s="308"/>
      <c r="AW21" s="308"/>
      <c r="AX21" s="308"/>
      <c r="AY21" s="308"/>
      <c r="AZ21" s="308"/>
      <c r="BA21" s="308"/>
      <c r="BB21" s="308"/>
      <c r="BC21" s="308"/>
      <c r="BD21" s="308"/>
      <c r="BE21" s="308"/>
      <c r="BF21" s="308"/>
      <c r="BG21" s="308"/>
      <c r="BH21" s="308"/>
      <c r="BI21" s="308"/>
      <c r="BJ21" s="308"/>
    </row>
    <row r="22" spans="2:62" ht="15">
      <c r="B22" s="165" t="s">
        <v>273</v>
      </c>
      <c r="C22" s="165"/>
      <c r="D22" s="165"/>
      <c r="E22" s="315">
        <v>108318</v>
      </c>
      <c r="F22" s="315">
        <v>175710</v>
      </c>
      <c r="G22" s="315">
        <v>75903</v>
      </c>
      <c r="H22" s="315">
        <v>-44851</v>
      </c>
      <c r="I22" s="315">
        <v>157185</v>
      </c>
      <c r="J22" s="315">
        <v>-19050</v>
      </c>
      <c r="K22" s="315">
        <v>289131</v>
      </c>
      <c r="L22" s="315">
        <v>401429</v>
      </c>
      <c r="M22" s="315">
        <v>76278</v>
      </c>
      <c r="N22" s="315">
        <v>171246</v>
      </c>
      <c r="O22" s="315">
        <v>-138980</v>
      </c>
      <c r="P22" s="315">
        <v>268147</v>
      </c>
      <c r="Q22" s="315">
        <v>-423980</v>
      </c>
      <c r="R22" s="315">
        <v>-395061</v>
      </c>
      <c r="S22" s="315">
        <v>198082</v>
      </c>
      <c r="T22" s="315">
        <v>1912702</v>
      </c>
      <c r="U22" s="315">
        <v>1204897</v>
      </c>
      <c r="V22" s="315">
        <v>4543209</v>
      </c>
      <c r="W22" s="315">
        <v>1823743</v>
      </c>
      <c r="X22" s="315">
        <v>2488105</v>
      </c>
      <c r="Y22" s="315">
        <v>1263169</v>
      </c>
      <c r="Z22" s="315">
        <v>1059930</v>
      </c>
      <c r="AA22" s="315">
        <v>608575</v>
      </c>
      <c r="AB22" s="315">
        <v>-838785</v>
      </c>
      <c r="AC22" s="315">
        <v>544076</v>
      </c>
      <c r="AD22" s="315">
        <v>287357</v>
      </c>
      <c r="AE22" s="315">
        <v>-165586</v>
      </c>
      <c r="AF22" s="315">
        <v>974521</v>
      </c>
      <c r="AG22" s="315">
        <v>35645</v>
      </c>
      <c r="AH22" s="315">
        <v>-99729</v>
      </c>
      <c r="AI22" s="315">
        <v>184625</v>
      </c>
      <c r="AJ22" s="396">
        <v>-117179</v>
      </c>
      <c r="AK22" s="396">
        <v>336999</v>
      </c>
      <c r="AL22" s="315">
        <v>127623</v>
      </c>
      <c r="AM22" s="315">
        <v>-3503338</v>
      </c>
      <c r="AN22" s="308"/>
      <c r="AO22" s="308"/>
      <c r="AP22" s="308"/>
      <c r="AQ22" s="308"/>
      <c r="AR22" s="308"/>
      <c r="AS22" s="308"/>
      <c r="AT22" s="308"/>
      <c r="AU22" s="308"/>
      <c r="AV22" s="308"/>
      <c r="AW22" s="308"/>
      <c r="AX22" s="308"/>
      <c r="AY22" s="308"/>
      <c r="AZ22" s="308"/>
      <c r="BA22" s="308"/>
      <c r="BB22" s="308"/>
      <c r="BC22" s="308"/>
      <c r="BD22" s="308"/>
      <c r="BE22" s="308"/>
      <c r="BF22" s="308"/>
      <c r="BG22" s="308"/>
      <c r="BH22" s="308"/>
      <c r="BI22" s="308"/>
    </row>
    <row r="23" spans="2:62" ht="15">
      <c r="B23" s="479" t="s">
        <v>75</v>
      </c>
      <c r="C23" s="479"/>
      <c r="D23" s="479"/>
      <c r="E23" s="36">
        <v>4.6077080142930063E-2</v>
      </c>
      <c r="F23" s="36">
        <v>6.8382953882078226E-2</v>
      </c>
      <c r="G23" s="36">
        <v>2.7732188527584946E-2</v>
      </c>
      <c r="H23" s="36">
        <v>-1.4577158086323453E-2</v>
      </c>
      <c r="I23" s="36">
        <v>4.8451081930830406E-2</v>
      </c>
      <c r="J23" s="36">
        <v>-5.9455073187478545E-3</v>
      </c>
      <c r="K23" s="36">
        <v>7.4875307522983298E-2</v>
      </c>
      <c r="L23" s="36">
        <v>0.11713714619200467</v>
      </c>
      <c r="M23" s="36">
        <v>2.1596262740656853E-2</v>
      </c>
      <c r="N23" s="36">
        <v>4.6357877639415269E-2</v>
      </c>
      <c r="O23" s="36">
        <v>-3.610057665333264E-2</v>
      </c>
      <c r="P23" s="36">
        <v>6.9236747656794648E-2</v>
      </c>
      <c r="Q23" s="36">
        <v>-0.11134220961684918</v>
      </c>
      <c r="R23" s="36">
        <v>-0.16293190910215696</v>
      </c>
      <c r="S23" s="36">
        <v>4.5211814114854379E-2</v>
      </c>
      <c r="T23" s="36">
        <v>0.34939663518623387</v>
      </c>
      <c r="U23" s="36">
        <v>0.17052520592148093</v>
      </c>
      <c r="V23" s="36">
        <v>0.47343340662547023</v>
      </c>
      <c r="W23" s="36">
        <v>0.20206225613249529</v>
      </c>
      <c r="X23" s="36">
        <v>0.30911154803437951</v>
      </c>
      <c r="Y23" s="36">
        <v>0.16102303124372183</v>
      </c>
      <c r="Z23" s="36">
        <v>0.12423782095913244</v>
      </c>
      <c r="AA23" s="36">
        <v>7.2153694869099574E-2</v>
      </c>
      <c r="AB23" s="36">
        <v>-0.10950230131269341</v>
      </c>
      <c r="AC23" s="36">
        <v>7.4990672270517519E-2</v>
      </c>
      <c r="AD23" s="36">
        <v>4.1722154497868279E-2</v>
      </c>
      <c r="AE23" s="36">
        <v>-2.4662022784512252E-2</v>
      </c>
      <c r="AF23" s="36">
        <v>0.14370301643015779</v>
      </c>
      <c r="AG23" s="36">
        <v>5.72811132703683E-3</v>
      </c>
      <c r="AH23" s="36">
        <v>-1.570626702559566E-2</v>
      </c>
      <c r="AI23" s="36">
        <v>2.7082622498533833E-2</v>
      </c>
      <c r="AJ23" s="36">
        <v>-1.8082335441843497E-2</v>
      </c>
      <c r="AK23" s="36">
        <v>4.9141379439069176E-2</v>
      </c>
      <c r="AL23" s="36">
        <v>1.9259834289637134E-2</v>
      </c>
      <c r="AM23" s="36">
        <v>-0.53046816301895838</v>
      </c>
      <c r="AN23" s="308"/>
      <c r="AO23" s="308"/>
      <c r="AP23" s="308"/>
      <c r="AQ23" s="308"/>
      <c r="AR23" s="308"/>
      <c r="AS23" s="308"/>
      <c r="AT23" s="308"/>
      <c r="AU23" s="308"/>
      <c r="AV23" s="308"/>
      <c r="AW23" s="308"/>
      <c r="AX23" s="308"/>
      <c r="AY23" s="308"/>
      <c r="AZ23" s="308"/>
      <c r="BA23" s="308"/>
      <c r="BB23" s="308"/>
      <c r="BC23" s="308"/>
      <c r="BD23" s="308"/>
      <c r="BE23" s="308"/>
      <c r="BF23" s="308"/>
      <c r="BG23" s="308"/>
      <c r="BH23" s="308"/>
      <c r="BI23" s="308"/>
    </row>
    <row r="24" spans="2:62" ht="15.5">
      <c r="B24" s="166" t="s">
        <v>76</v>
      </c>
      <c r="C24" s="166"/>
      <c r="D24" s="166"/>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O24" s="308"/>
      <c r="AP24" s="308"/>
      <c r="AQ24" s="308"/>
      <c r="AR24" s="308"/>
      <c r="AS24" s="308"/>
      <c r="AT24" s="308"/>
      <c r="AU24" s="308"/>
      <c r="AV24" s="308"/>
      <c r="AW24" s="308"/>
      <c r="AX24" s="308"/>
      <c r="AY24" s="308"/>
      <c r="AZ24" s="308"/>
      <c r="BA24" s="308"/>
      <c r="BB24" s="308"/>
      <c r="BC24" s="308"/>
      <c r="BD24" s="308"/>
      <c r="BE24" s="308"/>
      <c r="BF24" s="308"/>
      <c r="BG24" s="308"/>
      <c r="BH24" s="308"/>
      <c r="BI24" s="308"/>
      <c r="BJ24" s="308"/>
    </row>
    <row r="25" spans="2:62" ht="15">
      <c r="B25" s="165"/>
      <c r="C25" s="165" t="s">
        <v>77</v>
      </c>
      <c r="D25" s="165"/>
      <c r="E25" s="312">
        <v>88901</v>
      </c>
      <c r="F25" s="312">
        <v>117073</v>
      </c>
      <c r="G25" s="312">
        <v>76959</v>
      </c>
      <c r="H25" s="312">
        <v>-49918</v>
      </c>
      <c r="I25" s="312">
        <v>140114</v>
      </c>
      <c r="J25" s="312">
        <v>-32179</v>
      </c>
      <c r="K25" s="312">
        <v>263924</v>
      </c>
      <c r="L25" s="312">
        <v>354799</v>
      </c>
      <c r="M25" s="312">
        <v>46857</v>
      </c>
      <c r="N25" s="312">
        <v>131251</v>
      </c>
      <c r="O25" s="312">
        <v>-183909</v>
      </c>
      <c r="P25" s="312">
        <v>219066</v>
      </c>
      <c r="Q25" s="312">
        <v>-476567</v>
      </c>
      <c r="R25" s="312">
        <v>-466882</v>
      </c>
      <c r="S25" s="312">
        <v>57118</v>
      </c>
      <c r="T25" s="312">
        <v>1559121</v>
      </c>
      <c r="U25" s="312">
        <v>931795</v>
      </c>
      <c r="V25" s="312">
        <v>4168048</v>
      </c>
      <c r="W25" s="312">
        <v>1562215</v>
      </c>
      <c r="X25" s="312">
        <v>2408466</v>
      </c>
      <c r="Y25" s="312">
        <v>1191414</v>
      </c>
      <c r="Z25" s="312">
        <v>889268</v>
      </c>
      <c r="AA25" s="312">
        <v>517002</v>
      </c>
      <c r="AB25" s="312">
        <v>-982146</v>
      </c>
      <c r="AC25" s="312">
        <v>474132</v>
      </c>
      <c r="AD25" s="312">
        <v>254219</v>
      </c>
      <c r="AE25" s="312">
        <v>-211976</v>
      </c>
      <c r="AF25" s="312">
        <v>874551</v>
      </c>
      <c r="AG25" s="312">
        <v>14381</v>
      </c>
      <c r="AH25" s="312">
        <v>-140417</v>
      </c>
      <c r="AI25" s="312">
        <v>163529</v>
      </c>
      <c r="AJ25" s="394">
        <v>-183439</v>
      </c>
      <c r="AK25" s="394">
        <v>300853</v>
      </c>
      <c r="AL25" s="312">
        <v>95182</v>
      </c>
      <c r="AM25" s="312">
        <v>-3539981</v>
      </c>
      <c r="AN25" s="308"/>
      <c r="AO25" s="308"/>
      <c r="AP25" s="308"/>
      <c r="AQ25" s="308"/>
      <c r="AR25" s="308"/>
      <c r="AS25" s="308"/>
      <c r="AT25" s="308"/>
      <c r="AU25" s="308"/>
      <c r="AV25" s="308"/>
      <c r="AW25" s="308"/>
      <c r="AX25" s="308"/>
      <c r="AY25" s="308"/>
      <c r="AZ25" s="308"/>
      <c r="BA25" s="308"/>
      <c r="BB25" s="308"/>
      <c r="BC25" s="308"/>
      <c r="BD25" s="308"/>
      <c r="BE25" s="308"/>
      <c r="BF25" s="308"/>
      <c r="BG25" s="308"/>
      <c r="BH25" s="308"/>
      <c r="BI25" s="308"/>
    </row>
    <row r="26" spans="2:62" ht="15">
      <c r="B26" s="165"/>
      <c r="C26" s="165" t="s">
        <v>78</v>
      </c>
      <c r="D26" s="165"/>
      <c r="E26" s="312">
        <v>19417</v>
      </c>
      <c r="F26" s="312">
        <v>58637</v>
      </c>
      <c r="G26" s="312">
        <v>-1056</v>
      </c>
      <c r="H26" s="312">
        <v>5067</v>
      </c>
      <c r="I26" s="312">
        <v>17071</v>
      </c>
      <c r="J26" s="312">
        <v>13129</v>
      </c>
      <c r="K26" s="312">
        <v>25207</v>
      </c>
      <c r="L26" s="312">
        <v>46630</v>
      </c>
      <c r="M26" s="312">
        <v>29421</v>
      </c>
      <c r="N26" s="312">
        <v>39995</v>
      </c>
      <c r="O26" s="312">
        <v>44929</v>
      </c>
      <c r="P26" s="312">
        <v>49081</v>
      </c>
      <c r="Q26" s="312">
        <v>52587</v>
      </c>
      <c r="R26" s="312">
        <v>71821</v>
      </c>
      <c r="S26" s="312">
        <v>140964</v>
      </c>
      <c r="T26" s="312">
        <v>353581</v>
      </c>
      <c r="U26" s="312">
        <v>273102</v>
      </c>
      <c r="V26" s="312">
        <v>375161</v>
      </c>
      <c r="W26" s="312">
        <v>261528</v>
      </c>
      <c r="X26" s="312">
        <v>79639</v>
      </c>
      <c r="Y26" s="312">
        <v>71755</v>
      </c>
      <c r="Z26" s="312">
        <v>170662</v>
      </c>
      <c r="AA26" s="312">
        <v>91573</v>
      </c>
      <c r="AB26" s="312">
        <v>143361</v>
      </c>
      <c r="AC26" s="312">
        <v>69944</v>
      </c>
      <c r="AD26" s="312">
        <v>33138</v>
      </c>
      <c r="AE26" s="312">
        <v>46390</v>
      </c>
      <c r="AF26" s="312">
        <v>99970</v>
      </c>
      <c r="AG26" s="312">
        <v>21264</v>
      </c>
      <c r="AH26" s="312">
        <v>40688</v>
      </c>
      <c r="AI26" s="312">
        <v>21096</v>
      </c>
      <c r="AJ26" s="394">
        <v>66260</v>
      </c>
      <c r="AK26" s="394">
        <v>36146</v>
      </c>
      <c r="AL26" s="312">
        <v>32441</v>
      </c>
      <c r="AM26" s="312">
        <v>36643</v>
      </c>
      <c r="AN26" s="308"/>
      <c r="AO26" s="308"/>
      <c r="AP26" s="308"/>
      <c r="AQ26" s="308"/>
      <c r="AR26" s="308"/>
      <c r="AS26" s="308"/>
      <c r="AT26" s="308"/>
      <c r="AU26" s="308"/>
      <c r="AV26" s="308"/>
      <c r="AW26" s="308"/>
      <c r="AX26" s="308"/>
      <c r="AY26" s="308"/>
      <c r="AZ26" s="308"/>
      <c r="BA26" s="308"/>
      <c r="BB26" s="308"/>
      <c r="BC26" s="308"/>
      <c r="BD26" s="308"/>
      <c r="BE26" s="308"/>
      <c r="BF26" s="308"/>
      <c r="BG26" s="308"/>
      <c r="BH26" s="308"/>
      <c r="BI26" s="308"/>
    </row>
    <row r="27" spans="2:62" ht="15">
      <c r="B27" s="165" t="s">
        <v>79</v>
      </c>
      <c r="C27" s="165"/>
      <c r="D27" s="165"/>
      <c r="E27" s="312">
        <v>528095</v>
      </c>
      <c r="F27" s="312">
        <v>710527</v>
      </c>
      <c r="G27" s="312">
        <v>444149</v>
      </c>
      <c r="H27" s="312">
        <v>372950</v>
      </c>
      <c r="I27" s="312">
        <v>621866</v>
      </c>
      <c r="J27" s="312">
        <v>496728</v>
      </c>
      <c r="K27" s="312">
        <v>685623</v>
      </c>
      <c r="L27" s="312">
        <v>367589</v>
      </c>
      <c r="M27" s="312">
        <v>474034</v>
      </c>
      <c r="N27" s="312">
        <v>570021</v>
      </c>
      <c r="O27" s="312">
        <v>452903</v>
      </c>
      <c r="P27" s="312">
        <v>447338</v>
      </c>
      <c r="Q27" s="312">
        <v>539228</v>
      </c>
      <c r="R27" s="312">
        <v>208206</v>
      </c>
      <c r="S27" s="312">
        <v>819962</v>
      </c>
      <c r="T27" s="312">
        <v>2361292</v>
      </c>
      <c r="U27" s="312">
        <v>2410901</v>
      </c>
      <c r="V27" s="312">
        <v>5075773</v>
      </c>
      <c r="W27" s="312">
        <v>2514733</v>
      </c>
      <c r="X27" s="312">
        <v>2471796</v>
      </c>
      <c r="Y27" s="312">
        <v>1553031</v>
      </c>
      <c r="Z27" s="312">
        <v>1937320</v>
      </c>
      <c r="AA27" s="312">
        <v>866918</v>
      </c>
      <c r="AB27" s="312">
        <v>-788167</v>
      </c>
      <c r="AC27" s="312">
        <v>789117</v>
      </c>
      <c r="AD27" s="312">
        <v>392771</v>
      </c>
      <c r="AE27" s="312">
        <v>16860</v>
      </c>
      <c r="AF27" s="312">
        <v>662659</v>
      </c>
      <c r="AG27" s="312">
        <v>433863</v>
      </c>
      <c r="AH27" s="312">
        <v>274621</v>
      </c>
      <c r="AI27" s="312">
        <v>457863</v>
      </c>
      <c r="AJ27" s="394">
        <v>559296</v>
      </c>
      <c r="AK27" s="394">
        <v>749448</v>
      </c>
      <c r="AL27" s="312">
        <v>449794</v>
      </c>
      <c r="AM27" s="312">
        <v>-1747170</v>
      </c>
      <c r="AN27" s="308"/>
      <c r="AO27" s="308"/>
      <c r="AP27" s="308"/>
      <c r="AQ27" s="308"/>
      <c r="AR27" s="308"/>
      <c r="AS27" s="308"/>
      <c r="AT27" s="308"/>
      <c r="AU27" s="308"/>
      <c r="AV27" s="308"/>
      <c r="AW27" s="308"/>
      <c r="AX27" s="308"/>
      <c r="AY27" s="308"/>
      <c r="AZ27" s="308"/>
      <c r="BA27" s="308"/>
      <c r="BB27" s="308"/>
      <c r="BC27" s="308"/>
      <c r="BD27" s="308"/>
      <c r="BE27" s="308"/>
      <c r="BF27" s="308"/>
      <c r="BG27" s="308"/>
      <c r="BH27" s="308"/>
      <c r="BI27" s="308"/>
    </row>
    <row r="28" spans="2:62" ht="15">
      <c r="B28" s="479" t="s">
        <v>80</v>
      </c>
      <c r="C28" s="479"/>
      <c r="D28" s="479"/>
      <c r="E28" s="34">
        <v>0.22464480176961035</v>
      </c>
      <c r="F28" s="34">
        <v>0.27700000000000002</v>
      </c>
      <c r="G28" s="34">
        <v>0.16200000000000001</v>
      </c>
      <c r="H28" s="34">
        <v>0.121</v>
      </c>
      <c r="I28" s="34">
        <v>0.192</v>
      </c>
      <c r="J28" s="34">
        <v>0.155</v>
      </c>
      <c r="K28" s="34">
        <v>0.17799999999999999</v>
      </c>
      <c r="L28" s="34">
        <v>0.107</v>
      </c>
      <c r="M28" s="34">
        <v>0.13400000000000001</v>
      </c>
      <c r="N28" s="34">
        <v>0.154</v>
      </c>
      <c r="O28" s="34">
        <v>0.11799999999999999</v>
      </c>
      <c r="P28" s="34">
        <v>0.11600000000000001</v>
      </c>
      <c r="Q28" s="34">
        <v>0.14199999999999999</v>
      </c>
      <c r="R28" s="34">
        <v>8.5868236060732905E-2</v>
      </c>
      <c r="S28" s="34">
        <v>0.187</v>
      </c>
      <c r="T28" s="34">
        <v>0.43099999999999999</v>
      </c>
      <c r="U28" s="34">
        <v>0.34100000000000003</v>
      </c>
      <c r="V28" s="34">
        <v>0.52900000000000003</v>
      </c>
      <c r="W28" s="34">
        <v>0.27862073962769879</v>
      </c>
      <c r="X28" s="34">
        <v>0.30708538746764591</v>
      </c>
      <c r="Y28" s="34">
        <v>0.19797331887931746</v>
      </c>
      <c r="Z28" s="34">
        <v>0.22707953855494839</v>
      </c>
      <c r="AA28" s="34">
        <v>0.10278328365202327</v>
      </c>
      <c r="AB28" s="34">
        <v>-0.10289418661363953</v>
      </c>
      <c r="AC28" s="34">
        <v>0.10876497829364644</v>
      </c>
      <c r="AD28" s="34">
        <v>5.7027503573193701E-2</v>
      </c>
      <c r="AE28" s="34">
        <v>2.5110921463582462E-3</v>
      </c>
      <c r="AF28" s="34">
        <v>9.7715797981358973E-2</v>
      </c>
      <c r="AG28" s="34">
        <v>6.9721295123640906E-2</v>
      </c>
      <c r="AH28" s="34">
        <v>4.3249914837570874E-2</v>
      </c>
      <c r="AI28" s="34">
        <v>6.7163876967074862E-2</v>
      </c>
      <c r="AJ28" s="34">
        <v>8.6307821291379788E-2</v>
      </c>
      <c r="AK28" s="34">
        <v>0.10928491935540317</v>
      </c>
      <c r="AL28" s="34">
        <v>6.7879284333333692E-2</v>
      </c>
      <c r="AM28" s="34">
        <v>-0.26455285227455461</v>
      </c>
      <c r="AN28" s="308"/>
      <c r="AO28" s="308"/>
      <c r="AP28" s="308"/>
      <c r="AQ28" s="308"/>
      <c r="AR28" s="308"/>
      <c r="AS28" s="308"/>
      <c r="AT28" s="308"/>
      <c r="AU28" s="308"/>
      <c r="AV28" s="308"/>
      <c r="AW28" s="308"/>
      <c r="AX28" s="308"/>
      <c r="AY28" s="308"/>
      <c r="AZ28" s="308"/>
      <c r="BA28" s="308"/>
      <c r="BB28" s="308"/>
      <c r="BC28" s="308"/>
      <c r="BD28" s="308"/>
      <c r="BE28" s="308"/>
      <c r="BF28" s="308"/>
      <c r="BG28" s="308"/>
      <c r="BH28" s="308"/>
      <c r="BI28" s="308"/>
    </row>
    <row r="29" spans="2:62" ht="15">
      <c r="B29" s="167" t="s">
        <v>81</v>
      </c>
      <c r="C29" s="167"/>
      <c r="D29" s="167"/>
      <c r="E29" s="312">
        <v>532769</v>
      </c>
      <c r="F29" s="312">
        <v>749852</v>
      </c>
      <c r="G29" s="312">
        <v>452784</v>
      </c>
      <c r="H29" s="312">
        <v>450378</v>
      </c>
      <c r="I29" s="312">
        <v>641202</v>
      </c>
      <c r="J29" s="312">
        <v>518813</v>
      </c>
      <c r="K29" s="312">
        <v>702762</v>
      </c>
      <c r="L29" s="312">
        <v>830293</v>
      </c>
      <c r="M29" s="312">
        <v>487512</v>
      </c>
      <c r="N29" s="312">
        <v>575882</v>
      </c>
      <c r="O29" s="312">
        <v>441169</v>
      </c>
      <c r="P29" s="312">
        <v>468447</v>
      </c>
      <c r="Q29" s="312">
        <v>568941</v>
      </c>
      <c r="R29" s="312">
        <v>191639</v>
      </c>
      <c r="S29" s="312">
        <v>825980</v>
      </c>
      <c r="T29" s="312">
        <v>1607060</v>
      </c>
      <c r="U29" s="312">
        <v>2419761</v>
      </c>
      <c r="V29" s="312">
        <v>5065644</v>
      </c>
      <c r="W29" s="312">
        <v>2886314</v>
      </c>
      <c r="X29" s="312">
        <v>2458119</v>
      </c>
      <c r="Y29" s="312">
        <v>1559920</v>
      </c>
      <c r="Z29" s="312">
        <v>1929894</v>
      </c>
      <c r="AA29" s="312">
        <v>835626</v>
      </c>
      <c r="AB29" s="312">
        <v>579141</v>
      </c>
      <c r="AC29" s="312">
        <v>782761</v>
      </c>
      <c r="AD29" s="312">
        <v>366359</v>
      </c>
      <c r="AE29" s="312">
        <v>-19914</v>
      </c>
      <c r="AF29" s="312">
        <v>624562</v>
      </c>
      <c r="AG29" s="312">
        <v>415968</v>
      </c>
      <c r="AH29" s="312">
        <v>247288</v>
      </c>
      <c r="AI29" s="312">
        <v>426238</v>
      </c>
      <c r="AJ29" s="394">
        <v>518280</v>
      </c>
      <c r="AK29" s="394">
        <v>732701</v>
      </c>
      <c r="AL29" s="312">
        <v>408429</v>
      </c>
      <c r="AM29" s="312">
        <v>434123</v>
      </c>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row>
    <row r="30" spans="2:62" ht="15">
      <c r="B30" s="479" t="s">
        <v>82</v>
      </c>
      <c r="C30" s="479"/>
      <c r="D30" s="479"/>
      <c r="E30" s="34">
        <v>0.22663306108558789</v>
      </c>
      <c r="F30" s="34">
        <v>0.2918279820976844</v>
      </c>
      <c r="G30" s="34">
        <v>0.16543076360979175</v>
      </c>
      <c r="H30" s="34">
        <v>0.14637870514820592</v>
      </c>
      <c r="I30" s="34">
        <v>0.19764564453486222</v>
      </c>
      <c r="J30" s="34">
        <v>0.16192160044942416</v>
      </c>
      <c r="K30" s="34">
        <v>0.18199197203159395</v>
      </c>
      <c r="L30" s="34">
        <v>0.24227983659177124</v>
      </c>
      <c r="M30" s="34">
        <v>0.13802718006795017</v>
      </c>
      <c r="N30" s="34">
        <v>0.15589658906334597</v>
      </c>
      <c r="O30" s="34">
        <v>0.11459530365213777</v>
      </c>
      <c r="P30" s="34">
        <v>0.12095509824679181</v>
      </c>
      <c r="Q30" s="34">
        <v>0.14941069881036792</v>
      </c>
      <c r="R30" s="34">
        <v>7.9036169423021399E-2</v>
      </c>
      <c r="S30" s="34">
        <v>0.18852825709851181</v>
      </c>
      <c r="T30" s="34">
        <v>0.2935644739966754</v>
      </c>
      <c r="U30" s="34">
        <v>0.34246100936907359</v>
      </c>
      <c r="V30" s="34">
        <v>0.52787470170794992</v>
      </c>
      <c r="W30" s="34">
        <v>0.31979018904900913</v>
      </c>
      <c r="X30" s="34">
        <v>0.30538621534972232</v>
      </c>
      <c r="Y30" s="34">
        <v>0.1988514972246046</v>
      </c>
      <c r="Z30" s="34">
        <v>0.22620911309435898</v>
      </c>
      <c r="AA30" s="34">
        <v>9.9073250509281841E-2</v>
      </c>
      <c r="AB30" s="34">
        <v>7.5606111559618466E-2</v>
      </c>
      <c r="AC30" s="34">
        <v>0.10788892290257715</v>
      </c>
      <c r="AD30" s="34">
        <v>5.3192672528194984E-2</v>
      </c>
      <c r="AE30" s="34">
        <v>-2.9659483394174446E-3</v>
      </c>
      <c r="AF30" s="34">
        <v>9.2098008506386428E-2</v>
      </c>
      <c r="AG30" s="34">
        <v>6.6845588791832125E-2</v>
      </c>
      <c r="AH30" s="34">
        <v>3.8945255243966144E-2</v>
      </c>
      <c r="AI30" s="34">
        <v>6.2524808929072792E-2</v>
      </c>
      <c r="AJ30" s="34">
        <v>7.9978432920843917E-2</v>
      </c>
      <c r="AK30" s="34">
        <v>0.1068428626090446</v>
      </c>
      <c r="AL30" s="34">
        <v>6.1636812009451314E-2</v>
      </c>
      <c r="AM30" s="34">
        <v>6.5734002923577256E-2</v>
      </c>
      <c r="AN30" s="308"/>
      <c r="AO30" s="308"/>
      <c r="AP30" s="308"/>
      <c r="AQ30" s="308"/>
      <c r="AR30" s="308"/>
      <c r="AS30" s="308"/>
      <c r="AT30" s="308"/>
      <c r="AU30" s="308"/>
      <c r="AV30" s="308"/>
      <c r="AW30" s="308"/>
      <c r="AX30" s="308"/>
      <c r="AY30" s="308"/>
      <c r="AZ30" s="308"/>
      <c r="BA30" s="308"/>
      <c r="BB30" s="308"/>
      <c r="BC30" s="308"/>
      <c r="BD30" s="308"/>
      <c r="BE30" s="308"/>
      <c r="BF30" s="308"/>
      <c r="BG30" s="308"/>
      <c r="BH30" s="308"/>
      <c r="BI30" s="308"/>
    </row>
    <row r="31" spans="2:62" ht="15">
      <c r="B31" s="168" t="s">
        <v>83</v>
      </c>
      <c r="C31" s="168"/>
      <c r="D31" s="168"/>
      <c r="E31" s="314">
        <v>306341</v>
      </c>
      <c r="F31" s="314">
        <v>328601</v>
      </c>
      <c r="G31" s="314">
        <v>286572</v>
      </c>
      <c r="H31" s="314">
        <v>250337</v>
      </c>
      <c r="I31" s="314">
        <v>257104</v>
      </c>
      <c r="J31" s="314">
        <v>256332</v>
      </c>
      <c r="K31" s="314">
        <v>257514</v>
      </c>
      <c r="L31" s="314">
        <v>258585</v>
      </c>
      <c r="M31" s="314">
        <v>241020</v>
      </c>
      <c r="N31" s="314">
        <v>240920</v>
      </c>
      <c r="O31" s="314">
        <v>253663</v>
      </c>
      <c r="P31" s="314">
        <v>256182</v>
      </c>
      <c r="Q31" s="314">
        <v>248705</v>
      </c>
      <c r="R31" s="314">
        <v>250243</v>
      </c>
      <c r="S31" s="314">
        <v>248466</v>
      </c>
      <c r="T31" s="314">
        <v>252809</v>
      </c>
      <c r="U31" s="314">
        <v>248637</v>
      </c>
      <c r="V31" s="314">
        <v>250659</v>
      </c>
      <c r="W31" s="314">
        <v>243462</v>
      </c>
      <c r="X31" s="314">
        <v>239983</v>
      </c>
      <c r="Y31" s="314">
        <v>222750</v>
      </c>
      <c r="Z31" s="314">
        <v>220482</v>
      </c>
      <c r="AA31" s="314">
        <v>224953</v>
      </c>
      <c r="AB31" s="314">
        <v>234496</v>
      </c>
      <c r="AC31" s="314">
        <v>248670</v>
      </c>
      <c r="AD31" s="314">
        <v>262314</v>
      </c>
      <c r="AE31" s="314">
        <v>261514</v>
      </c>
      <c r="AF31" s="314">
        <v>289473</v>
      </c>
      <c r="AG31" s="314">
        <v>302816</v>
      </c>
      <c r="AH31" s="314">
        <v>302200</v>
      </c>
      <c r="AI31" s="314">
        <v>306689</v>
      </c>
      <c r="AJ31" s="395">
        <v>314362</v>
      </c>
      <c r="AK31" s="395">
        <v>311005</v>
      </c>
      <c r="AL31" s="314">
        <v>316216</v>
      </c>
      <c r="AM31" s="314">
        <v>322683</v>
      </c>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row>
    <row r="32" spans="2:62" ht="15">
      <c r="AF32" s="316"/>
      <c r="AG32" s="316"/>
    </row>
    <row r="33" spans="14:33" ht="15">
      <c r="AF33" s="308"/>
      <c r="AG33" s="308"/>
    </row>
    <row r="36" spans="14:33" ht="15.5">
      <c r="N36" s="222" t="s">
        <v>311</v>
      </c>
    </row>
  </sheetData>
  <mergeCells count="6">
    <mergeCell ref="B30:D30"/>
    <mergeCell ref="B2:D2"/>
    <mergeCell ref="B8:D8"/>
    <mergeCell ref="B15:D15"/>
    <mergeCell ref="B23:D23"/>
    <mergeCell ref="B28:D2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CADD-354A-43F5-B17C-8AA81F400B30}">
  <sheetPr>
    <tabColor theme="0"/>
  </sheetPr>
  <dimension ref="B1:AB36"/>
  <sheetViews>
    <sheetView showGridLines="0" zoomScale="55" zoomScaleNormal="55" workbookViewId="0">
      <selection activeCell="I2" sqref="I2"/>
    </sheetView>
  </sheetViews>
  <sheetFormatPr defaultRowHeight="14.5"/>
  <cols>
    <col min="1" max="3" width="5.54296875" customWidth="1"/>
    <col min="4" max="4" width="74.7265625" customWidth="1"/>
    <col min="5" max="16" width="22.453125" customWidth="1"/>
    <col min="17" max="17" width="15.453125" bestFit="1" customWidth="1"/>
    <col min="18" max="18" width="10.1796875" bestFit="1" customWidth="1"/>
    <col min="19" max="19" width="9" bestFit="1" customWidth="1"/>
    <col min="20" max="20" width="11.54296875" bestFit="1" customWidth="1"/>
    <col min="21" max="21" width="11" bestFit="1" customWidth="1"/>
    <col min="22" max="22" width="7.1796875" bestFit="1" customWidth="1"/>
    <col min="23" max="23" width="7" bestFit="1" customWidth="1"/>
    <col min="24" max="24" width="5.81640625" bestFit="1" customWidth="1"/>
    <col min="25" max="25" width="6.54296875" bestFit="1" customWidth="1"/>
    <col min="26" max="28" width="5.81640625" bestFit="1" customWidth="1"/>
  </cols>
  <sheetData>
    <row r="1" spans="2:28" ht="57" customHeight="1"/>
    <row r="2" spans="2:28" ht="15">
      <c r="B2" s="481" t="s">
        <v>60</v>
      </c>
      <c r="C2" s="481"/>
      <c r="D2" s="482"/>
      <c r="E2" s="244">
        <v>2013</v>
      </c>
      <c r="F2" s="244">
        <v>2014</v>
      </c>
      <c r="G2" s="244">
        <v>2015</v>
      </c>
      <c r="H2" s="244">
        <v>2016</v>
      </c>
      <c r="I2" s="244">
        <v>2017</v>
      </c>
      <c r="J2" s="244">
        <v>2018</v>
      </c>
      <c r="K2" s="244">
        <v>2019</v>
      </c>
      <c r="L2" s="244">
        <v>2020</v>
      </c>
      <c r="M2" s="244">
        <v>2021</v>
      </c>
      <c r="N2" s="244">
        <v>2022</v>
      </c>
      <c r="O2" s="245">
        <v>2023</v>
      </c>
      <c r="P2" s="245">
        <v>2024</v>
      </c>
    </row>
    <row r="3" spans="2:28" ht="15">
      <c r="B3" s="483" t="s">
        <v>44</v>
      </c>
      <c r="C3" s="483"/>
      <c r="D3" s="483"/>
      <c r="E3" s="307">
        <v>12829000</v>
      </c>
      <c r="F3" s="307">
        <v>11741800</v>
      </c>
      <c r="G3" s="307">
        <v>10185300</v>
      </c>
      <c r="H3" s="307">
        <v>8454199.9999999981</v>
      </c>
      <c r="I3" s="307">
        <v>10734199.999999998</v>
      </c>
      <c r="J3" s="307">
        <v>13736800</v>
      </c>
      <c r="K3" s="307">
        <v>14948700.000000002</v>
      </c>
      <c r="L3" s="307">
        <v>16088100</v>
      </c>
      <c r="M3" s="307">
        <v>33736964</v>
      </c>
      <c r="N3" s="307">
        <v>32470510</v>
      </c>
      <c r="O3" s="307">
        <v>27638348</v>
      </c>
      <c r="P3" s="390">
        <v>25869799</v>
      </c>
      <c r="R3" s="35"/>
      <c r="S3" s="35"/>
      <c r="T3" s="35"/>
      <c r="U3" s="35"/>
      <c r="V3" s="35"/>
      <c r="W3" s="35"/>
      <c r="X3" s="35"/>
      <c r="Y3" s="35"/>
      <c r="Z3" s="35"/>
      <c r="AA3" s="35"/>
      <c r="AB3" s="35"/>
    </row>
    <row r="4" spans="2:28" ht="15">
      <c r="B4" s="484" t="s">
        <v>325</v>
      </c>
      <c r="C4" s="484"/>
      <c r="D4" s="484"/>
      <c r="E4" s="309">
        <v>11533000</v>
      </c>
      <c r="F4" s="309">
        <v>9998099.9999999981</v>
      </c>
      <c r="G4" s="309">
        <v>8065000</v>
      </c>
      <c r="H4" s="309">
        <v>7469299.9999999991</v>
      </c>
      <c r="I4" s="309">
        <v>9206600</v>
      </c>
      <c r="J4" s="309">
        <v>11401800</v>
      </c>
      <c r="K4" s="309">
        <v>12289599.999999998</v>
      </c>
      <c r="L4" s="309">
        <v>11764900</v>
      </c>
      <c r="M4" s="309">
        <v>26191414.552760005</v>
      </c>
      <c r="N4" s="309">
        <v>25971829.999999996</v>
      </c>
      <c r="O4" s="309">
        <v>22433024</v>
      </c>
      <c r="P4" s="390">
        <v>21709358</v>
      </c>
    </row>
    <row r="5" spans="2:28" ht="15">
      <c r="B5" s="484" t="s">
        <v>326</v>
      </c>
      <c r="C5" s="484"/>
      <c r="D5" s="484"/>
      <c r="E5" s="309">
        <v>1296000</v>
      </c>
      <c r="F5" s="309">
        <v>1743500</v>
      </c>
      <c r="G5" s="309">
        <v>2120200.0000000005</v>
      </c>
      <c r="H5" s="309">
        <v>984800</v>
      </c>
      <c r="I5" s="309">
        <v>1526500</v>
      </c>
      <c r="J5" s="309">
        <v>2335000</v>
      </c>
      <c r="K5" s="309">
        <v>2659100.0000000005</v>
      </c>
      <c r="L5" s="309">
        <v>4323200</v>
      </c>
      <c r="M5" s="309">
        <v>7545549.4472400006</v>
      </c>
      <c r="N5" s="309">
        <v>6498680</v>
      </c>
      <c r="O5" s="309">
        <v>5205324.0000000009</v>
      </c>
      <c r="P5" s="390">
        <v>4160441</v>
      </c>
    </row>
    <row r="6" spans="2:28" ht="15">
      <c r="B6" s="484" t="s">
        <v>327</v>
      </c>
      <c r="C6" s="484"/>
      <c r="D6" s="484"/>
      <c r="E6" s="309">
        <v>-11355000</v>
      </c>
      <c r="F6" s="309">
        <v>-10704900</v>
      </c>
      <c r="G6" s="309">
        <v>-10013100</v>
      </c>
      <c r="H6" s="309">
        <v>-7966800.0000000009</v>
      </c>
      <c r="I6" s="309">
        <v>-9099000.0000000019</v>
      </c>
      <c r="J6" s="309">
        <v>-11521699.999999998</v>
      </c>
      <c r="K6" s="309">
        <v>-13074099.999999998</v>
      </c>
      <c r="L6" s="309">
        <v>-12831499.999999998</v>
      </c>
      <c r="M6" s="309">
        <v>-22462636</v>
      </c>
      <c r="N6" s="309">
        <v>-26790835</v>
      </c>
      <c r="O6" s="309">
        <v>-25850518</v>
      </c>
      <c r="P6" s="390">
        <v>-24209863</v>
      </c>
    </row>
    <row r="7" spans="2:28" ht="15">
      <c r="B7" s="483" t="s">
        <v>48</v>
      </c>
      <c r="C7" s="483"/>
      <c r="D7" s="483"/>
      <c r="E7" s="307">
        <v>1476000</v>
      </c>
      <c r="F7" s="307">
        <v>1036700</v>
      </c>
      <c r="G7" s="307">
        <v>172500.00000000006</v>
      </c>
      <c r="H7" s="307">
        <v>487400</v>
      </c>
      <c r="I7" s="307">
        <v>1635100.0000000002</v>
      </c>
      <c r="J7" s="307">
        <v>2215200.0000000005</v>
      </c>
      <c r="K7" s="307">
        <v>1874600</v>
      </c>
      <c r="L7" s="307">
        <v>3256500.0000000005</v>
      </c>
      <c r="M7" s="307">
        <v>11274328</v>
      </c>
      <c r="N7" s="307">
        <v>5679675</v>
      </c>
      <c r="O7" s="307">
        <v>1787830.0000000002</v>
      </c>
      <c r="P7" s="390">
        <v>1659936</v>
      </c>
      <c r="R7" s="35"/>
      <c r="S7" s="35"/>
      <c r="T7" s="35"/>
      <c r="U7" s="35"/>
      <c r="V7" s="35"/>
      <c r="W7" s="35"/>
      <c r="X7" s="35"/>
      <c r="Y7" s="35"/>
      <c r="Z7" s="35"/>
      <c r="AA7" s="35"/>
      <c r="AB7" s="35"/>
    </row>
    <row r="8" spans="2:28" ht="15">
      <c r="B8" s="479" t="s">
        <v>62</v>
      </c>
      <c r="C8" s="479"/>
      <c r="D8" s="479"/>
      <c r="E8" s="34">
        <v>0.11505183568477667</v>
      </c>
      <c r="F8" s="34">
        <v>8.8291403362346491E-2</v>
      </c>
      <c r="G8" s="34">
        <v>1.6936172719507533E-2</v>
      </c>
      <c r="H8" s="34">
        <v>5.7651818031274407E-2</v>
      </c>
      <c r="I8" s="34">
        <v>0.15232620968493232</v>
      </c>
      <c r="J8" s="34">
        <v>0.16126026439927788</v>
      </c>
      <c r="K8" s="34">
        <v>0.12540220888772935</v>
      </c>
      <c r="L8" s="34">
        <v>0.20241669308370785</v>
      </c>
      <c r="M8" s="34">
        <v>0.33418324185898884</v>
      </c>
      <c r="N8" s="34">
        <v>0.17491794862476753</v>
      </c>
      <c r="O8" s="34">
        <v>6.4686572439134213E-2</v>
      </c>
      <c r="P8" s="34">
        <v>6.4165013419702252E-2</v>
      </c>
    </row>
    <row r="9" spans="2:28" ht="15">
      <c r="B9" s="483" t="s">
        <v>63</v>
      </c>
      <c r="C9" s="483"/>
      <c r="D9" s="483"/>
      <c r="E9" s="310">
        <v>-775160.00000000012</v>
      </c>
      <c r="F9" s="310">
        <v>-330135.99999999994</v>
      </c>
      <c r="G9" s="310">
        <v>-3801518.0000000005</v>
      </c>
      <c r="H9" s="310">
        <v>-708939</v>
      </c>
      <c r="I9" s="310">
        <v>-751920</v>
      </c>
      <c r="J9" s="310">
        <v>-1072680</v>
      </c>
      <c r="K9" s="310">
        <v>-922066</v>
      </c>
      <c r="L9" s="310">
        <v>-327932</v>
      </c>
      <c r="M9" s="310">
        <v>216134</v>
      </c>
      <c r="N9" s="310">
        <v>-3013254</v>
      </c>
      <c r="O9" s="310">
        <v>-988394</v>
      </c>
      <c r="P9" s="392">
        <v>-1160360</v>
      </c>
      <c r="R9" s="35"/>
      <c r="S9" s="35"/>
      <c r="T9" s="35"/>
      <c r="U9" s="35"/>
      <c r="V9" s="35"/>
      <c r="W9" s="35"/>
      <c r="X9" s="35"/>
      <c r="Y9" s="35"/>
      <c r="Z9" s="35"/>
      <c r="AA9" s="35"/>
      <c r="AB9" s="35"/>
    </row>
    <row r="10" spans="2:28" ht="15">
      <c r="B10" s="484" t="s">
        <v>332</v>
      </c>
      <c r="C10" s="484"/>
      <c r="D10" s="484"/>
      <c r="E10" s="311">
        <v>-336000</v>
      </c>
      <c r="F10" s="311">
        <v>-290600</v>
      </c>
      <c r="G10" s="311">
        <v>-257999.99999999994</v>
      </c>
      <c r="H10" s="311">
        <v>-272700</v>
      </c>
      <c r="I10" s="311">
        <v>-250900.00000000003</v>
      </c>
      <c r="J10" s="311">
        <v>-337500</v>
      </c>
      <c r="K10" s="311">
        <v>-288500</v>
      </c>
      <c r="L10" s="311">
        <v>-398360.99999999994</v>
      </c>
      <c r="M10" s="311">
        <v>-570675</v>
      </c>
      <c r="N10" s="311">
        <v>-629494</v>
      </c>
      <c r="O10" s="311">
        <v>-500195</v>
      </c>
      <c r="P10" s="393">
        <v>-420001</v>
      </c>
    </row>
    <row r="11" spans="2:28" ht="15">
      <c r="B11" s="484" t="s">
        <v>329</v>
      </c>
      <c r="C11" s="484"/>
      <c r="D11" s="484"/>
      <c r="E11" s="311">
        <v>-577000</v>
      </c>
      <c r="F11" s="311">
        <v>-501900</v>
      </c>
      <c r="G11" s="311">
        <v>-440000.00000000006</v>
      </c>
      <c r="H11" s="311">
        <v>-354300</v>
      </c>
      <c r="I11" s="311">
        <v>-404400</v>
      </c>
      <c r="J11" s="311">
        <v>-440000</v>
      </c>
      <c r="K11" s="311">
        <v>-426900</v>
      </c>
      <c r="L11" s="311">
        <v>-426630</v>
      </c>
      <c r="M11" s="311">
        <v>-503114.00000000006</v>
      </c>
      <c r="N11" s="311">
        <v>-588806.99999999988</v>
      </c>
      <c r="O11" s="311">
        <v>-634021</v>
      </c>
      <c r="P11" s="393">
        <v>-651024</v>
      </c>
    </row>
    <row r="12" spans="2:28" ht="15">
      <c r="B12" s="484" t="s">
        <v>328</v>
      </c>
      <c r="C12" s="484"/>
      <c r="D12" s="484"/>
      <c r="E12" s="311">
        <v>-43000</v>
      </c>
      <c r="F12" s="311">
        <v>279100</v>
      </c>
      <c r="G12" s="311">
        <v>-3199100.0000000005</v>
      </c>
      <c r="H12" s="311">
        <v>-224800.00000000003</v>
      </c>
      <c r="I12" s="311">
        <v>-250800</v>
      </c>
      <c r="J12" s="311">
        <v>-555700</v>
      </c>
      <c r="K12" s="311">
        <v>-387400.00000000006</v>
      </c>
      <c r="L12" s="311">
        <v>337300.00000000006</v>
      </c>
      <c r="M12" s="311">
        <v>1071135</v>
      </c>
      <c r="N12" s="311">
        <v>-2015878</v>
      </c>
      <c r="O12" s="311">
        <v>-123176.99999999999</v>
      </c>
      <c r="P12" s="393">
        <v>-385190</v>
      </c>
    </row>
    <row r="13" spans="2:28" ht="15">
      <c r="B13" s="484" t="s">
        <v>337</v>
      </c>
      <c r="C13" s="484"/>
      <c r="D13" s="484"/>
      <c r="E13" s="311">
        <v>180840.00000000006</v>
      </c>
      <c r="F13" s="311">
        <v>183364</v>
      </c>
      <c r="G13" s="311">
        <v>95582</v>
      </c>
      <c r="H13" s="311">
        <v>142861</v>
      </c>
      <c r="I13" s="311">
        <v>154179.99999999994</v>
      </c>
      <c r="J13" s="311">
        <v>260420.00000000003</v>
      </c>
      <c r="K13" s="311">
        <v>180734.00000000003</v>
      </c>
      <c r="L13" s="311">
        <v>159759</v>
      </c>
      <c r="M13" s="311">
        <v>218787.9999999998</v>
      </c>
      <c r="N13" s="311">
        <v>220925.00000000006</v>
      </c>
      <c r="O13" s="311">
        <v>268998.99999999988</v>
      </c>
      <c r="P13" s="393">
        <v>295855</v>
      </c>
    </row>
    <row r="14" spans="2:28" ht="15">
      <c r="B14" s="483" t="s">
        <v>68</v>
      </c>
      <c r="C14" s="483"/>
      <c r="D14" s="483"/>
      <c r="E14" s="310">
        <v>700840</v>
      </c>
      <c r="F14" s="310">
        <v>706664.00000000012</v>
      </c>
      <c r="G14" s="310">
        <v>-3629018.0000000005</v>
      </c>
      <c r="H14" s="310">
        <v>-221539</v>
      </c>
      <c r="I14" s="310">
        <v>883280</v>
      </c>
      <c r="J14" s="310">
        <v>1142519.9999999998</v>
      </c>
      <c r="K14" s="310">
        <v>952533.99999999988</v>
      </c>
      <c r="L14" s="310">
        <v>2928467.9999999995</v>
      </c>
      <c r="M14" s="310">
        <v>11490462</v>
      </c>
      <c r="N14" s="310">
        <v>2666421.0000000005</v>
      </c>
      <c r="O14" s="310">
        <v>799435.99999999988</v>
      </c>
      <c r="P14" s="392">
        <v>499576</v>
      </c>
      <c r="R14" s="35"/>
      <c r="S14" s="35"/>
      <c r="T14" s="35"/>
      <c r="U14" s="35"/>
      <c r="V14" s="35"/>
      <c r="W14" s="35"/>
      <c r="X14" s="35"/>
      <c r="Y14" s="35"/>
      <c r="Z14" s="35"/>
      <c r="AA14" s="35"/>
      <c r="AB14" s="35"/>
    </row>
    <row r="15" spans="2:28" ht="15">
      <c r="B15" s="277" t="s">
        <v>69</v>
      </c>
      <c r="C15" s="277"/>
      <c r="D15" s="277"/>
      <c r="E15" s="36">
        <v>1.4096188323329961E-2</v>
      </c>
      <c r="F15" s="36">
        <v>1.5616345023761264E-2</v>
      </c>
      <c r="G15" s="36">
        <v>9.3843087587012659E-3</v>
      </c>
      <c r="H15" s="36">
        <v>1.6898228099642785E-2</v>
      </c>
      <c r="I15" s="36">
        <v>1.4363436492705555E-2</v>
      </c>
      <c r="J15" s="36">
        <v>1.8957835886087009E-2</v>
      </c>
      <c r="K15" s="36">
        <v>1.2090282098108866E-2</v>
      </c>
      <c r="L15" s="36">
        <v>9.9302590113189253E-3</v>
      </c>
      <c r="M15" s="36">
        <v>6.4851122940404416E-3</v>
      </c>
      <c r="N15" s="36">
        <v>6.8038660310540261E-3</v>
      </c>
      <c r="O15" s="36">
        <v>9.7328176054516675E-3</v>
      </c>
      <c r="P15" s="36">
        <v>1.9311166661944299E-2</v>
      </c>
    </row>
    <row r="16" spans="2:28" ht="15">
      <c r="B16" s="167" t="s">
        <v>70</v>
      </c>
      <c r="C16" s="167"/>
      <c r="D16" s="167"/>
      <c r="E16" s="312">
        <v>-895209</v>
      </c>
      <c r="F16" s="312">
        <v>-522831</v>
      </c>
      <c r="G16" s="312">
        <v>-1245693</v>
      </c>
      <c r="H16" s="312">
        <v>-30156</v>
      </c>
      <c r="I16" s="312">
        <v>-462920</v>
      </c>
      <c r="J16" s="312">
        <v>93045</v>
      </c>
      <c r="K16" s="312">
        <v>-509839</v>
      </c>
      <c r="L16" s="312">
        <v>-1082492</v>
      </c>
      <c r="M16" s="312">
        <v>845815</v>
      </c>
      <c r="N16" s="312">
        <v>612493</v>
      </c>
      <c r="O16" s="312">
        <v>366389</v>
      </c>
      <c r="P16" s="394">
        <v>-595159</v>
      </c>
      <c r="R16" s="35"/>
      <c r="S16" s="35"/>
      <c r="T16" s="35"/>
      <c r="U16" s="35"/>
      <c r="V16" s="35"/>
      <c r="W16" s="35"/>
      <c r="X16" s="35"/>
      <c r="Y16" s="35"/>
      <c r="Z16" s="35"/>
      <c r="AA16" s="35"/>
      <c r="AB16" s="35"/>
    </row>
    <row r="17" spans="2:28" ht="15">
      <c r="B17" s="168"/>
      <c r="C17" s="168" t="s">
        <v>228</v>
      </c>
      <c r="D17" s="168"/>
      <c r="E17" s="314">
        <v>326930</v>
      </c>
      <c r="F17" s="314">
        <v>337288</v>
      </c>
      <c r="G17" s="314">
        <v>428538</v>
      </c>
      <c r="H17" s="314">
        <v>671218</v>
      </c>
      <c r="I17" s="314">
        <v>561238</v>
      </c>
      <c r="J17" s="314">
        <v>1169147</v>
      </c>
      <c r="K17" s="314">
        <v>622022</v>
      </c>
      <c r="L17" s="314">
        <v>262691</v>
      </c>
      <c r="M17" s="314">
        <v>1809297</v>
      </c>
      <c r="N17" s="314">
        <v>1254477</v>
      </c>
      <c r="O17" s="314">
        <v>1118332</v>
      </c>
      <c r="P17" s="395">
        <v>870569</v>
      </c>
    </row>
    <row r="18" spans="2:28" ht="15">
      <c r="B18" s="168"/>
      <c r="C18" s="168" t="s">
        <v>229</v>
      </c>
      <c r="D18" s="168"/>
      <c r="E18" s="314">
        <v>-981573</v>
      </c>
      <c r="F18" s="314">
        <v>-667001</v>
      </c>
      <c r="G18" s="314">
        <v>-602141</v>
      </c>
      <c r="H18" s="314">
        <v>-1340472</v>
      </c>
      <c r="I18" s="314">
        <v>-1002557</v>
      </c>
      <c r="J18" s="314">
        <v>-912707</v>
      </c>
      <c r="K18" s="314">
        <v>-946693</v>
      </c>
      <c r="L18" s="314">
        <v>-580628</v>
      </c>
      <c r="M18" s="314">
        <v>-673217</v>
      </c>
      <c r="N18" s="314">
        <v>-866150</v>
      </c>
      <c r="O18" s="314">
        <v>-984290</v>
      </c>
      <c r="P18" s="395">
        <v>-921569</v>
      </c>
    </row>
    <row r="19" spans="2:28" ht="15">
      <c r="B19" s="168"/>
      <c r="C19" s="168" t="s">
        <v>230</v>
      </c>
      <c r="D19" s="168"/>
      <c r="E19" s="314">
        <v>-240566</v>
      </c>
      <c r="F19" s="314">
        <v>-193118</v>
      </c>
      <c r="G19" s="314">
        <v>-1072090</v>
      </c>
      <c r="H19" s="314">
        <v>639098</v>
      </c>
      <c r="I19" s="314">
        <v>-21601</v>
      </c>
      <c r="J19" s="314">
        <v>-163395</v>
      </c>
      <c r="K19" s="314">
        <v>-185168</v>
      </c>
      <c r="L19" s="314">
        <v>-764555</v>
      </c>
      <c r="M19" s="314">
        <v>-290265</v>
      </c>
      <c r="N19" s="314">
        <v>224166</v>
      </c>
      <c r="O19" s="314">
        <v>232347</v>
      </c>
      <c r="P19" s="395">
        <v>-544159</v>
      </c>
    </row>
    <row r="20" spans="2:28" ht="15">
      <c r="B20" s="167" t="s">
        <v>72</v>
      </c>
      <c r="C20" s="167"/>
      <c r="D20" s="167"/>
      <c r="E20" s="312">
        <v>-194329</v>
      </c>
      <c r="F20" s="312">
        <v>183917</v>
      </c>
      <c r="G20" s="312">
        <v>-4874899</v>
      </c>
      <c r="H20" s="312">
        <v>-251748</v>
      </c>
      <c r="I20" s="312">
        <v>420950</v>
      </c>
      <c r="J20" s="312">
        <v>1235316</v>
      </c>
      <c r="K20" s="312">
        <v>442672</v>
      </c>
      <c r="L20" s="312">
        <v>1845973</v>
      </c>
      <c r="M20" s="312">
        <v>12336277</v>
      </c>
      <c r="N20" s="312">
        <v>3278914</v>
      </c>
      <c r="O20" s="312">
        <v>1165825</v>
      </c>
      <c r="P20" s="394">
        <v>-95584</v>
      </c>
      <c r="R20" s="35"/>
      <c r="S20" s="35"/>
      <c r="T20" s="35"/>
      <c r="U20" s="35"/>
      <c r="V20" s="35"/>
      <c r="W20" s="35"/>
      <c r="X20" s="35"/>
      <c r="Y20" s="35"/>
      <c r="Z20" s="35"/>
      <c r="AA20" s="35"/>
      <c r="AB20" s="35"/>
    </row>
    <row r="21" spans="2:28" ht="15">
      <c r="B21" s="168" t="s">
        <v>231</v>
      </c>
      <c r="E21" s="314">
        <v>211120</v>
      </c>
      <c r="F21" s="314">
        <v>24562</v>
      </c>
      <c r="G21" s="314">
        <v>1189922</v>
      </c>
      <c r="H21" s="314">
        <v>-325095</v>
      </c>
      <c r="I21" s="314">
        <v>-105870</v>
      </c>
      <c r="J21" s="314">
        <v>-406621</v>
      </c>
      <c r="K21" s="314">
        <v>-65981</v>
      </c>
      <c r="L21" s="314">
        <v>-554230</v>
      </c>
      <c r="M21" s="314">
        <v>-2276323</v>
      </c>
      <c r="N21" s="314">
        <v>-1186025</v>
      </c>
      <c r="O21" s="314">
        <v>474543</v>
      </c>
      <c r="P21" s="395">
        <v>98946</v>
      </c>
    </row>
    <row r="22" spans="2:28" ht="15">
      <c r="B22" s="167" t="s">
        <v>74</v>
      </c>
      <c r="C22" s="167"/>
      <c r="D22" s="167"/>
      <c r="E22" s="315">
        <v>16791</v>
      </c>
      <c r="F22" s="315">
        <v>208479</v>
      </c>
      <c r="G22" s="315">
        <v>-3684977</v>
      </c>
      <c r="H22" s="315">
        <v>-576843</v>
      </c>
      <c r="I22" s="315">
        <v>315080</v>
      </c>
      <c r="J22" s="315">
        <v>828695</v>
      </c>
      <c r="K22" s="315">
        <v>376691</v>
      </c>
      <c r="L22" s="315">
        <v>1291743</v>
      </c>
      <c r="M22" s="315">
        <v>10059954</v>
      </c>
      <c r="N22" s="315">
        <v>2092889</v>
      </c>
      <c r="O22" s="315">
        <v>1640368</v>
      </c>
      <c r="P22" s="396">
        <v>3362</v>
      </c>
      <c r="R22" s="35"/>
      <c r="S22" s="35"/>
      <c r="T22" s="35"/>
      <c r="U22" s="35"/>
      <c r="V22" s="35"/>
      <c r="W22" s="35"/>
      <c r="X22" s="35"/>
      <c r="Y22" s="35"/>
      <c r="Z22" s="35"/>
      <c r="AA22" s="35"/>
      <c r="AB22" s="35"/>
    </row>
    <row r="23" spans="2:28" ht="15">
      <c r="B23" s="277" t="s">
        <v>75</v>
      </c>
      <c r="C23" s="277"/>
      <c r="D23" s="277"/>
      <c r="E23" s="36">
        <v>1.3088315535115754E-3</v>
      </c>
      <c r="F23" s="36">
        <v>1.775528453899743E-2</v>
      </c>
      <c r="G23" s="36">
        <v>-0.36179366341688513</v>
      </c>
      <c r="H23" s="36">
        <v>-6.8231529890468656E-2</v>
      </c>
      <c r="I23" s="36">
        <v>2.9352909392409313E-2</v>
      </c>
      <c r="J23" s="36">
        <v>6.0326640847941294E-2</v>
      </c>
      <c r="K23" s="36">
        <v>2.519891361790657E-2</v>
      </c>
      <c r="L23" s="36">
        <v>8.0291830607716261E-2</v>
      </c>
      <c r="M23" s="36">
        <v>0.29818788673456215</v>
      </c>
      <c r="N23" s="36">
        <v>6.4455070154426281E-2</v>
      </c>
      <c r="O23" s="36">
        <v>5.9351159483193423E-2</v>
      </c>
      <c r="P23" s="36">
        <v>1.2995848943395347E-4</v>
      </c>
    </row>
    <row r="24" spans="2:28" ht="15.5">
      <c r="B24" s="168" t="s">
        <v>76</v>
      </c>
      <c r="C24" s="168"/>
      <c r="D24" s="168"/>
      <c r="E24" s="37"/>
      <c r="F24" s="37"/>
      <c r="G24" s="37"/>
      <c r="H24" s="37"/>
      <c r="I24" s="37"/>
      <c r="J24" s="37"/>
      <c r="K24" s="37"/>
      <c r="L24" s="37"/>
      <c r="M24" s="37"/>
      <c r="N24" s="37"/>
      <c r="O24" s="37"/>
      <c r="P24" s="37"/>
      <c r="R24" s="35"/>
      <c r="S24" s="35"/>
      <c r="T24" s="35"/>
      <c r="U24" s="35"/>
      <c r="V24" s="35"/>
      <c r="W24" s="35"/>
      <c r="X24" s="35"/>
      <c r="Y24" s="35"/>
      <c r="Z24" s="35"/>
      <c r="AA24" s="35"/>
      <c r="AB24" s="35"/>
    </row>
    <row r="25" spans="2:28" ht="15">
      <c r="B25" s="167" t="s">
        <v>77</v>
      </c>
      <c r="C25" s="167"/>
      <c r="D25" s="167"/>
      <c r="E25" s="312">
        <v>-141678</v>
      </c>
      <c r="F25" s="312">
        <v>129552</v>
      </c>
      <c r="G25" s="312">
        <v>-3236105</v>
      </c>
      <c r="H25" s="312">
        <v>-669952</v>
      </c>
      <c r="I25" s="312">
        <v>233015</v>
      </c>
      <c r="J25" s="312">
        <v>726658</v>
      </c>
      <c r="K25" s="312">
        <v>213265</v>
      </c>
      <c r="L25" s="312">
        <v>672790</v>
      </c>
      <c r="M25" s="312">
        <v>9070524</v>
      </c>
      <c r="N25" s="312">
        <v>1615538</v>
      </c>
      <c r="O25" s="312">
        <v>1390926</v>
      </c>
      <c r="P25" s="394">
        <v>-145946</v>
      </c>
    </row>
    <row r="26" spans="2:28" ht="15">
      <c r="B26" s="167" t="s">
        <v>78</v>
      </c>
      <c r="C26" s="167"/>
      <c r="D26" s="167"/>
      <c r="E26" s="312">
        <v>158469</v>
      </c>
      <c r="F26" s="312">
        <v>78927</v>
      </c>
      <c r="G26" s="312">
        <v>-448872</v>
      </c>
      <c r="H26" s="312">
        <v>93109</v>
      </c>
      <c r="I26" s="312">
        <v>82065</v>
      </c>
      <c r="J26" s="312">
        <v>102037</v>
      </c>
      <c r="K26" s="312">
        <v>163426</v>
      </c>
      <c r="L26" s="312">
        <v>618953</v>
      </c>
      <c r="M26" s="312">
        <v>989430</v>
      </c>
      <c r="N26" s="312">
        <v>477351</v>
      </c>
      <c r="O26" s="312">
        <v>249442</v>
      </c>
      <c r="P26" s="394">
        <v>149308</v>
      </c>
    </row>
    <row r="27" spans="2:28" ht="15">
      <c r="B27" s="167" t="s">
        <v>79</v>
      </c>
      <c r="C27" s="167"/>
      <c r="D27" s="167"/>
      <c r="E27" s="312">
        <v>1773313</v>
      </c>
      <c r="F27" s="312">
        <v>1821345</v>
      </c>
      <c r="G27" s="312">
        <v>-2317507</v>
      </c>
      <c r="H27" s="312">
        <v>994899</v>
      </c>
      <c r="I27" s="312">
        <v>2055721</v>
      </c>
      <c r="J27" s="312">
        <v>2171806</v>
      </c>
      <c r="K27" s="312">
        <v>1944296</v>
      </c>
      <c r="L27" s="312">
        <v>3928688</v>
      </c>
      <c r="M27" s="312">
        <v>12473203</v>
      </c>
      <c r="N27" s="312">
        <v>3569102</v>
      </c>
      <c r="O27" s="312">
        <v>1861407</v>
      </c>
      <c r="P27" s="394">
        <v>1725643</v>
      </c>
      <c r="R27" s="35"/>
      <c r="S27" s="35"/>
      <c r="T27" s="35"/>
      <c r="U27" s="35"/>
      <c r="V27" s="35"/>
      <c r="W27" s="35"/>
      <c r="X27" s="35"/>
      <c r="Y27" s="35"/>
      <c r="Z27" s="35"/>
      <c r="AA27" s="35"/>
      <c r="AB27" s="35"/>
    </row>
    <row r="28" spans="2:28" ht="15">
      <c r="B28" s="277" t="s">
        <v>80</v>
      </c>
      <c r="C28" s="277"/>
      <c r="D28" s="277"/>
      <c r="E28" s="34">
        <v>0.13822690778704497</v>
      </c>
      <c r="F28" s="34">
        <v>0.15511633650717949</v>
      </c>
      <c r="G28" s="34">
        <v>-0.22753448597488538</v>
      </c>
      <c r="H28" s="34">
        <v>0.11768103427882003</v>
      </c>
      <c r="I28" s="34">
        <v>0.19151133759385891</v>
      </c>
      <c r="J28" s="34">
        <v>0.15810130452507135</v>
      </c>
      <c r="K28" s="34">
        <v>0.130064554108384</v>
      </c>
      <c r="L28" s="34">
        <v>0.24419838265550314</v>
      </c>
      <c r="M28" s="34">
        <v>0.36971918990695191</v>
      </c>
      <c r="N28" s="34">
        <v>0.10991826121610039</v>
      </c>
      <c r="O28" s="34">
        <v>6.7348706948765533E-2</v>
      </c>
      <c r="P28" s="34">
        <v>6.6704924920367573E-2</v>
      </c>
    </row>
    <row r="29" spans="2:28" ht="15">
      <c r="B29" s="167" t="s">
        <v>81</v>
      </c>
      <c r="C29" s="167"/>
      <c r="D29" s="167"/>
      <c r="E29" s="312">
        <v>1806426</v>
      </c>
      <c r="F29" s="312">
        <v>1863071</v>
      </c>
      <c r="G29" s="312">
        <v>291472</v>
      </c>
      <c r="H29" s="312">
        <v>660375</v>
      </c>
      <c r="I29" s="312">
        <v>2185783</v>
      </c>
      <c r="J29" s="312">
        <v>2693070</v>
      </c>
      <c r="K29" s="312">
        <v>1973010</v>
      </c>
      <c r="L29" s="312">
        <v>3193620</v>
      </c>
      <c r="M29" s="312">
        <v>12829838</v>
      </c>
      <c r="N29" s="312">
        <v>4904581</v>
      </c>
      <c r="O29" s="312">
        <v>1753768</v>
      </c>
      <c r="P29" s="394">
        <v>1607774</v>
      </c>
    </row>
    <row r="30" spans="2:28" ht="15">
      <c r="B30" s="277" t="s">
        <v>82</v>
      </c>
      <c r="C30" s="277"/>
      <c r="D30" s="277"/>
      <c r="E30" s="34">
        <v>0.14080801309533089</v>
      </c>
      <c r="F30" s="34">
        <v>0.15866996542267794</v>
      </c>
      <c r="G30" s="34">
        <v>2.8616928318262593E-2</v>
      </c>
      <c r="H30" s="34">
        <v>7.8112062643419855E-2</v>
      </c>
      <c r="I30" s="34">
        <v>0.20362793687466232</v>
      </c>
      <c r="J30" s="34">
        <v>0.1960478422922369</v>
      </c>
      <c r="K30" s="34">
        <v>0.13198539003391599</v>
      </c>
      <c r="L30" s="34">
        <v>0.19850821414585937</v>
      </c>
      <c r="M30" s="34">
        <v>0.38029023595602734</v>
      </c>
      <c r="N30" s="34">
        <v>0.15104724255947935</v>
      </c>
      <c r="O30" s="34">
        <v>6.3454154351048772E-2</v>
      </c>
      <c r="P30" s="34">
        <v>6.2148685422720139E-2</v>
      </c>
    </row>
    <row r="31" spans="2:28" ht="15">
      <c r="B31" s="168" t="s">
        <v>83</v>
      </c>
      <c r="C31" s="168"/>
      <c r="D31" s="168"/>
      <c r="E31" s="314">
        <v>1072433</v>
      </c>
      <c r="F31" s="314">
        <v>1114597</v>
      </c>
      <c r="G31" s="314">
        <v>1311699</v>
      </c>
      <c r="H31" s="314">
        <v>1216491</v>
      </c>
      <c r="I31" s="314">
        <v>1171851</v>
      </c>
      <c r="J31" s="314">
        <v>1029535</v>
      </c>
      <c r="K31" s="314">
        <v>991785</v>
      </c>
      <c r="L31" s="314">
        <v>1000223</v>
      </c>
      <c r="M31" s="314">
        <v>982741</v>
      </c>
      <c r="N31" s="314">
        <v>902681</v>
      </c>
      <c r="O31" s="314">
        <v>1061971</v>
      </c>
      <c r="P31" s="395">
        <v>1226067</v>
      </c>
    </row>
    <row r="32" spans="2:28" ht="15">
      <c r="O32" s="317"/>
      <c r="P32" s="371"/>
    </row>
    <row r="33" spans="15:18" ht="15">
      <c r="O33" s="308"/>
      <c r="P33" s="308"/>
    </row>
    <row r="34" spans="15:18" ht="15">
      <c r="O34" s="308"/>
      <c r="P34" s="308"/>
    </row>
    <row r="35" spans="15:18" ht="15">
      <c r="O35" s="308"/>
      <c r="P35" s="308"/>
      <c r="R35" s="219"/>
    </row>
    <row r="36" spans="15:18" ht="15">
      <c r="O36" s="308"/>
      <c r="P36" s="308"/>
    </row>
  </sheetData>
  <mergeCells count="13">
    <mergeCell ref="B7:D7"/>
    <mergeCell ref="B2:D2"/>
    <mergeCell ref="B3:D3"/>
    <mergeCell ref="B4:D4"/>
    <mergeCell ref="B5:D5"/>
    <mergeCell ref="B6:D6"/>
    <mergeCell ref="B14:D14"/>
    <mergeCell ref="B8:D8"/>
    <mergeCell ref="B9:D9"/>
    <mergeCell ref="B10:D10"/>
    <mergeCell ref="B11:D11"/>
    <mergeCell ref="B12:D12"/>
    <mergeCell ref="B13:D1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AEE1-2B34-4B67-BF96-0FF41B1F891D}">
  <dimension ref="B1:AL54"/>
  <sheetViews>
    <sheetView showGridLines="0" topLeftCell="AE48" zoomScaleNormal="100" workbookViewId="0">
      <selection activeCell="AK50" sqref="AK50"/>
    </sheetView>
  </sheetViews>
  <sheetFormatPr defaultRowHeight="14.5"/>
  <cols>
    <col min="2" max="2" width="69" bestFit="1" customWidth="1"/>
    <col min="3" max="5" width="19.26953125" bestFit="1" customWidth="1"/>
    <col min="6" max="6" width="19.26953125" customWidth="1"/>
    <col min="7" max="8" width="19.26953125" bestFit="1" customWidth="1"/>
    <col min="9" max="38" width="19.26953125" customWidth="1"/>
  </cols>
  <sheetData>
    <row r="1" spans="2:38" ht="56.25" customHeight="1"/>
    <row r="2" spans="2:38" ht="15">
      <c r="B2" s="485" t="s">
        <v>84</v>
      </c>
      <c r="C2" s="485"/>
      <c r="D2" s="485"/>
      <c r="E2" s="485"/>
      <c r="F2" s="485"/>
      <c r="G2" s="485"/>
      <c r="H2" s="485"/>
      <c r="I2" s="485"/>
      <c r="J2" s="485"/>
      <c r="K2" s="485"/>
      <c r="L2" s="485"/>
      <c r="M2" s="485"/>
      <c r="N2" s="170"/>
      <c r="O2" s="170"/>
      <c r="P2" s="170"/>
      <c r="Q2" s="170"/>
      <c r="R2" s="170"/>
      <c r="S2" s="170"/>
      <c r="T2" s="170"/>
      <c r="U2" s="170"/>
      <c r="V2" s="170"/>
      <c r="W2" s="170"/>
      <c r="X2" s="170"/>
      <c r="Y2" s="170"/>
      <c r="Z2" s="170"/>
      <c r="AA2" s="170"/>
      <c r="AB2" s="170"/>
      <c r="AC2" s="170"/>
      <c r="AD2" s="170"/>
      <c r="AE2" s="170"/>
      <c r="AF2" s="170"/>
      <c r="AH2" s="170"/>
      <c r="AI2" s="170"/>
      <c r="AJ2" s="170"/>
      <c r="AK2" s="170"/>
      <c r="AL2" s="170"/>
    </row>
    <row r="3" spans="2:38" ht="15.5">
      <c r="B3" s="246" t="s">
        <v>85</v>
      </c>
      <c r="C3" s="247">
        <v>42825</v>
      </c>
      <c r="D3" s="247">
        <v>42916</v>
      </c>
      <c r="E3" s="247">
        <v>43008</v>
      </c>
      <c r="F3" s="247">
        <v>43100</v>
      </c>
      <c r="G3" s="247">
        <v>43190</v>
      </c>
      <c r="H3" s="247">
        <v>43281</v>
      </c>
      <c r="I3" s="247">
        <v>43373</v>
      </c>
      <c r="J3" s="248">
        <v>43465</v>
      </c>
      <c r="K3" s="248">
        <v>43555</v>
      </c>
      <c r="L3" s="248">
        <v>43646</v>
      </c>
      <c r="M3" s="248">
        <v>43738</v>
      </c>
      <c r="N3" s="248">
        <v>43830</v>
      </c>
      <c r="O3" s="248">
        <v>43921</v>
      </c>
      <c r="P3" s="248">
        <v>44012</v>
      </c>
      <c r="Q3" s="248">
        <v>44104</v>
      </c>
      <c r="R3" s="248">
        <v>44196</v>
      </c>
      <c r="S3" s="248">
        <v>44286</v>
      </c>
      <c r="T3" s="248">
        <v>44377</v>
      </c>
      <c r="U3" s="248">
        <v>44469</v>
      </c>
      <c r="V3" s="248">
        <v>44561</v>
      </c>
      <c r="W3" s="248">
        <v>44651</v>
      </c>
      <c r="X3" s="248">
        <v>44742</v>
      </c>
      <c r="Y3" s="248">
        <v>44834</v>
      </c>
      <c r="Z3" s="248">
        <v>44926</v>
      </c>
      <c r="AA3" s="248">
        <v>45016</v>
      </c>
      <c r="AB3" s="248">
        <v>45107</v>
      </c>
      <c r="AC3" s="248">
        <v>45199</v>
      </c>
      <c r="AD3" s="248">
        <v>45291</v>
      </c>
      <c r="AE3" s="248">
        <v>45382</v>
      </c>
      <c r="AF3" s="248" t="s">
        <v>341</v>
      </c>
      <c r="AG3" s="248" t="s">
        <v>352</v>
      </c>
      <c r="AH3" s="248" t="s">
        <v>358</v>
      </c>
      <c r="AI3" s="248" t="s">
        <v>365</v>
      </c>
      <c r="AJ3" s="248" t="s">
        <v>367</v>
      </c>
      <c r="AK3" s="248" t="s">
        <v>371</v>
      </c>
    </row>
    <row r="4" spans="2:38" ht="15.5">
      <c r="B4" s="38" t="s">
        <v>86</v>
      </c>
      <c r="C4" s="39">
        <v>6893598</v>
      </c>
      <c r="D4" s="39">
        <v>6701272</v>
      </c>
      <c r="E4" s="39">
        <v>6800072</v>
      </c>
      <c r="F4" s="39">
        <v>7254755</v>
      </c>
      <c r="G4" s="39">
        <v>6749345</v>
      </c>
      <c r="H4" s="39">
        <v>6888151</v>
      </c>
      <c r="I4" s="39">
        <v>7697689</v>
      </c>
      <c r="J4" s="39">
        <v>8324317</v>
      </c>
      <c r="K4" s="39">
        <v>8221070</v>
      </c>
      <c r="L4" s="39">
        <v>8155163</v>
      </c>
      <c r="M4" s="39">
        <v>9752525</v>
      </c>
      <c r="N4" s="39">
        <v>8861282</v>
      </c>
      <c r="O4" s="39">
        <v>9564924</v>
      </c>
      <c r="P4" s="39">
        <v>9437248</v>
      </c>
      <c r="Q4" s="39">
        <v>10391300</v>
      </c>
      <c r="R4" s="39">
        <v>11829602</v>
      </c>
      <c r="S4" s="39">
        <v>13678033</v>
      </c>
      <c r="T4" s="39">
        <v>18234043</v>
      </c>
      <c r="U4" s="39">
        <v>20948645</v>
      </c>
      <c r="V4" s="39">
        <v>19999470</v>
      </c>
      <c r="W4" s="39">
        <v>19652621</v>
      </c>
      <c r="X4" s="39">
        <v>21527074</v>
      </c>
      <c r="Y4" s="39">
        <v>20769062</v>
      </c>
      <c r="Z4" s="39">
        <v>20358661</v>
      </c>
      <c r="AA4" s="39">
        <v>20216136</v>
      </c>
      <c r="AB4" s="39">
        <v>18956289</v>
      </c>
      <c r="AC4" s="39">
        <v>18886231</v>
      </c>
      <c r="AD4" s="39">
        <v>17931648</v>
      </c>
      <c r="AE4" s="39">
        <v>17131213</v>
      </c>
      <c r="AF4" s="39">
        <v>17083849</v>
      </c>
      <c r="AG4" s="39">
        <v>17006026</v>
      </c>
      <c r="AH4" s="39">
        <v>17430918</v>
      </c>
      <c r="AI4" s="39">
        <v>18339739</v>
      </c>
      <c r="AJ4" s="39">
        <v>18064823</v>
      </c>
      <c r="AK4" s="39">
        <v>16354384</v>
      </c>
    </row>
    <row r="5" spans="2:38" ht="15.5">
      <c r="B5" s="40" t="s">
        <v>188</v>
      </c>
      <c r="C5" s="41">
        <v>2415637</v>
      </c>
      <c r="D5" s="41">
        <v>1951286</v>
      </c>
      <c r="E5" s="41">
        <v>2138050</v>
      </c>
      <c r="F5" s="41">
        <v>2314288</v>
      </c>
      <c r="G5" s="41">
        <v>1562549</v>
      </c>
      <c r="H5" s="41">
        <v>1103612</v>
      </c>
      <c r="I5" s="41">
        <v>1681875</v>
      </c>
      <c r="J5" s="41">
        <v>1693349</v>
      </c>
      <c r="K5" s="318">
        <v>1772792</v>
      </c>
      <c r="L5" s="318">
        <v>1245112</v>
      </c>
      <c r="M5" s="318">
        <v>1822413</v>
      </c>
      <c r="N5" s="318">
        <f>N4-(SUM(N6:N10))</f>
        <v>1921141</v>
      </c>
      <c r="O5" s="318">
        <v>2373466</v>
      </c>
      <c r="P5" s="318">
        <v>2506214</v>
      </c>
      <c r="Q5" s="318">
        <v>3734302</v>
      </c>
      <c r="R5" s="318">
        <v>4868104</v>
      </c>
      <c r="S5" s="318">
        <v>4601103</v>
      </c>
      <c r="T5" s="318">
        <v>6053313</v>
      </c>
      <c r="U5" s="318">
        <v>7293502</v>
      </c>
      <c r="V5" s="318">
        <v>7023549</v>
      </c>
      <c r="W5" s="318">
        <v>6604129</v>
      </c>
      <c r="X5" s="318">
        <v>5596689</v>
      </c>
      <c r="Y5" s="318">
        <v>5137298</v>
      </c>
      <c r="Z5" s="318">
        <v>5072361</v>
      </c>
      <c r="AA5" s="318">
        <v>5836793</v>
      </c>
      <c r="AB5" s="318">
        <v>4940641</v>
      </c>
      <c r="AC5" s="318">
        <v>5720296</v>
      </c>
      <c r="AD5" s="318">
        <v>6009833</v>
      </c>
      <c r="AE5" s="318">
        <v>5742501</v>
      </c>
      <c r="AF5" s="318">
        <v>5605048</v>
      </c>
      <c r="AG5" s="318">
        <v>5898533</v>
      </c>
      <c r="AH5" s="397">
        <v>5953981</v>
      </c>
      <c r="AI5" s="397">
        <v>6556379</v>
      </c>
      <c r="AJ5" s="318">
        <v>6743961</v>
      </c>
      <c r="AK5" s="318">
        <v>6035997</v>
      </c>
    </row>
    <row r="6" spans="2:38" ht="15.5">
      <c r="B6" s="40" t="s">
        <v>87</v>
      </c>
      <c r="C6" s="41">
        <v>1173118</v>
      </c>
      <c r="D6" s="41">
        <v>1265246</v>
      </c>
      <c r="E6" s="41">
        <v>1339336</v>
      </c>
      <c r="F6" s="41">
        <v>1555494</v>
      </c>
      <c r="G6" s="41">
        <v>1741954</v>
      </c>
      <c r="H6" s="41">
        <v>1747824</v>
      </c>
      <c r="I6" s="41">
        <v>1947482</v>
      </c>
      <c r="J6" s="41">
        <v>1894291</v>
      </c>
      <c r="K6" s="318">
        <v>1718305</v>
      </c>
      <c r="L6" s="318">
        <v>1898882</v>
      </c>
      <c r="M6" s="318">
        <v>1828747</v>
      </c>
      <c r="N6" s="318">
        <v>1938440</v>
      </c>
      <c r="O6" s="318">
        <v>2257697</v>
      </c>
      <c r="P6" s="318">
        <v>1848288</v>
      </c>
      <c r="Q6" s="318">
        <v>2420397</v>
      </c>
      <c r="R6" s="318">
        <v>2372791</v>
      </c>
      <c r="S6" s="318">
        <v>3231783</v>
      </c>
      <c r="T6" s="318">
        <v>3654969</v>
      </c>
      <c r="U6" s="318">
        <v>3944124</v>
      </c>
      <c r="V6" s="318">
        <v>3563328</v>
      </c>
      <c r="W6" s="318">
        <v>3795645</v>
      </c>
      <c r="X6" s="318">
        <v>4059324</v>
      </c>
      <c r="Y6" s="318">
        <v>3446789</v>
      </c>
      <c r="Z6" s="318">
        <v>3547946</v>
      </c>
      <c r="AA6" s="318">
        <v>3538479</v>
      </c>
      <c r="AB6" s="318">
        <v>3416772</v>
      </c>
      <c r="AC6" s="318">
        <v>3467881</v>
      </c>
      <c r="AD6" s="318">
        <v>3509027</v>
      </c>
      <c r="AE6" s="318">
        <v>3385869</v>
      </c>
      <c r="AF6" s="318">
        <v>3380353</v>
      </c>
      <c r="AG6" s="318">
        <v>3051724</v>
      </c>
      <c r="AH6" s="397">
        <v>3157262</v>
      </c>
      <c r="AI6" s="397">
        <v>3557322</v>
      </c>
      <c r="AJ6" s="318">
        <v>3250991</v>
      </c>
      <c r="AK6" s="318">
        <v>3307415</v>
      </c>
    </row>
    <row r="7" spans="2:38" ht="15.5">
      <c r="B7" s="40" t="s">
        <v>88</v>
      </c>
      <c r="C7" s="41">
        <v>291519</v>
      </c>
      <c r="D7" s="41">
        <v>265572</v>
      </c>
      <c r="E7" s="41">
        <v>334517</v>
      </c>
      <c r="F7" s="41">
        <v>362465</v>
      </c>
      <c r="G7" s="41">
        <v>323538</v>
      </c>
      <c r="H7" s="41">
        <v>375174</v>
      </c>
      <c r="I7" s="41">
        <v>303376</v>
      </c>
      <c r="J7" s="41">
        <v>747928</v>
      </c>
      <c r="K7" s="318">
        <v>709486</v>
      </c>
      <c r="L7" s="318">
        <v>712662</v>
      </c>
      <c r="M7" s="318">
        <v>928499</v>
      </c>
      <c r="N7" s="318">
        <v>779545</v>
      </c>
      <c r="O7" s="318">
        <v>689185</v>
      </c>
      <c r="P7" s="318">
        <v>684922</v>
      </c>
      <c r="Q7" s="318">
        <v>518548</v>
      </c>
      <c r="R7" s="318">
        <v>477352</v>
      </c>
      <c r="S7" s="318">
        <v>533960</v>
      </c>
      <c r="T7" s="318">
        <v>2236831</v>
      </c>
      <c r="U7" s="318">
        <v>2297820</v>
      </c>
      <c r="V7" s="318">
        <v>1714289</v>
      </c>
      <c r="W7" s="318">
        <v>1433716</v>
      </c>
      <c r="X7" s="318">
        <v>1171431</v>
      </c>
      <c r="Y7" s="318">
        <v>1274801</v>
      </c>
      <c r="Z7" s="318">
        <v>912419</v>
      </c>
      <c r="AA7" s="318">
        <v>782337</v>
      </c>
      <c r="AB7" s="318">
        <v>743899</v>
      </c>
      <c r="AC7" s="318">
        <v>686541</v>
      </c>
      <c r="AD7" s="318">
        <v>721365</v>
      </c>
      <c r="AE7" s="318">
        <v>760729</v>
      </c>
      <c r="AF7" s="318">
        <v>772770</v>
      </c>
      <c r="AG7" s="318">
        <v>624454</v>
      </c>
      <c r="AH7" s="397">
        <v>700118</v>
      </c>
      <c r="AI7" s="397">
        <v>653782</v>
      </c>
      <c r="AJ7" s="318">
        <v>699253</v>
      </c>
      <c r="AK7" s="318">
        <v>748682</v>
      </c>
    </row>
    <row r="8" spans="2:38" ht="15.5">
      <c r="B8" s="40" t="s">
        <v>89</v>
      </c>
      <c r="C8" s="41">
        <v>2814559</v>
      </c>
      <c r="D8" s="41">
        <v>2802379</v>
      </c>
      <c r="E8" s="41">
        <v>2766155</v>
      </c>
      <c r="F8" s="41">
        <v>2763496</v>
      </c>
      <c r="G8" s="41">
        <v>2971493</v>
      </c>
      <c r="H8" s="41">
        <v>3495179</v>
      </c>
      <c r="I8" s="41">
        <v>3603792</v>
      </c>
      <c r="J8" s="41">
        <v>3880635</v>
      </c>
      <c r="K8" s="318">
        <v>3872200</v>
      </c>
      <c r="L8" s="318">
        <v>4137828</v>
      </c>
      <c r="M8" s="318">
        <v>4240414</v>
      </c>
      <c r="N8" s="318">
        <v>3795832</v>
      </c>
      <c r="O8" s="318">
        <v>3742507</v>
      </c>
      <c r="P8" s="318">
        <v>3945562</v>
      </c>
      <c r="Q8" s="318">
        <v>3580494</v>
      </c>
      <c r="R8" s="318">
        <v>3889695</v>
      </c>
      <c r="S8" s="318">
        <v>4850314</v>
      </c>
      <c r="T8" s="318">
        <v>6029160</v>
      </c>
      <c r="U8" s="318">
        <v>7186774</v>
      </c>
      <c r="V8" s="318">
        <v>7516240</v>
      </c>
      <c r="W8" s="318">
        <v>7519481</v>
      </c>
      <c r="X8" s="318">
        <v>9918009</v>
      </c>
      <c r="Y8" s="318">
        <v>10059939</v>
      </c>
      <c r="Z8" s="318">
        <v>9965172</v>
      </c>
      <c r="AA8" s="318">
        <v>9864655</v>
      </c>
      <c r="AB8" s="318">
        <v>9627099</v>
      </c>
      <c r="AC8" s="318">
        <v>8817043</v>
      </c>
      <c r="AD8" s="318">
        <v>7492964</v>
      </c>
      <c r="AE8" s="318">
        <v>7033693</v>
      </c>
      <c r="AF8" s="318">
        <v>7124082</v>
      </c>
      <c r="AG8" s="318">
        <v>7237252</v>
      </c>
      <c r="AH8" s="397">
        <v>7451981</v>
      </c>
      <c r="AI8" s="397">
        <v>7319844</v>
      </c>
      <c r="AJ8" s="318">
        <v>7167725</v>
      </c>
      <c r="AK8" s="318">
        <v>6089520</v>
      </c>
    </row>
    <row r="9" spans="2:38" ht="15.5">
      <c r="B9" s="40" t="s">
        <v>90</v>
      </c>
      <c r="C9" s="41">
        <v>6617</v>
      </c>
      <c r="D9" s="41">
        <v>9058</v>
      </c>
      <c r="E9" s="41">
        <v>4140</v>
      </c>
      <c r="F9" s="41">
        <v>4332</v>
      </c>
      <c r="G9" s="41">
        <v>5208</v>
      </c>
      <c r="H9" s="41">
        <v>5455</v>
      </c>
      <c r="I9" s="41">
        <v>4625</v>
      </c>
      <c r="J9" s="41">
        <v>4050</v>
      </c>
      <c r="K9" s="318">
        <v>4276</v>
      </c>
      <c r="L9" s="318">
        <v>7756</v>
      </c>
      <c r="M9" s="318">
        <v>7136</v>
      </c>
      <c r="N9" s="318">
        <v>1225</v>
      </c>
      <c r="O9" s="318">
        <v>2423</v>
      </c>
      <c r="P9" s="318">
        <v>1777</v>
      </c>
      <c r="Q9" s="318">
        <v>2863</v>
      </c>
      <c r="R9" s="318">
        <v>86177</v>
      </c>
      <c r="S9" s="318">
        <v>199829</v>
      </c>
      <c r="T9" s="318">
        <v>2445</v>
      </c>
      <c r="U9" s="318">
        <v>2175</v>
      </c>
      <c r="V9" s="318">
        <v>2464</v>
      </c>
      <c r="W9" s="318">
        <v>131483</v>
      </c>
      <c r="X9" s="318">
        <v>442230</v>
      </c>
      <c r="Y9" s="318">
        <v>389130</v>
      </c>
      <c r="Z9" s="318">
        <v>623381</v>
      </c>
      <c r="AA9" s="318">
        <v>1329</v>
      </c>
      <c r="AB9" s="318">
        <v>4957</v>
      </c>
      <c r="AC9" s="318">
        <v>4496</v>
      </c>
      <c r="AD9" s="318">
        <v>5613</v>
      </c>
      <c r="AE9" s="318">
        <v>3413</v>
      </c>
      <c r="AF9" s="318">
        <v>2621</v>
      </c>
      <c r="AG9" s="318">
        <v>2132</v>
      </c>
      <c r="AH9" s="397">
        <v>1649</v>
      </c>
      <c r="AI9" s="397">
        <v>1615</v>
      </c>
      <c r="AJ9" s="318">
        <v>1629</v>
      </c>
      <c r="AK9" s="318">
        <v>3103</v>
      </c>
    </row>
    <row r="10" spans="2:38" ht="15.5">
      <c r="B10" s="40" t="s">
        <v>11</v>
      </c>
      <c r="C10" s="42">
        <v>192148</v>
      </c>
      <c r="D10" s="42">
        <v>407731</v>
      </c>
      <c r="E10" s="42">
        <v>217874</v>
      </c>
      <c r="F10" s="42">
        <v>254680</v>
      </c>
      <c r="G10" s="42">
        <v>144603</v>
      </c>
      <c r="H10" s="42">
        <v>160907</v>
      </c>
      <c r="I10" s="42">
        <v>156539</v>
      </c>
      <c r="J10" s="42">
        <v>104064</v>
      </c>
      <c r="K10" s="42">
        <v>144011</v>
      </c>
      <c r="L10" s="42">
        <v>152923</v>
      </c>
      <c r="M10" s="42">
        <v>925316</v>
      </c>
      <c r="N10" s="42">
        <v>425099</v>
      </c>
      <c r="O10" s="42">
        <v>499646</v>
      </c>
      <c r="P10" s="42">
        <v>450485</v>
      </c>
      <c r="Q10" s="42">
        <v>134696</v>
      </c>
      <c r="R10" s="42">
        <v>135483</v>
      </c>
      <c r="S10" s="42">
        <v>261044</v>
      </c>
      <c r="T10" s="42">
        <v>257325</v>
      </c>
      <c r="U10" s="42">
        <v>224250</v>
      </c>
      <c r="V10" s="42">
        <v>179600</v>
      </c>
      <c r="W10" s="42">
        <v>168167</v>
      </c>
      <c r="X10" s="42">
        <v>339391</v>
      </c>
      <c r="Y10" s="42">
        <v>461105</v>
      </c>
      <c r="Z10" s="42">
        <v>237382</v>
      </c>
      <c r="AA10" s="42">
        <v>192543</v>
      </c>
      <c r="AB10" s="42">
        <v>222921</v>
      </c>
      <c r="AC10" s="42">
        <v>189974</v>
      </c>
      <c r="AD10" s="42">
        <v>192846</v>
      </c>
      <c r="AE10" s="42">
        <v>205008</v>
      </c>
      <c r="AF10" s="42">
        <v>198975</v>
      </c>
      <c r="AG10" s="42">
        <v>191931</v>
      </c>
      <c r="AH10" s="42">
        <v>165927</v>
      </c>
      <c r="AI10" s="42">
        <v>250797</v>
      </c>
      <c r="AJ10" s="42">
        <v>201264</v>
      </c>
      <c r="AK10" s="42">
        <v>169667</v>
      </c>
    </row>
    <row r="11" spans="2:38" ht="15.5">
      <c r="B11" s="40"/>
      <c r="AE11" s="319"/>
      <c r="AF11" s="319"/>
      <c r="AG11" s="319"/>
      <c r="AH11" s="398"/>
      <c r="AI11" s="398"/>
      <c r="AJ11" s="319"/>
      <c r="AK11" s="319"/>
    </row>
    <row r="12" spans="2:38" ht="15.5">
      <c r="B12" s="43" t="s">
        <v>91</v>
      </c>
      <c r="C12" s="44">
        <v>19410970</v>
      </c>
      <c r="D12" s="44">
        <v>19314860</v>
      </c>
      <c r="E12" s="44">
        <v>19005745</v>
      </c>
      <c r="F12" s="44">
        <v>18729722</v>
      </c>
      <c r="G12" s="44">
        <v>18627433</v>
      </c>
      <c r="H12" s="44">
        <v>18431217</v>
      </c>
      <c r="I12" s="44">
        <v>18400686</v>
      </c>
      <c r="J12" s="44">
        <v>18199534</v>
      </c>
      <c r="K12" s="44">
        <v>18030869</v>
      </c>
      <c r="L12" s="44">
        <v>18010553</v>
      </c>
      <c r="M12" s="44">
        <v>17261207</v>
      </c>
      <c r="N12" s="44">
        <v>17475750</v>
      </c>
      <c r="O12" s="44">
        <v>17410956</v>
      </c>
      <c r="P12" s="44">
        <v>17415642</v>
      </c>
      <c r="Q12" s="44">
        <v>17476067</v>
      </c>
      <c r="R12" s="44">
        <v>18122535</v>
      </c>
      <c r="S12" s="44">
        <v>18187236</v>
      </c>
      <c r="T12" s="44">
        <v>18223451</v>
      </c>
      <c r="U12" s="44">
        <v>17969802</v>
      </c>
      <c r="V12" s="44">
        <v>19482099</v>
      </c>
      <c r="W12" s="44">
        <v>19451023</v>
      </c>
      <c r="X12" s="44">
        <v>19753527</v>
      </c>
      <c r="Y12" s="44">
        <v>20146994</v>
      </c>
      <c r="Z12" s="44">
        <v>19641790</v>
      </c>
      <c r="AA12" s="44">
        <v>19987624</v>
      </c>
      <c r="AB12" s="44">
        <v>20782437</v>
      </c>
      <c r="AC12" s="44">
        <v>21319093</v>
      </c>
      <c r="AD12" s="44">
        <v>22230103</v>
      </c>
      <c r="AE12" s="44">
        <v>22313241</v>
      </c>
      <c r="AF12" s="44">
        <v>22455861.47128582</v>
      </c>
      <c r="AG12" s="44">
        <v>22426099</v>
      </c>
      <c r="AH12" s="44">
        <v>22440872</v>
      </c>
      <c r="AI12" s="44">
        <v>22404549</v>
      </c>
      <c r="AJ12" s="44">
        <v>22591061</v>
      </c>
      <c r="AK12" s="44">
        <v>18955491</v>
      </c>
    </row>
    <row r="13" spans="2:38" ht="15.5">
      <c r="B13" s="45" t="s">
        <v>284</v>
      </c>
      <c r="C13" s="46">
        <v>4068519</v>
      </c>
      <c r="D13" s="46">
        <v>4193720</v>
      </c>
      <c r="E13" s="46">
        <v>4059756</v>
      </c>
      <c r="F13" s="46">
        <v>4115862</v>
      </c>
      <c r="G13" s="46">
        <v>4192447</v>
      </c>
      <c r="H13" s="46">
        <v>4167622</v>
      </c>
      <c r="I13" s="46">
        <v>4234920</v>
      </c>
      <c r="J13" s="46">
        <v>4700822</v>
      </c>
      <c r="K13" s="320">
        <v>4646750</v>
      </c>
      <c r="L13" s="320">
        <v>4708540</v>
      </c>
      <c r="M13" s="320">
        <v>3939233</v>
      </c>
      <c r="N13" s="320">
        <v>4180797</v>
      </c>
      <c r="O13" s="320">
        <v>4170808</v>
      </c>
      <c r="P13" s="320">
        <v>4195841</v>
      </c>
      <c r="Q13" s="320">
        <v>4290262</v>
      </c>
      <c r="R13" s="320">
        <v>4295372</v>
      </c>
      <c r="S13" s="320">
        <v>4334320</v>
      </c>
      <c r="T13" s="320">
        <v>4218293</v>
      </c>
      <c r="U13" s="320">
        <v>4232813</v>
      </c>
      <c r="V13" s="320">
        <v>5448312</v>
      </c>
      <c r="W13" s="320">
        <v>5267974</v>
      </c>
      <c r="X13" s="320">
        <v>5277235</v>
      </c>
      <c r="Y13" s="320">
        <v>5200965</v>
      </c>
      <c r="Z13" s="320">
        <v>5492446</v>
      </c>
      <c r="AA13" s="320">
        <v>5440894</v>
      </c>
      <c r="AB13" s="320">
        <v>5534528</v>
      </c>
      <c r="AC13" s="320">
        <v>5355427</v>
      </c>
      <c r="AD13" s="320">
        <v>5933300</v>
      </c>
      <c r="AE13" s="320">
        <v>6003957</v>
      </c>
      <c r="AF13" s="320">
        <v>6142212</v>
      </c>
      <c r="AG13" s="320">
        <v>6163406</v>
      </c>
      <c r="AH13" s="399">
        <v>6107359</v>
      </c>
      <c r="AI13" s="399">
        <v>6108778</v>
      </c>
      <c r="AJ13" s="320">
        <v>6200000</v>
      </c>
      <c r="AK13" s="320">
        <v>4786967</v>
      </c>
    </row>
    <row r="14" spans="2:38" ht="15.5">
      <c r="B14" s="195" t="s">
        <v>285</v>
      </c>
      <c r="C14" s="42">
        <v>3040718</v>
      </c>
      <c r="D14" s="42">
        <v>3061289</v>
      </c>
      <c r="E14" s="42">
        <v>3030450</v>
      </c>
      <c r="F14" s="42">
        <v>3046112</v>
      </c>
      <c r="G14" s="42">
        <v>3029743</v>
      </c>
      <c r="H14" s="42">
        <v>3062537</v>
      </c>
      <c r="I14" s="42">
        <v>3133393</v>
      </c>
      <c r="J14" s="42">
        <v>2765356</v>
      </c>
      <c r="K14" s="321">
        <v>2781358</v>
      </c>
      <c r="L14" s="321">
        <v>2766249</v>
      </c>
      <c r="M14" s="321">
        <v>2923766</v>
      </c>
      <c r="N14" s="321">
        <v>3037626</v>
      </c>
      <c r="O14" s="321">
        <v>2998281</v>
      </c>
      <c r="P14" s="321">
        <v>3038934</v>
      </c>
      <c r="Q14" s="321">
        <v>3064609</v>
      </c>
      <c r="R14" s="321">
        <v>2914338</v>
      </c>
      <c r="S14" s="321">
        <v>2938218</v>
      </c>
      <c r="T14" s="321">
        <v>2851127</v>
      </c>
      <c r="U14" s="321">
        <v>2816937</v>
      </c>
      <c r="V14" s="321">
        <v>2982251</v>
      </c>
      <c r="W14" s="321">
        <v>2695295</v>
      </c>
      <c r="X14" s="321">
        <v>2627274</v>
      </c>
      <c r="Y14" s="321">
        <v>2507578</v>
      </c>
      <c r="Z14" s="321">
        <v>2410456</v>
      </c>
      <c r="AA14" s="321">
        <v>2328349</v>
      </c>
      <c r="AB14" s="321">
        <v>2377417</v>
      </c>
      <c r="AC14" s="321">
        <v>2507667</v>
      </c>
      <c r="AD14" s="321">
        <v>3100369</v>
      </c>
      <c r="AE14" s="321">
        <v>3182384</v>
      </c>
      <c r="AF14" s="321">
        <v>3355708</v>
      </c>
      <c r="AG14" s="321">
        <v>3344314</v>
      </c>
      <c r="AH14" s="400">
        <v>3258060</v>
      </c>
      <c r="AI14" s="400">
        <v>3199920</v>
      </c>
      <c r="AJ14" s="321">
        <v>3286255</v>
      </c>
      <c r="AK14" s="321">
        <v>1941462</v>
      </c>
    </row>
    <row r="15" spans="2:38" ht="15.5">
      <c r="B15" s="195" t="s">
        <v>282</v>
      </c>
      <c r="C15" s="42">
        <v>667712</v>
      </c>
      <c r="D15" s="42">
        <v>700388</v>
      </c>
      <c r="E15" s="42">
        <v>683542</v>
      </c>
      <c r="F15" s="42">
        <v>675600</v>
      </c>
      <c r="G15" s="42">
        <v>754423</v>
      </c>
      <c r="H15" s="42">
        <v>697205</v>
      </c>
      <c r="I15" s="42">
        <v>697546</v>
      </c>
      <c r="J15" s="42">
        <v>523557</v>
      </c>
      <c r="K15" s="321">
        <v>513026</v>
      </c>
      <c r="L15" s="321">
        <v>536940</v>
      </c>
      <c r="M15" s="321">
        <v>535375</v>
      </c>
      <c r="N15" s="321">
        <v>543658</v>
      </c>
      <c r="O15" s="321">
        <v>562290</v>
      </c>
      <c r="P15" s="321">
        <v>562216</v>
      </c>
      <c r="Q15" s="321">
        <v>548298</v>
      </c>
      <c r="R15" s="321">
        <v>543408</v>
      </c>
      <c r="S15" s="321">
        <v>544628</v>
      </c>
      <c r="T15" s="321">
        <v>512848</v>
      </c>
      <c r="U15" s="321">
        <v>503942</v>
      </c>
      <c r="V15" s="321">
        <v>489316</v>
      </c>
      <c r="W15" s="321">
        <v>489212</v>
      </c>
      <c r="X15" s="321">
        <v>496459</v>
      </c>
      <c r="Y15" s="321">
        <v>501816</v>
      </c>
      <c r="Z15" s="321">
        <v>513777</v>
      </c>
      <c r="AA15" s="321">
        <v>525778</v>
      </c>
      <c r="AB15" s="321">
        <v>532516</v>
      </c>
      <c r="AC15" s="321">
        <v>510133</v>
      </c>
      <c r="AD15" s="321">
        <v>514476</v>
      </c>
      <c r="AE15" s="321">
        <v>526805</v>
      </c>
      <c r="AF15" s="321">
        <v>530116</v>
      </c>
      <c r="AG15" s="321">
        <v>536984</v>
      </c>
      <c r="AH15" s="400">
        <v>554444</v>
      </c>
      <c r="AI15" s="400">
        <v>566118</v>
      </c>
      <c r="AJ15" s="321">
        <v>575999</v>
      </c>
      <c r="AK15" s="321">
        <v>587842</v>
      </c>
    </row>
    <row r="16" spans="2:38" ht="15.5">
      <c r="B16" s="195" t="s">
        <v>88</v>
      </c>
      <c r="C16" s="42">
        <v>96074</v>
      </c>
      <c r="D16" s="42">
        <v>106763</v>
      </c>
      <c r="E16" s="42">
        <v>48517</v>
      </c>
      <c r="F16" s="42">
        <v>54881</v>
      </c>
      <c r="G16" s="42">
        <v>53638</v>
      </c>
      <c r="H16" s="42">
        <v>53439</v>
      </c>
      <c r="I16" s="42">
        <v>58745</v>
      </c>
      <c r="J16" s="42">
        <v>454284</v>
      </c>
      <c r="K16" s="321">
        <v>379673</v>
      </c>
      <c r="L16" s="321">
        <v>375457</v>
      </c>
      <c r="M16" s="321">
        <v>124199</v>
      </c>
      <c r="N16" s="321">
        <v>152336</v>
      </c>
      <c r="O16" s="321">
        <v>151375</v>
      </c>
      <c r="P16" s="321">
        <v>154997</v>
      </c>
      <c r="Q16" s="321">
        <v>173788</v>
      </c>
      <c r="R16" s="321">
        <v>174004</v>
      </c>
      <c r="S16" s="321">
        <v>177231</v>
      </c>
      <c r="T16" s="321">
        <v>62909</v>
      </c>
      <c r="U16" s="322">
        <v>111976</v>
      </c>
      <c r="V16" s="321">
        <v>1129778</v>
      </c>
      <c r="W16" s="321">
        <v>1244133</v>
      </c>
      <c r="X16" s="321">
        <v>1303161</v>
      </c>
      <c r="Y16" s="321">
        <v>1338878</v>
      </c>
      <c r="Z16" s="321">
        <v>1713328</v>
      </c>
      <c r="AA16" s="321">
        <v>1717387</v>
      </c>
      <c r="AB16" s="321">
        <v>1737645</v>
      </c>
      <c r="AC16" s="321">
        <v>1649297</v>
      </c>
      <c r="AD16" s="321">
        <v>1712432</v>
      </c>
      <c r="AE16" s="321">
        <v>1648073</v>
      </c>
      <c r="AF16" s="321">
        <v>1626301</v>
      </c>
      <c r="AG16" s="321">
        <v>1638319</v>
      </c>
      <c r="AH16" s="400">
        <v>1605468</v>
      </c>
      <c r="AI16" s="400">
        <v>1588687</v>
      </c>
      <c r="AJ16" s="321">
        <v>1524332</v>
      </c>
      <c r="AK16" s="321">
        <v>1409273</v>
      </c>
    </row>
    <row r="17" spans="2:37" ht="15.5">
      <c r="B17" s="195" t="s">
        <v>283</v>
      </c>
      <c r="C17" s="42">
        <v>0</v>
      </c>
      <c r="D17" s="42">
        <v>0</v>
      </c>
      <c r="E17" s="42">
        <v>0</v>
      </c>
      <c r="F17" s="42">
        <v>0</v>
      </c>
      <c r="G17" s="42">
        <v>0</v>
      </c>
      <c r="H17" s="42">
        <v>0</v>
      </c>
      <c r="I17" s="42">
        <v>0</v>
      </c>
      <c r="J17" s="42">
        <v>0</v>
      </c>
      <c r="K17" s="42">
        <v>0</v>
      </c>
      <c r="L17" s="42">
        <v>0</v>
      </c>
      <c r="M17" s="42">
        <v>0</v>
      </c>
      <c r="N17" s="321">
        <v>125050</v>
      </c>
      <c r="O17" s="321">
        <v>125050</v>
      </c>
      <c r="P17" s="321">
        <v>193886</v>
      </c>
      <c r="Q17" s="321">
        <v>223640</v>
      </c>
      <c r="R17" s="321">
        <v>262077</v>
      </c>
      <c r="S17" s="321">
        <v>295387</v>
      </c>
      <c r="T17" s="321">
        <v>332191</v>
      </c>
      <c r="U17" s="321">
        <v>349542</v>
      </c>
      <c r="V17" s="321">
        <v>349031</v>
      </c>
      <c r="W17" s="321">
        <v>355807</v>
      </c>
      <c r="X17" s="321">
        <v>352230</v>
      </c>
      <c r="Y17" s="321">
        <v>351123</v>
      </c>
      <c r="Z17" s="321">
        <v>352661</v>
      </c>
      <c r="AA17" s="321">
        <v>353732</v>
      </c>
      <c r="AB17" s="321">
        <v>356119</v>
      </c>
      <c r="AC17" s="321">
        <v>75156</v>
      </c>
      <c r="AD17" s="321">
        <v>54886</v>
      </c>
      <c r="AE17" s="321">
        <v>63413</v>
      </c>
      <c r="AF17" s="321">
        <v>12758</v>
      </c>
      <c r="AG17" s="321">
        <v>12758</v>
      </c>
      <c r="AH17" s="400">
        <v>12758</v>
      </c>
      <c r="AI17" s="400">
        <v>48392</v>
      </c>
      <c r="AJ17" s="321">
        <v>12758</v>
      </c>
      <c r="AK17" s="321">
        <v>0</v>
      </c>
    </row>
    <row r="18" spans="2:37" ht="15.5">
      <c r="B18" s="195" t="s">
        <v>11</v>
      </c>
      <c r="C18" s="321">
        <v>264015</v>
      </c>
      <c r="D18" s="321">
        <v>325280</v>
      </c>
      <c r="E18" s="321">
        <v>297247</v>
      </c>
      <c r="F18" s="321">
        <v>339269</v>
      </c>
      <c r="G18" s="321">
        <v>354643</v>
      </c>
      <c r="H18" s="321">
        <v>354441</v>
      </c>
      <c r="I18" s="321">
        <v>345236</v>
      </c>
      <c r="J18" s="321">
        <v>957625</v>
      </c>
      <c r="K18" s="321">
        <v>972693</v>
      </c>
      <c r="L18" s="321">
        <v>1029894</v>
      </c>
      <c r="M18" s="321">
        <v>355893</v>
      </c>
      <c r="N18" s="321">
        <v>322127</v>
      </c>
      <c r="O18" s="321">
        <v>333812</v>
      </c>
      <c r="P18" s="321">
        <v>245808</v>
      </c>
      <c r="Q18" s="321">
        <v>279927</v>
      </c>
      <c r="R18" s="321">
        <v>401545</v>
      </c>
      <c r="S18" s="321">
        <v>378856</v>
      </c>
      <c r="T18" s="321">
        <v>459218</v>
      </c>
      <c r="U18" s="321">
        <v>450416</v>
      </c>
      <c r="V18" s="321">
        <v>497936</v>
      </c>
      <c r="W18" s="321">
        <v>483527</v>
      </c>
      <c r="X18" s="321">
        <v>498111</v>
      </c>
      <c r="Y18" s="321">
        <v>501570</v>
      </c>
      <c r="Z18" s="321">
        <v>502224</v>
      </c>
      <c r="AA18" s="321">
        <v>515648</v>
      </c>
      <c r="AB18" s="321">
        <v>530831</v>
      </c>
      <c r="AC18" s="321">
        <v>613174</v>
      </c>
      <c r="AD18" s="321">
        <v>551137</v>
      </c>
      <c r="AE18" s="321">
        <v>583282</v>
      </c>
      <c r="AF18" s="321">
        <v>617329</v>
      </c>
      <c r="AG18" s="321">
        <v>631031</v>
      </c>
      <c r="AH18" s="400">
        <v>676629</v>
      </c>
      <c r="AI18" s="400">
        <v>705661</v>
      </c>
      <c r="AJ18" s="321">
        <v>800656</v>
      </c>
      <c r="AK18" s="321">
        <v>848390</v>
      </c>
    </row>
    <row r="19" spans="2:37" ht="15.5">
      <c r="B19" s="55" t="s">
        <v>288</v>
      </c>
      <c r="C19" s="46">
        <v>1150372</v>
      </c>
      <c r="D19" s="46">
        <v>1164854</v>
      </c>
      <c r="E19" s="46">
        <v>1205496</v>
      </c>
      <c r="F19" s="46">
        <v>1054052</v>
      </c>
      <c r="G19" s="46">
        <v>1092905</v>
      </c>
      <c r="H19" s="46">
        <v>1110529</v>
      </c>
      <c r="I19" s="46">
        <v>1183569</v>
      </c>
      <c r="J19" s="46">
        <v>1088094</v>
      </c>
      <c r="K19" s="320">
        <v>1122471</v>
      </c>
      <c r="L19" s="320">
        <v>1165451</v>
      </c>
      <c r="M19" s="320">
        <v>1222453</v>
      </c>
      <c r="N19" s="320">
        <v>1053138</v>
      </c>
      <c r="O19" s="320">
        <v>1053056</v>
      </c>
      <c r="P19" s="320">
        <v>1096651</v>
      </c>
      <c r="Q19" s="320">
        <v>1133876</v>
      </c>
      <c r="R19" s="320">
        <v>1058708</v>
      </c>
      <c r="S19" s="320">
        <v>1091514</v>
      </c>
      <c r="T19" s="320">
        <v>1143820</v>
      </c>
      <c r="U19" s="320">
        <v>1212138</v>
      </c>
      <c r="V19" s="320">
        <v>1138402</v>
      </c>
      <c r="W19" s="320">
        <v>1170461</v>
      </c>
      <c r="X19" s="320">
        <v>1221980</v>
      </c>
      <c r="Y19" s="320">
        <v>1279946</v>
      </c>
      <c r="Z19" s="320">
        <v>1211337</v>
      </c>
      <c r="AA19" s="320">
        <v>1253005</v>
      </c>
      <c r="AB19" s="320">
        <v>1311296</v>
      </c>
      <c r="AC19" s="320">
        <v>1386606</v>
      </c>
      <c r="AD19" s="320">
        <v>1303981</v>
      </c>
      <c r="AE19" s="320">
        <v>1359607</v>
      </c>
      <c r="AF19" s="320">
        <v>1432405</v>
      </c>
      <c r="AG19" s="320">
        <v>1486176</v>
      </c>
      <c r="AH19" s="399">
        <v>1442285</v>
      </c>
      <c r="AI19" s="399">
        <v>1491591</v>
      </c>
      <c r="AJ19" s="320">
        <v>1570067</v>
      </c>
      <c r="AK19" s="320">
        <v>1626679</v>
      </c>
    </row>
    <row r="20" spans="2:37" ht="15.5">
      <c r="B20" s="45" t="s">
        <v>287</v>
      </c>
      <c r="C20" s="46">
        <v>0</v>
      </c>
      <c r="D20" s="46">
        <v>0</v>
      </c>
      <c r="E20" s="46">
        <v>0</v>
      </c>
      <c r="F20" s="46">
        <v>0</v>
      </c>
      <c r="G20" s="46">
        <v>0</v>
      </c>
      <c r="H20" s="46">
        <v>0</v>
      </c>
      <c r="I20" s="46">
        <v>0</v>
      </c>
      <c r="J20" s="46">
        <v>0</v>
      </c>
      <c r="K20" s="46">
        <v>0</v>
      </c>
      <c r="L20" s="46">
        <v>0</v>
      </c>
      <c r="M20" s="46">
        <v>0</v>
      </c>
      <c r="N20" s="320">
        <v>90202</v>
      </c>
      <c r="O20" s="320">
        <v>100828</v>
      </c>
      <c r="P20" s="320">
        <v>100827</v>
      </c>
      <c r="Q20" s="320">
        <v>100827</v>
      </c>
      <c r="R20" s="320">
        <v>100822</v>
      </c>
      <c r="S20" s="320">
        <v>164219</v>
      </c>
      <c r="T20" s="320">
        <v>164194</v>
      </c>
      <c r="U20" s="320">
        <v>159058</v>
      </c>
      <c r="V20" s="320">
        <v>159054</v>
      </c>
      <c r="W20" s="320">
        <v>159054</v>
      </c>
      <c r="X20" s="320">
        <v>159047</v>
      </c>
      <c r="Y20" s="320">
        <v>162207</v>
      </c>
      <c r="Z20" s="320">
        <v>141496</v>
      </c>
      <c r="AA20" s="320">
        <v>141425</v>
      </c>
      <c r="AB20" s="320">
        <v>150465</v>
      </c>
      <c r="AC20" s="320">
        <v>149955</v>
      </c>
      <c r="AD20" s="320">
        <v>149550</v>
      </c>
      <c r="AE20" s="320">
        <v>149144</v>
      </c>
      <c r="AF20" s="320">
        <v>148739</v>
      </c>
      <c r="AG20" s="320">
        <v>148370</v>
      </c>
      <c r="AH20" s="399">
        <v>151581</v>
      </c>
      <c r="AI20" s="399">
        <v>151174</v>
      </c>
      <c r="AJ20" s="320">
        <v>147750</v>
      </c>
      <c r="AK20" s="320">
        <v>147559</v>
      </c>
    </row>
    <row r="21" spans="2:37" ht="15.5">
      <c r="B21" s="45" t="s">
        <v>286</v>
      </c>
      <c r="C21" s="46">
        <v>13488122</v>
      </c>
      <c r="D21" s="46">
        <v>13259162</v>
      </c>
      <c r="E21" s="46">
        <v>13048632</v>
      </c>
      <c r="F21" s="46">
        <v>12882618</v>
      </c>
      <c r="G21" s="46">
        <v>12669891</v>
      </c>
      <c r="H21" s="46">
        <v>12484296</v>
      </c>
      <c r="I21" s="46">
        <v>12314039</v>
      </c>
      <c r="J21" s="46">
        <v>11715022</v>
      </c>
      <c r="K21" s="320">
        <v>11571751</v>
      </c>
      <c r="L21" s="320">
        <v>11437713</v>
      </c>
      <c r="M21" s="320">
        <v>11403455</v>
      </c>
      <c r="N21" s="320">
        <v>11424691</v>
      </c>
      <c r="O21" s="320">
        <v>11359924</v>
      </c>
      <c r="P21" s="320">
        <v>11298978</v>
      </c>
      <c r="Q21" s="320">
        <v>11224774</v>
      </c>
      <c r="R21" s="320">
        <v>11069434</v>
      </c>
      <c r="S21" s="320">
        <v>10997265</v>
      </c>
      <c r="T21" s="320">
        <v>11103073</v>
      </c>
      <c r="U21" s="320">
        <v>10773499</v>
      </c>
      <c r="V21" s="320">
        <v>11085685</v>
      </c>
      <c r="W21" s="320">
        <v>11206157</v>
      </c>
      <c r="X21" s="320">
        <v>11446841</v>
      </c>
      <c r="Y21" s="320">
        <v>11847976</v>
      </c>
      <c r="Z21" s="320">
        <v>10820571</v>
      </c>
      <c r="AA21" s="320">
        <v>11176254</v>
      </c>
      <c r="AB21" s="320">
        <v>11825539</v>
      </c>
      <c r="AC21" s="320">
        <v>12469436</v>
      </c>
      <c r="AD21" s="320">
        <v>12878818</v>
      </c>
      <c r="AE21" s="320">
        <v>12847292</v>
      </c>
      <c r="AF21" s="320">
        <v>12773938.47128582</v>
      </c>
      <c r="AG21" s="320">
        <v>12668139</v>
      </c>
      <c r="AH21" s="399">
        <v>12766827</v>
      </c>
      <c r="AI21" s="399">
        <v>12675973</v>
      </c>
      <c r="AJ21" s="320">
        <v>12664041</v>
      </c>
      <c r="AK21" s="320">
        <v>10387747</v>
      </c>
    </row>
    <row r="22" spans="2:37" ht="15.5">
      <c r="B22" s="45" t="s">
        <v>289</v>
      </c>
      <c r="C22" s="46">
        <v>703957</v>
      </c>
      <c r="D22" s="46">
        <v>697124</v>
      </c>
      <c r="E22" s="46">
        <v>691861</v>
      </c>
      <c r="F22" s="46">
        <v>677190</v>
      </c>
      <c r="G22" s="46">
        <v>672190</v>
      </c>
      <c r="H22" s="46">
        <v>668770</v>
      </c>
      <c r="I22" s="46">
        <v>668158</v>
      </c>
      <c r="J22" s="46">
        <v>695596</v>
      </c>
      <c r="K22" s="320">
        <v>689897</v>
      </c>
      <c r="L22" s="320">
        <v>698849</v>
      </c>
      <c r="M22" s="320">
        <v>696066</v>
      </c>
      <c r="N22" s="320">
        <v>726922</v>
      </c>
      <c r="O22" s="320">
        <v>726340</v>
      </c>
      <c r="P22" s="320">
        <v>723345</v>
      </c>
      <c r="Q22" s="320">
        <v>726328</v>
      </c>
      <c r="R22" s="320">
        <v>1598199</v>
      </c>
      <c r="S22" s="320">
        <v>1599918</v>
      </c>
      <c r="T22" s="320">
        <v>1594071</v>
      </c>
      <c r="U22" s="320">
        <v>1592294</v>
      </c>
      <c r="V22" s="320">
        <v>1650646</v>
      </c>
      <c r="W22" s="320">
        <v>1647377</v>
      </c>
      <c r="X22" s="320">
        <v>1648424</v>
      </c>
      <c r="Y22" s="320">
        <v>1655900</v>
      </c>
      <c r="Z22" s="320">
        <v>1975940</v>
      </c>
      <c r="AA22" s="320">
        <v>1976046</v>
      </c>
      <c r="AB22" s="320">
        <v>1960609</v>
      </c>
      <c r="AC22" s="320">
        <v>1957669</v>
      </c>
      <c r="AD22" s="320">
        <v>1964454</v>
      </c>
      <c r="AE22" s="320">
        <v>1953241</v>
      </c>
      <c r="AF22" s="320">
        <v>1958567</v>
      </c>
      <c r="AG22" s="320">
        <v>1960008</v>
      </c>
      <c r="AH22" s="399">
        <v>1972820</v>
      </c>
      <c r="AI22" s="399">
        <v>1977033</v>
      </c>
      <c r="AJ22" s="320">
        <v>2009203</v>
      </c>
      <c r="AK22" s="320">
        <v>2006539</v>
      </c>
    </row>
    <row r="23" spans="2:37" ht="15.5">
      <c r="B23" s="40"/>
      <c r="C23" s="42"/>
      <c r="D23" s="42"/>
      <c r="K23" s="321"/>
      <c r="L23" s="321"/>
      <c r="M23" s="321"/>
      <c r="N23" s="319"/>
      <c r="O23" s="319"/>
      <c r="P23" s="321"/>
      <c r="Q23" s="321"/>
      <c r="R23" s="321"/>
      <c r="S23" s="321"/>
      <c r="T23" s="321"/>
      <c r="U23" s="321"/>
      <c r="V23" s="321"/>
      <c r="W23" s="321"/>
      <c r="X23" s="319"/>
      <c r="Y23" s="319"/>
      <c r="Z23" s="319"/>
      <c r="AA23" s="319"/>
      <c r="AB23" s="319"/>
      <c r="AC23" s="319"/>
      <c r="AD23" s="319"/>
      <c r="AE23" s="319"/>
      <c r="AF23" s="319"/>
      <c r="AG23" s="319"/>
      <c r="AH23" s="398"/>
      <c r="AI23" s="398"/>
      <c r="AJ23" s="319"/>
      <c r="AK23" s="319"/>
    </row>
    <row r="24" spans="2:37" ht="15.5">
      <c r="B24" s="43" t="s">
        <v>92</v>
      </c>
      <c r="C24" s="47">
        <v>26304568</v>
      </c>
      <c r="D24" s="47">
        <v>26016132</v>
      </c>
      <c r="E24" s="47">
        <v>25805817</v>
      </c>
      <c r="F24" s="47">
        <v>25984477</v>
      </c>
      <c r="G24" s="47">
        <v>25376778</v>
      </c>
      <c r="H24" s="47">
        <v>25319368</v>
      </c>
      <c r="I24" s="47">
        <v>26098375</v>
      </c>
      <c r="J24" s="47">
        <v>26523851</v>
      </c>
      <c r="K24" s="47">
        <v>26251939</v>
      </c>
      <c r="L24" s="47">
        <v>26165716</v>
      </c>
      <c r="M24" s="47">
        <v>27013732</v>
      </c>
      <c r="N24" s="47">
        <v>26337032</v>
      </c>
      <c r="O24" s="47">
        <v>26975880</v>
      </c>
      <c r="P24" s="47">
        <v>26852890</v>
      </c>
      <c r="Q24" s="47">
        <v>27867367</v>
      </c>
      <c r="R24" s="47">
        <v>29952137</v>
      </c>
      <c r="S24" s="47">
        <v>31865269</v>
      </c>
      <c r="T24" s="47">
        <v>36457494</v>
      </c>
      <c r="U24" s="47">
        <v>38918447</v>
      </c>
      <c r="V24" s="47">
        <v>39481569</v>
      </c>
      <c r="W24" s="47">
        <v>39103644</v>
      </c>
      <c r="X24" s="47">
        <v>41280601</v>
      </c>
      <c r="Y24" s="47">
        <v>40916056</v>
      </c>
      <c r="Z24" s="47">
        <v>40000451</v>
      </c>
      <c r="AA24" s="47">
        <v>40203760</v>
      </c>
      <c r="AB24" s="47">
        <v>39738726</v>
      </c>
      <c r="AC24" s="47">
        <v>40205324</v>
      </c>
      <c r="AD24" s="47">
        <v>40161751</v>
      </c>
      <c r="AE24" s="47">
        <v>39444454</v>
      </c>
      <c r="AF24" s="47">
        <v>39539710.47128582</v>
      </c>
      <c r="AG24" s="47">
        <v>39432125</v>
      </c>
      <c r="AH24" s="47">
        <v>39871790</v>
      </c>
      <c r="AI24" s="47">
        <v>40744288</v>
      </c>
      <c r="AJ24" s="47">
        <v>40655884</v>
      </c>
      <c r="AK24" s="47">
        <v>35309875</v>
      </c>
    </row>
    <row r="26" spans="2:37" ht="15">
      <c r="B26" s="485" t="s">
        <v>93</v>
      </c>
      <c r="C26" s="485"/>
      <c r="D26" s="485"/>
      <c r="E26" s="485"/>
      <c r="F26" s="485"/>
      <c r="G26" s="485"/>
      <c r="H26" s="485"/>
      <c r="I26" s="485"/>
      <c r="J26" s="485"/>
      <c r="K26" s="485"/>
      <c r="L26" s="485"/>
      <c r="M26" s="485"/>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row>
    <row r="27" spans="2:37" ht="15.5">
      <c r="B27" s="246" t="s">
        <v>94</v>
      </c>
      <c r="C27" s="247">
        <v>42825</v>
      </c>
      <c r="D27" s="247">
        <v>42916</v>
      </c>
      <c r="E27" s="247">
        <v>43008</v>
      </c>
      <c r="F27" s="247">
        <v>43100</v>
      </c>
      <c r="G27" s="247">
        <v>43190</v>
      </c>
      <c r="H27" s="247">
        <v>43281</v>
      </c>
      <c r="I27" s="247">
        <v>43373</v>
      </c>
      <c r="J27" s="248">
        <v>43465</v>
      </c>
      <c r="K27" s="248">
        <v>43555</v>
      </c>
      <c r="L27" s="248">
        <v>43646</v>
      </c>
      <c r="M27" s="248">
        <v>43738</v>
      </c>
      <c r="N27" s="248">
        <v>43830</v>
      </c>
      <c r="O27" s="248">
        <v>43921</v>
      </c>
      <c r="P27" s="248">
        <v>44012</v>
      </c>
      <c r="Q27" s="248">
        <v>44104</v>
      </c>
      <c r="R27" s="248">
        <v>44196</v>
      </c>
      <c r="S27" s="248">
        <f>S3</f>
        <v>44286</v>
      </c>
      <c r="T27" s="248">
        <f>T3</f>
        <v>44377</v>
      </c>
      <c r="U27" s="248">
        <v>44469</v>
      </c>
      <c r="V27" s="248">
        <f>V3</f>
        <v>44561</v>
      </c>
      <c r="W27" s="248">
        <v>44651</v>
      </c>
      <c r="X27" s="248">
        <v>44742</v>
      </c>
      <c r="Y27" s="248">
        <v>44834</v>
      </c>
      <c r="Z27" s="248">
        <v>44926</v>
      </c>
      <c r="AA27" s="248">
        <v>45016</v>
      </c>
      <c r="AB27" s="248">
        <v>45107</v>
      </c>
      <c r="AC27" s="248">
        <v>45199</v>
      </c>
      <c r="AD27" s="248">
        <v>45291</v>
      </c>
      <c r="AE27" s="248">
        <v>45382</v>
      </c>
      <c r="AF27" s="248" t="s">
        <v>341</v>
      </c>
      <c r="AG27" s="248" t="s">
        <v>352</v>
      </c>
      <c r="AH27" s="248" t="s">
        <v>358</v>
      </c>
      <c r="AI27" s="248" t="s">
        <v>365</v>
      </c>
      <c r="AJ27" s="248" t="s">
        <v>367</v>
      </c>
      <c r="AK27" s="248" t="s">
        <v>371</v>
      </c>
    </row>
    <row r="28" spans="2:37" ht="17.5">
      <c r="B28" s="48"/>
      <c r="C28" s="49"/>
      <c r="D28" s="49"/>
      <c r="E28" s="50"/>
      <c r="F28" s="49"/>
      <c r="G28" s="49"/>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row>
    <row r="29" spans="2:37" ht="15.5">
      <c r="B29" s="51" t="s">
        <v>86</v>
      </c>
      <c r="C29" s="39">
        <v>2458976</v>
      </c>
      <c r="D29" s="39">
        <v>2281035</v>
      </c>
      <c r="E29" s="39">
        <v>2387267</v>
      </c>
      <c r="F29" s="39">
        <v>3046420</v>
      </c>
      <c r="G29" s="39">
        <v>2325040</v>
      </c>
      <c r="H29" s="39">
        <v>2125224</v>
      </c>
      <c r="I29" s="39">
        <v>2554236</v>
      </c>
      <c r="J29" s="39">
        <v>3335670</v>
      </c>
      <c r="K29" s="39">
        <v>3112311</v>
      </c>
      <c r="L29" s="39">
        <v>2984180</v>
      </c>
      <c r="M29" s="39">
        <v>3385283</v>
      </c>
      <c r="N29" s="39">
        <v>2889738</v>
      </c>
      <c r="O29" s="39">
        <v>2936522</v>
      </c>
      <c r="P29" s="39">
        <v>3002048</v>
      </c>
      <c r="Q29" s="39">
        <v>3690047</v>
      </c>
      <c r="R29" s="39">
        <v>4479098</v>
      </c>
      <c r="S29" s="39">
        <v>4509443</v>
      </c>
      <c r="T29" s="39">
        <v>5377667</v>
      </c>
      <c r="U29" s="39">
        <v>6805830</v>
      </c>
      <c r="V29" s="39">
        <v>6331989</v>
      </c>
      <c r="W29" s="39">
        <v>5329348</v>
      </c>
      <c r="X29" s="39">
        <v>6135616</v>
      </c>
      <c r="Y29" s="39">
        <v>4998167</v>
      </c>
      <c r="Z29" s="39">
        <v>5392626</v>
      </c>
      <c r="AA29" s="39">
        <v>5180871</v>
      </c>
      <c r="AB29" s="39">
        <v>4774478</v>
      </c>
      <c r="AC29" s="39">
        <v>5503125</v>
      </c>
      <c r="AD29" s="39">
        <v>5514389</v>
      </c>
      <c r="AE29" s="39">
        <v>4820660</v>
      </c>
      <c r="AF29" s="39">
        <v>4762713.4712899998</v>
      </c>
      <c r="AG29" s="39">
        <v>4573681</v>
      </c>
      <c r="AH29" s="39">
        <v>4783005</v>
      </c>
      <c r="AI29" s="39">
        <v>4301263</v>
      </c>
      <c r="AJ29" s="39">
        <v>4343969</v>
      </c>
      <c r="AK29" s="39">
        <v>3885371</v>
      </c>
    </row>
    <row r="30" spans="2:37" ht="15.5">
      <c r="B30" s="52" t="s">
        <v>95</v>
      </c>
      <c r="C30" s="318">
        <v>609555</v>
      </c>
      <c r="D30" s="318">
        <v>630476</v>
      </c>
      <c r="E30" s="318">
        <v>875662</v>
      </c>
      <c r="F30" s="318">
        <v>1010471</v>
      </c>
      <c r="G30" s="318">
        <v>30934</v>
      </c>
      <c r="H30" s="318">
        <v>23156</v>
      </c>
      <c r="I30" s="318">
        <v>22360</v>
      </c>
      <c r="J30" s="318">
        <v>471216</v>
      </c>
      <c r="K30" s="318">
        <v>189508</v>
      </c>
      <c r="L30" s="318">
        <v>262921</v>
      </c>
      <c r="M30" s="318">
        <v>280089</v>
      </c>
      <c r="N30" s="318">
        <v>125647</v>
      </c>
      <c r="O30" s="318">
        <v>69703</v>
      </c>
      <c r="P30" s="318">
        <v>158156</v>
      </c>
      <c r="Q30" s="318">
        <v>71797</v>
      </c>
      <c r="R30" s="318">
        <v>140332</v>
      </c>
      <c r="S30" s="318">
        <v>65157</v>
      </c>
      <c r="T30" s="318">
        <v>143271</v>
      </c>
      <c r="U30" s="318">
        <v>62858</v>
      </c>
      <c r="V30" s="318">
        <v>176291</v>
      </c>
      <c r="W30" s="318">
        <v>56274</v>
      </c>
      <c r="X30" s="318">
        <v>174984</v>
      </c>
      <c r="Y30" s="318">
        <v>95327</v>
      </c>
      <c r="Z30" s="318">
        <v>135697</v>
      </c>
      <c r="AA30" s="318">
        <v>154633</v>
      </c>
      <c r="AB30" s="318">
        <v>132854</v>
      </c>
      <c r="AC30" s="318">
        <v>159059</v>
      </c>
      <c r="AD30" s="318">
        <v>127891</v>
      </c>
      <c r="AE30" s="318">
        <v>139476</v>
      </c>
      <c r="AF30" s="318">
        <v>166734</v>
      </c>
      <c r="AG30" s="318">
        <v>151389</v>
      </c>
      <c r="AH30" s="397">
        <v>177932</v>
      </c>
      <c r="AI30" s="397">
        <v>171126</v>
      </c>
      <c r="AJ30" s="318">
        <v>239881</v>
      </c>
      <c r="AK30" s="318">
        <v>162926</v>
      </c>
    </row>
    <row r="31" spans="2:37" ht="15.5">
      <c r="B31" s="52" t="s">
        <v>96</v>
      </c>
      <c r="C31" s="318">
        <v>683157</v>
      </c>
      <c r="D31" s="318">
        <v>703438</v>
      </c>
      <c r="E31" s="318">
        <v>738257</v>
      </c>
      <c r="F31" s="318">
        <v>976917</v>
      </c>
      <c r="G31" s="318">
        <v>1107295</v>
      </c>
      <c r="H31" s="318">
        <v>1086263</v>
      </c>
      <c r="I31" s="318">
        <v>1483277</v>
      </c>
      <c r="J31" s="318">
        <v>1133763</v>
      </c>
      <c r="K31" s="318">
        <v>1149580</v>
      </c>
      <c r="L31" s="318">
        <v>1166050</v>
      </c>
      <c r="M31" s="318">
        <v>1493648</v>
      </c>
      <c r="N31" s="318">
        <v>1518270</v>
      </c>
      <c r="O31" s="318">
        <v>1510963</v>
      </c>
      <c r="P31" s="318">
        <v>1078259</v>
      </c>
      <c r="Q31" s="318">
        <v>1633137</v>
      </c>
      <c r="R31" s="318">
        <v>1917690</v>
      </c>
      <c r="S31" s="318">
        <v>2137223</v>
      </c>
      <c r="T31" s="318">
        <v>2177726</v>
      </c>
      <c r="U31" s="318">
        <v>2682254</v>
      </c>
      <c r="V31" s="318">
        <v>2630292</v>
      </c>
      <c r="W31" s="318">
        <v>2734336</v>
      </c>
      <c r="X31" s="318">
        <v>4048784</v>
      </c>
      <c r="Y31" s="318">
        <v>2908471</v>
      </c>
      <c r="Z31" s="318">
        <v>2838631</v>
      </c>
      <c r="AA31" s="318">
        <v>2415618</v>
      </c>
      <c r="AB31" s="318">
        <v>2446597</v>
      </c>
      <c r="AC31" s="318">
        <v>2523140</v>
      </c>
      <c r="AD31" s="318">
        <v>2623848</v>
      </c>
      <c r="AE31" s="318">
        <v>2649117</v>
      </c>
      <c r="AF31" s="318">
        <v>2839116</v>
      </c>
      <c r="AG31" s="318">
        <v>2545911</v>
      </c>
      <c r="AH31" s="397">
        <v>2971061</v>
      </c>
      <c r="AI31" s="397">
        <v>2693335</v>
      </c>
      <c r="AJ31" s="318">
        <v>2722145</v>
      </c>
      <c r="AK31" s="318">
        <v>2246795</v>
      </c>
    </row>
    <row r="32" spans="2:37" ht="15.5">
      <c r="B32" s="53" t="s">
        <v>97</v>
      </c>
      <c r="C32" s="323">
        <v>180941</v>
      </c>
      <c r="D32" s="323">
        <v>211743</v>
      </c>
      <c r="E32" s="323">
        <v>240574</v>
      </c>
      <c r="F32" s="323">
        <v>188735</v>
      </c>
      <c r="G32" s="323">
        <v>212949</v>
      </c>
      <c r="H32" s="323">
        <v>221247</v>
      </c>
      <c r="I32" s="323">
        <v>242639</v>
      </c>
      <c r="J32" s="323">
        <v>205583</v>
      </c>
      <c r="K32" s="323">
        <v>194354</v>
      </c>
      <c r="L32" s="323">
        <v>221279</v>
      </c>
      <c r="M32" s="323">
        <v>249717</v>
      </c>
      <c r="N32" s="323">
        <v>198416</v>
      </c>
      <c r="O32" s="323">
        <v>204377</v>
      </c>
      <c r="P32" s="323">
        <v>256837</v>
      </c>
      <c r="Q32" s="323">
        <v>262164</v>
      </c>
      <c r="R32" s="323">
        <v>180757</v>
      </c>
      <c r="S32" s="323">
        <v>193981</v>
      </c>
      <c r="T32" s="323">
        <v>225589</v>
      </c>
      <c r="U32" s="323">
        <v>260518</v>
      </c>
      <c r="V32" s="323">
        <v>221950</v>
      </c>
      <c r="W32" s="323">
        <v>228214</v>
      </c>
      <c r="X32" s="318">
        <v>262326</v>
      </c>
      <c r="Y32" s="318">
        <v>303756</v>
      </c>
      <c r="Z32" s="318">
        <v>267712</v>
      </c>
      <c r="AA32" s="318">
        <v>259752</v>
      </c>
      <c r="AB32" s="318">
        <v>315983</v>
      </c>
      <c r="AC32" s="318">
        <v>348377</v>
      </c>
      <c r="AD32" s="318">
        <v>256818</v>
      </c>
      <c r="AE32" s="318">
        <v>243926</v>
      </c>
      <c r="AF32" s="318">
        <v>336024</v>
      </c>
      <c r="AG32" s="318">
        <v>395920</v>
      </c>
      <c r="AH32" s="397">
        <v>370224</v>
      </c>
      <c r="AI32" s="397">
        <v>286443</v>
      </c>
      <c r="AJ32" s="318">
        <v>340246</v>
      </c>
      <c r="AK32" s="318">
        <v>391790</v>
      </c>
    </row>
    <row r="33" spans="2:37" ht="15.5">
      <c r="B33" s="53" t="s">
        <v>98</v>
      </c>
      <c r="C33" s="323">
        <v>123035</v>
      </c>
      <c r="D33" s="323">
        <v>126256</v>
      </c>
      <c r="E33" s="323">
        <v>85533</v>
      </c>
      <c r="F33" s="323">
        <v>96523</v>
      </c>
      <c r="G33" s="323">
        <v>83861</v>
      </c>
      <c r="H33" s="323">
        <v>97426</v>
      </c>
      <c r="I33" s="323">
        <v>93841</v>
      </c>
      <c r="J33" s="323">
        <v>126212</v>
      </c>
      <c r="K33" s="323">
        <v>92659</v>
      </c>
      <c r="L33" s="323">
        <v>110111</v>
      </c>
      <c r="M33" s="323">
        <v>112297</v>
      </c>
      <c r="N33" s="323">
        <v>114693</v>
      </c>
      <c r="O33" s="323">
        <v>116371</v>
      </c>
      <c r="P33" s="323">
        <v>199386</v>
      </c>
      <c r="Q33" s="323">
        <v>392854</v>
      </c>
      <c r="R33" s="323">
        <v>610804</v>
      </c>
      <c r="S33" s="323">
        <v>642217</v>
      </c>
      <c r="T33" s="323">
        <v>1643118</v>
      </c>
      <c r="U33" s="323">
        <v>1170179</v>
      </c>
      <c r="V33" s="323">
        <v>1010852</v>
      </c>
      <c r="W33" s="323">
        <v>305621</v>
      </c>
      <c r="X33" s="318">
        <v>316430</v>
      </c>
      <c r="Y33" s="318">
        <v>314062</v>
      </c>
      <c r="Z33" s="318">
        <v>191212</v>
      </c>
      <c r="AA33" s="318">
        <v>301174</v>
      </c>
      <c r="AB33" s="318">
        <v>273725</v>
      </c>
      <c r="AC33" s="318">
        <v>207610</v>
      </c>
      <c r="AD33" s="318">
        <v>188571</v>
      </c>
      <c r="AE33" s="318">
        <v>154976</v>
      </c>
      <c r="AF33" s="318">
        <v>140840</v>
      </c>
      <c r="AG33" s="318">
        <v>191673</v>
      </c>
      <c r="AH33" s="397">
        <v>129663</v>
      </c>
      <c r="AI33" s="397">
        <v>202068</v>
      </c>
      <c r="AJ33" s="318">
        <v>153510</v>
      </c>
      <c r="AK33" s="318">
        <v>159634</v>
      </c>
    </row>
    <row r="34" spans="2:37" ht="15.5">
      <c r="B34" s="52" t="s">
        <v>99</v>
      </c>
      <c r="C34" s="318">
        <v>606752</v>
      </c>
      <c r="D34" s="318">
        <v>327442</v>
      </c>
      <c r="E34" s="318">
        <v>201334</v>
      </c>
      <c r="F34" s="318">
        <v>475251</v>
      </c>
      <c r="G34" s="318">
        <v>527353</v>
      </c>
      <c r="H34" s="318">
        <v>468171</v>
      </c>
      <c r="I34" s="318">
        <v>506555</v>
      </c>
      <c r="J34" s="318">
        <v>965927</v>
      </c>
      <c r="K34" s="318">
        <v>994268</v>
      </c>
      <c r="L34" s="318">
        <v>912265</v>
      </c>
      <c r="M34" s="318">
        <v>915783</v>
      </c>
      <c r="N34" s="318">
        <v>613803</v>
      </c>
      <c r="O34" s="318">
        <v>716331</v>
      </c>
      <c r="P34" s="318">
        <v>939679</v>
      </c>
      <c r="Q34" s="318">
        <v>927184</v>
      </c>
      <c r="R34" s="318">
        <v>880711</v>
      </c>
      <c r="S34" s="318">
        <v>820738</v>
      </c>
      <c r="T34" s="318">
        <v>763231</v>
      </c>
      <c r="U34" s="318">
        <v>986066</v>
      </c>
      <c r="V34" s="318">
        <v>718054</v>
      </c>
      <c r="W34" s="318">
        <v>563859</v>
      </c>
      <c r="X34" s="318">
        <v>895461</v>
      </c>
      <c r="Y34" s="318">
        <v>938149</v>
      </c>
      <c r="Z34" s="318">
        <v>935375</v>
      </c>
      <c r="AA34" s="318">
        <v>1233989</v>
      </c>
      <c r="AB34" s="318">
        <v>1215858</v>
      </c>
      <c r="AC34" s="318">
        <v>1544444</v>
      </c>
      <c r="AD34" s="318">
        <v>1577209</v>
      </c>
      <c r="AE34" s="318">
        <v>873454</v>
      </c>
      <c r="AF34" s="318">
        <v>915251</v>
      </c>
      <c r="AG34" s="318">
        <v>958839</v>
      </c>
      <c r="AH34" s="397">
        <v>864103</v>
      </c>
      <c r="AI34" s="397">
        <v>717990</v>
      </c>
      <c r="AJ34" s="318">
        <v>683057</v>
      </c>
      <c r="AK34" s="318">
        <v>674565</v>
      </c>
    </row>
    <row r="35" spans="2:37" ht="15.5">
      <c r="B35" s="52" t="s">
        <v>100</v>
      </c>
      <c r="C35" s="318">
        <v>22003</v>
      </c>
      <c r="D35" s="318">
        <v>22000</v>
      </c>
      <c r="E35" s="318">
        <v>138</v>
      </c>
      <c r="F35" s="318">
        <v>75644</v>
      </c>
      <c r="G35" s="318">
        <v>119942</v>
      </c>
      <c r="H35" s="318">
        <v>185</v>
      </c>
      <c r="I35" s="318">
        <v>182</v>
      </c>
      <c r="J35" s="318">
        <v>202809</v>
      </c>
      <c r="K35" s="318">
        <v>202809</v>
      </c>
      <c r="L35" s="318">
        <v>11892</v>
      </c>
      <c r="M35" s="318">
        <v>395</v>
      </c>
      <c r="N35" s="318">
        <v>67814</v>
      </c>
      <c r="O35" s="318">
        <v>67809</v>
      </c>
      <c r="P35" s="318">
        <v>8630</v>
      </c>
      <c r="Q35" s="318">
        <v>8630</v>
      </c>
      <c r="R35" s="318">
        <v>324728</v>
      </c>
      <c r="S35" s="318">
        <v>276536</v>
      </c>
      <c r="T35" s="318">
        <v>678</v>
      </c>
      <c r="U35" s="318">
        <v>1267093</v>
      </c>
      <c r="V35" s="318">
        <v>968984</v>
      </c>
      <c r="W35" s="318">
        <v>966934</v>
      </c>
      <c r="X35" s="318">
        <v>117326</v>
      </c>
      <c r="Y35" s="318">
        <v>60446</v>
      </c>
      <c r="Z35" s="318">
        <v>470599</v>
      </c>
      <c r="AA35" s="318">
        <v>470580</v>
      </c>
      <c r="AB35" s="318">
        <v>69810</v>
      </c>
      <c r="AC35" s="318">
        <v>69786</v>
      </c>
      <c r="AD35" s="318">
        <v>362460</v>
      </c>
      <c r="AE35" s="318">
        <v>362441</v>
      </c>
      <c r="AF35" s="318">
        <v>15394</v>
      </c>
      <c r="AG35" s="318">
        <v>15126</v>
      </c>
      <c r="AH35" s="397">
        <v>13548</v>
      </c>
      <c r="AI35" s="397">
        <v>13537</v>
      </c>
      <c r="AJ35" s="318">
        <v>2208</v>
      </c>
      <c r="AK35" s="318">
        <v>20086</v>
      </c>
    </row>
    <row r="36" spans="2:37" ht="15.5">
      <c r="B36" s="52" t="s">
        <v>101</v>
      </c>
      <c r="C36" s="318">
        <v>55094</v>
      </c>
      <c r="D36" s="318">
        <v>53358</v>
      </c>
      <c r="E36" s="318">
        <v>39607</v>
      </c>
      <c r="F36" s="318">
        <v>81394</v>
      </c>
      <c r="G36" s="318">
        <v>100115</v>
      </c>
      <c r="H36" s="318">
        <v>105405</v>
      </c>
      <c r="I36" s="318">
        <v>76017</v>
      </c>
      <c r="J36" s="318">
        <v>63484</v>
      </c>
      <c r="K36" s="318">
        <v>72179</v>
      </c>
      <c r="L36" s="318">
        <v>57171</v>
      </c>
      <c r="M36" s="318">
        <v>100251</v>
      </c>
      <c r="N36" s="318">
        <v>57757</v>
      </c>
      <c r="O36" s="318">
        <v>67904</v>
      </c>
      <c r="P36" s="318">
        <v>59533</v>
      </c>
      <c r="Q36" s="318">
        <v>115692</v>
      </c>
      <c r="R36" s="318">
        <v>139678</v>
      </c>
      <c r="S36" s="318">
        <v>152468</v>
      </c>
      <c r="T36" s="318">
        <v>176235</v>
      </c>
      <c r="U36" s="318">
        <v>95374</v>
      </c>
      <c r="V36" s="318">
        <v>154267</v>
      </c>
      <c r="W36" s="318">
        <v>154056</v>
      </c>
      <c r="X36" s="318">
        <v>93483</v>
      </c>
      <c r="Y36" s="318">
        <v>111901</v>
      </c>
      <c r="Z36" s="318">
        <v>108813</v>
      </c>
      <c r="AA36" s="318">
        <v>52731</v>
      </c>
      <c r="AB36" s="318">
        <v>49134</v>
      </c>
      <c r="AC36" s="318">
        <v>378128</v>
      </c>
      <c r="AD36" s="318">
        <v>81362</v>
      </c>
      <c r="AE36" s="318">
        <v>83395</v>
      </c>
      <c r="AF36" s="318">
        <v>87965</v>
      </c>
      <c r="AG36" s="318">
        <v>103725</v>
      </c>
      <c r="AH36" s="397">
        <v>55777</v>
      </c>
      <c r="AI36" s="397">
        <v>66636</v>
      </c>
      <c r="AJ36" s="318">
        <v>63344</v>
      </c>
      <c r="AK36" s="318">
        <v>69083</v>
      </c>
    </row>
    <row r="37" spans="2:37" ht="15.5">
      <c r="B37" s="52" t="s">
        <v>11</v>
      </c>
      <c r="C37" s="318">
        <v>178439</v>
      </c>
      <c r="D37" s="318">
        <v>206322</v>
      </c>
      <c r="E37" s="318">
        <v>206162</v>
      </c>
      <c r="F37" s="318">
        <v>141485</v>
      </c>
      <c r="G37" s="318">
        <v>142591</v>
      </c>
      <c r="H37" s="318">
        <v>123371</v>
      </c>
      <c r="I37" s="318">
        <v>129365</v>
      </c>
      <c r="J37" s="318">
        <v>166676</v>
      </c>
      <c r="K37" s="318">
        <v>216954</v>
      </c>
      <c r="L37" s="318">
        <v>242491</v>
      </c>
      <c r="M37" s="318">
        <v>233103</v>
      </c>
      <c r="N37" s="318">
        <v>193338</v>
      </c>
      <c r="O37" s="318">
        <v>183064</v>
      </c>
      <c r="P37" s="318">
        <v>301568</v>
      </c>
      <c r="Q37" s="318">
        <v>278589</v>
      </c>
      <c r="R37" s="318">
        <v>284398</v>
      </c>
      <c r="S37" s="318">
        <v>221123</v>
      </c>
      <c r="T37" s="318">
        <v>247819</v>
      </c>
      <c r="U37" s="318">
        <v>281488</v>
      </c>
      <c r="V37" s="318">
        <v>451299</v>
      </c>
      <c r="W37" s="318">
        <v>320054</v>
      </c>
      <c r="X37" s="318">
        <v>226822</v>
      </c>
      <c r="Y37" s="318">
        <v>266055</v>
      </c>
      <c r="Z37" s="318">
        <v>444587</v>
      </c>
      <c r="AA37" s="318">
        <v>292394</v>
      </c>
      <c r="AB37" s="318">
        <v>270517</v>
      </c>
      <c r="AC37" s="318">
        <v>272581</v>
      </c>
      <c r="AD37" s="318">
        <v>296230</v>
      </c>
      <c r="AE37" s="318">
        <v>313875</v>
      </c>
      <c r="AF37" s="318">
        <v>261389.47128999978</v>
      </c>
      <c r="AG37" s="318">
        <v>211098</v>
      </c>
      <c r="AH37" s="397">
        <v>200697</v>
      </c>
      <c r="AI37" s="397">
        <v>150128</v>
      </c>
      <c r="AJ37" s="318">
        <v>139578</v>
      </c>
      <c r="AK37" s="318">
        <v>160492</v>
      </c>
    </row>
    <row r="38" spans="2:37" ht="15.5">
      <c r="B38" s="51" t="s">
        <v>91</v>
      </c>
      <c r="C38" s="39">
        <v>8445852</v>
      </c>
      <c r="D38" s="39">
        <v>8464035</v>
      </c>
      <c r="E38" s="39">
        <v>8091901</v>
      </c>
      <c r="F38" s="39">
        <v>7754093</v>
      </c>
      <c r="G38" s="39">
        <v>7756145</v>
      </c>
      <c r="H38" s="39">
        <v>7939018</v>
      </c>
      <c r="I38" s="39">
        <v>8029694</v>
      </c>
      <c r="J38" s="39">
        <v>7490790</v>
      </c>
      <c r="K38" s="39">
        <v>7372906</v>
      </c>
      <c r="L38" s="39">
        <v>7264334</v>
      </c>
      <c r="M38" s="39">
        <v>7867171</v>
      </c>
      <c r="N38" s="39">
        <v>7881610</v>
      </c>
      <c r="O38" s="39">
        <v>8419315</v>
      </c>
      <c r="P38" s="39">
        <v>8631718</v>
      </c>
      <c r="Q38" s="39">
        <v>8760686</v>
      </c>
      <c r="R38" s="39">
        <v>8634869</v>
      </c>
      <c r="S38" s="39">
        <v>9346595</v>
      </c>
      <c r="T38" s="39">
        <v>8599084</v>
      </c>
      <c r="U38" s="324">
        <v>9164986</v>
      </c>
      <c r="V38" s="324">
        <v>8791077</v>
      </c>
      <c r="W38" s="324">
        <v>8155793</v>
      </c>
      <c r="X38" s="324">
        <v>8695556</v>
      </c>
      <c r="Y38" s="324">
        <v>8873192</v>
      </c>
      <c r="Z38" s="324">
        <v>8720075</v>
      </c>
      <c r="AA38" s="324">
        <v>8572437</v>
      </c>
      <c r="AB38" s="324">
        <v>8664601</v>
      </c>
      <c r="AC38" s="324">
        <v>8619517</v>
      </c>
      <c r="AD38" s="324">
        <v>8097925</v>
      </c>
      <c r="AE38" s="324">
        <v>8065440</v>
      </c>
      <c r="AF38" s="324">
        <v>8328556.9999958202</v>
      </c>
      <c r="AG38" s="324">
        <v>8235058</v>
      </c>
      <c r="AH38" s="324">
        <v>8405097</v>
      </c>
      <c r="AI38" s="324">
        <v>9428179</v>
      </c>
      <c r="AJ38" s="324">
        <v>9162787</v>
      </c>
      <c r="AK38" s="324">
        <v>7787177</v>
      </c>
    </row>
    <row r="39" spans="2:37" ht="15.5">
      <c r="B39" s="52" t="s">
        <v>95</v>
      </c>
      <c r="C39" s="321">
        <v>609555</v>
      </c>
      <c r="D39" s="321">
        <v>630476</v>
      </c>
      <c r="E39" s="321">
        <v>875662</v>
      </c>
      <c r="F39" s="321">
        <v>1010471</v>
      </c>
      <c r="G39" s="321">
        <v>5648767</v>
      </c>
      <c r="H39" s="321">
        <v>5820092</v>
      </c>
      <c r="I39" s="321">
        <v>5870430</v>
      </c>
      <c r="J39" s="321">
        <v>5382754</v>
      </c>
      <c r="K39" s="321">
        <v>5306543</v>
      </c>
      <c r="L39" s="321">
        <v>5202976</v>
      </c>
      <c r="M39" s="321">
        <v>5574665</v>
      </c>
      <c r="N39" s="321">
        <v>4984905</v>
      </c>
      <c r="O39" s="321">
        <v>5860869</v>
      </c>
      <c r="P39" s="321">
        <v>6065541</v>
      </c>
      <c r="Q39" s="321">
        <v>6192003</v>
      </c>
      <c r="R39" s="321">
        <v>5832410</v>
      </c>
      <c r="S39" s="321">
        <v>6209967</v>
      </c>
      <c r="T39" s="321">
        <v>5689770</v>
      </c>
      <c r="U39" s="321">
        <v>6019796</v>
      </c>
      <c r="V39" s="321">
        <v>6127751</v>
      </c>
      <c r="W39" s="321">
        <v>5498775</v>
      </c>
      <c r="X39" s="321">
        <v>5877162</v>
      </c>
      <c r="Y39" s="321">
        <v>6006531</v>
      </c>
      <c r="Z39" s="321">
        <v>6066582</v>
      </c>
      <c r="AA39" s="321">
        <v>5966280</v>
      </c>
      <c r="AB39" s="321">
        <v>5772635</v>
      </c>
      <c r="AC39" s="321">
        <v>5914575</v>
      </c>
      <c r="AD39" s="321">
        <v>5793223</v>
      </c>
      <c r="AE39" s="321">
        <v>5912586</v>
      </c>
      <c r="AF39" s="321">
        <v>6436357</v>
      </c>
      <c r="AG39" s="321">
        <v>6390720</v>
      </c>
      <c r="AH39" s="400">
        <v>6713463</v>
      </c>
      <c r="AI39" s="400">
        <v>7756585</v>
      </c>
      <c r="AJ39" s="321">
        <v>7550390</v>
      </c>
      <c r="AK39" s="321">
        <v>6200078</v>
      </c>
    </row>
    <row r="40" spans="2:37" ht="15.5">
      <c r="B40" s="52" t="s">
        <v>102</v>
      </c>
      <c r="C40" s="321">
        <v>1139376</v>
      </c>
      <c r="D40" s="321">
        <v>1088014</v>
      </c>
      <c r="E40" s="321">
        <v>1050848</v>
      </c>
      <c r="F40" s="321">
        <v>1050324</v>
      </c>
      <c r="G40" s="321">
        <v>1032979</v>
      </c>
      <c r="H40" s="321">
        <v>1008164</v>
      </c>
      <c r="I40" s="321">
        <v>1002144</v>
      </c>
      <c r="J40" s="321">
        <v>1034228</v>
      </c>
      <c r="K40" s="321">
        <v>1013879</v>
      </c>
      <c r="L40" s="321">
        <v>1009666</v>
      </c>
      <c r="M40" s="321">
        <v>1018698</v>
      </c>
      <c r="N40" s="321">
        <v>1574796</v>
      </c>
      <c r="O40" s="321">
        <v>1255608</v>
      </c>
      <c r="P40" s="321">
        <v>1266115</v>
      </c>
      <c r="Q40" s="321">
        <v>1287642</v>
      </c>
      <c r="R40" s="321">
        <v>1471801</v>
      </c>
      <c r="S40" s="321">
        <v>1522646</v>
      </c>
      <c r="T40" s="321">
        <v>1560006</v>
      </c>
      <c r="U40" s="321">
        <v>1597662</v>
      </c>
      <c r="V40" s="321">
        <v>1141136</v>
      </c>
      <c r="W40" s="321">
        <v>1167156</v>
      </c>
      <c r="X40" s="321">
        <v>1192758</v>
      </c>
      <c r="Y40" s="321">
        <v>1220400</v>
      </c>
      <c r="Z40" s="321">
        <v>952905</v>
      </c>
      <c r="AA40" s="321">
        <v>961182</v>
      </c>
      <c r="AB40" s="321">
        <v>1144569</v>
      </c>
      <c r="AC40" s="321">
        <v>1205722</v>
      </c>
      <c r="AD40" s="321">
        <v>774637</v>
      </c>
      <c r="AE40" s="321">
        <v>801707</v>
      </c>
      <c r="AF40" s="321">
        <v>811003</v>
      </c>
      <c r="AG40" s="321">
        <v>809441</v>
      </c>
      <c r="AH40" s="400">
        <v>581982</v>
      </c>
      <c r="AI40" s="400">
        <v>587331</v>
      </c>
      <c r="AJ40" s="321">
        <v>574449</v>
      </c>
      <c r="AK40" s="321">
        <v>554397</v>
      </c>
    </row>
    <row r="41" spans="2:37" ht="15.5">
      <c r="B41" s="52" t="s">
        <v>67</v>
      </c>
      <c r="C41" s="321">
        <v>665078</v>
      </c>
      <c r="D41" s="321">
        <v>679478</v>
      </c>
      <c r="E41" s="321">
        <v>674806</v>
      </c>
      <c r="F41" s="321">
        <v>668964</v>
      </c>
      <c r="G41" s="321">
        <v>688777</v>
      </c>
      <c r="H41" s="321">
        <v>719473</v>
      </c>
      <c r="I41" s="321">
        <v>759968</v>
      </c>
      <c r="J41" s="321">
        <v>635551</v>
      </c>
      <c r="K41" s="321">
        <v>617101</v>
      </c>
      <c r="L41" s="321">
        <v>610938</v>
      </c>
      <c r="M41" s="321">
        <v>785616</v>
      </c>
      <c r="N41" s="321">
        <v>777386</v>
      </c>
      <c r="O41" s="321">
        <v>717198</v>
      </c>
      <c r="P41" s="321">
        <v>746427</v>
      </c>
      <c r="Q41" s="321">
        <v>729813</v>
      </c>
      <c r="R41" s="321">
        <v>799601</v>
      </c>
      <c r="S41" s="321">
        <v>772920</v>
      </c>
      <c r="T41" s="321">
        <v>736906</v>
      </c>
      <c r="U41" s="321">
        <v>932401</v>
      </c>
      <c r="V41" s="321">
        <v>919154</v>
      </c>
      <c r="W41" s="321">
        <v>909565</v>
      </c>
      <c r="X41" s="321">
        <v>905487</v>
      </c>
      <c r="Y41" s="321">
        <v>888449</v>
      </c>
      <c r="Z41" s="321">
        <v>892157</v>
      </c>
      <c r="AA41" s="321">
        <v>868162</v>
      </c>
      <c r="AB41" s="321">
        <v>962527</v>
      </c>
      <c r="AC41" s="321">
        <v>983054</v>
      </c>
      <c r="AD41" s="321">
        <v>1014223</v>
      </c>
      <c r="AE41" s="321">
        <v>982627</v>
      </c>
      <c r="AF41" s="321">
        <v>692100</v>
      </c>
      <c r="AG41" s="321">
        <v>595473</v>
      </c>
      <c r="AH41" s="400">
        <v>606059</v>
      </c>
      <c r="AI41" s="400">
        <v>598806</v>
      </c>
      <c r="AJ41" s="321">
        <v>555468</v>
      </c>
      <c r="AK41" s="321">
        <v>549286</v>
      </c>
    </row>
    <row r="42" spans="2:37" ht="15.5">
      <c r="B42" s="52" t="s">
        <v>103</v>
      </c>
      <c r="C42" s="321">
        <v>146721</v>
      </c>
      <c r="D42" s="321">
        <v>150494</v>
      </c>
      <c r="E42" s="321">
        <v>154364</v>
      </c>
      <c r="F42" s="321">
        <v>158333</v>
      </c>
      <c r="G42" s="321">
        <v>162126</v>
      </c>
      <c r="H42" s="321">
        <v>166009</v>
      </c>
      <c r="I42" s="321">
        <v>169985</v>
      </c>
      <c r="J42" s="321">
        <v>203707</v>
      </c>
      <c r="K42" s="321">
        <v>213430</v>
      </c>
      <c r="L42" s="321">
        <v>218338</v>
      </c>
      <c r="M42" s="321">
        <v>223359</v>
      </c>
      <c r="N42" s="321">
        <v>231591</v>
      </c>
      <c r="O42" s="321">
        <v>234478</v>
      </c>
      <c r="P42" s="321">
        <v>237968</v>
      </c>
      <c r="Q42" s="321">
        <v>241442</v>
      </c>
      <c r="R42" s="321">
        <v>230002</v>
      </c>
      <c r="S42" s="321">
        <v>233882</v>
      </c>
      <c r="T42" s="321">
        <v>237516</v>
      </c>
      <c r="U42" s="321">
        <v>241476</v>
      </c>
      <c r="V42" s="321">
        <v>233178</v>
      </c>
      <c r="W42" s="321">
        <v>227754</v>
      </c>
      <c r="X42" s="321">
        <v>222712</v>
      </c>
      <c r="Y42" s="321">
        <v>226537</v>
      </c>
      <c r="Z42" s="321">
        <v>283060</v>
      </c>
      <c r="AA42" s="321">
        <v>286619</v>
      </c>
      <c r="AB42" s="321">
        <v>289327</v>
      </c>
      <c r="AC42" s="321">
        <v>288314</v>
      </c>
      <c r="AD42" s="321">
        <v>290795</v>
      </c>
      <c r="AE42" s="321">
        <v>179793</v>
      </c>
      <c r="AF42" s="321">
        <v>179130</v>
      </c>
      <c r="AG42" s="321">
        <v>177959</v>
      </c>
      <c r="AH42" s="400">
        <v>248790</v>
      </c>
      <c r="AI42" s="400">
        <v>249709</v>
      </c>
      <c r="AJ42" s="321">
        <v>247905</v>
      </c>
      <c r="AK42" s="321">
        <v>243971</v>
      </c>
    </row>
    <row r="43" spans="2:37" ht="15.5">
      <c r="B43" s="52" t="s">
        <v>11</v>
      </c>
      <c r="C43" s="321">
        <v>5885122</v>
      </c>
      <c r="D43" s="321">
        <v>5915573</v>
      </c>
      <c r="E43" s="321">
        <v>5336221</v>
      </c>
      <c r="F43" s="321">
        <v>4866001</v>
      </c>
      <c r="G43" s="321">
        <v>223496</v>
      </c>
      <c r="H43" s="321">
        <v>225280</v>
      </c>
      <c r="I43" s="321">
        <v>227167</v>
      </c>
      <c r="J43" s="321">
        <v>234550</v>
      </c>
      <c r="K43" s="321">
        <v>221953</v>
      </c>
      <c r="L43" s="321">
        <v>222416</v>
      </c>
      <c r="M43" s="321">
        <v>264833</v>
      </c>
      <c r="N43" s="321">
        <v>312932</v>
      </c>
      <c r="O43" s="321">
        <v>351162</v>
      </c>
      <c r="P43" s="321">
        <v>315667</v>
      </c>
      <c r="Q43" s="321">
        <v>309786</v>
      </c>
      <c r="R43" s="321">
        <v>301055</v>
      </c>
      <c r="S43" s="321">
        <v>607180</v>
      </c>
      <c r="T43" s="321">
        <v>374886</v>
      </c>
      <c r="U43" s="321">
        <v>373651</v>
      </c>
      <c r="V43" s="321">
        <v>369858</v>
      </c>
      <c r="W43" s="321">
        <v>352543</v>
      </c>
      <c r="X43" s="321">
        <v>497437</v>
      </c>
      <c r="Y43" s="321">
        <v>531275</v>
      </c>
      <c r="Z43" s="321">
        <v>525371</v>
      </c>
      <c r="AA43" s="321">
        <v>490194</v>
      </c>
      <c r="AB43" s="321">
        <v>495543</v>
      </c>
      <c r="AC43" s="321">
        <v>227852</v>
      </c>
      <c r="AD43" s="321">
        <v>225047</v>
      </c>
      <c r="AE43" s="321">
        <v>188727</v>
      </c>
      <c r="AF43" s="321">
        <v>209966.99999582022</v>
      </c>
      <c r="AG43" s="321">
        <v>261465</v>
      </c>
      <c r="AH43" s="400">
        <v>254803</v>
      </c>
      <c r="AI43" s="400">
        <v>235748</v>
      </c>
      <c r="AJ43" s="321">
        <v>234575</v>
      </c>
      <c r="AK43" s="321">
        <v>239445</v>
      </c>
    </row>
    <row r="44" spans="2:37" ht="15.5">
      <c r="B44" s="52"/>
      <c r="C44" s="321"/>
      <c r="D44" s="321"/>
      <c r="E44" s="321"/>
      <c r="F44" s="321"/>
      <c r="G44" s="321"/>
      <c r="H44" s="321"/>
      <c r="I44" s="321"/>
      <c r="J44" s="321"/>
      <c r="K44" s="321"/>
      <c r="L44" s="321"/>
      <c r="M44" s="319"/>
      <c r="N44" s="319"/>
      <c r="O44" s="319"/>
      <c r="P44" s="319"/>
      <c r="Q44" s="319"/>
      <c r="R44" s="319"/>
      <c r="S44" s="319"/>
      <c r="T44" s="319"/>
      <c r="U44" s="319"/>
      <c r="V44" s="319"/>
      <c r="W44" s="319"/>
      <c r="X44" s="319"/>
      <c r="Y44" s="319"/>
      <c r="Z44" s="319"/>
      <c r="AA44" s="319"/>
      <c r="AB44" s="319"/>
    </row>
    <row r="45" spans="2:37" ht="15.5">
      <c r="B45" s="54" t="s">
        <v>104</v>
      </c>
      <c r="C45" s="39">
        <v>15399740</v>
      </c>
      <c r="D45" s="39">
        <v>15271062</v>
      </c>
      <c r="E45" s="39">
        <v>15326649</v>
      </c>
      <c r="F45" s="39">
        <v>15183964</v>
      </c>
      <c r="G45" s="39">
        <v>15295593</v>
      </c>
      <c r="H45" s="39">
        <v>15255126</v>
      </c>
      <c r="I45" s="39">
        <v>15514445</v>
      </c>
      <c r="J45" s="39">
        <v>15697391</v>
      </c>
      <c r="K45" s="39">
        <v>15766722</v>
      </c>
      <c r="L45" s="39">
        <v>15917202</v>
      </c>
      <c r="M45" s="39">
        <v>15761278</v>
      </c>
      <c r="N45" s="39">
        <v>15565684</v>
      </c>
      <c r="O45" s="39">
        <v>15620043</v>
      </c>
      <c r="P45" s="39">
        <v>15219124</v>
      </c>
      <c r="Q45" s="39">
        <v>15416634</v>
      </c>
      <c r="R45" s="39">
        <v>16838170</v>
      </c>
      <c r="S45" s="39">
        <v>18009231</v>
      </c>
      <c r="T45" s="39">
        <v>22480743</v>
      </c>
      <c r="U45" s="39">
        <v>22947631</v>
      </c>
      <c r="V45" s="39">
        <v>24358503</v>
      </c>
      <c r="W45" s="39">
        <v>25618503</v>
      </c>
      <c r="X45" s="39">
        <v>26449429</v>
      </c>
      <c r="Y45" s="39">
        <v>27044697</v>
      </c>
      <c r="Z45" s="39">
        <v>25887750</v>
      </c>
      <c r="AA45" s="39">
        <v>26450452</v>
      </c>
      <c r="AB45" s="39">
        <v>26299647</v>
      </c>
      <c r="AC45" s="39">
        <v>26082682</v>
      </c>
      <c r="AD45" s="39">
        <v>26549437</v>
      </c>
      <c r="AE45" s="39">
        <v>26558354</v>
      </c>
      <c r="AF45" s="39">
        <v>26448440</v>
      </c>
      <c r="AG45" s="39">
        <v>26623386</v>
      </c>
      <c r="AH45" s="39">
        <v>26683688</v>
      </c>
      <c r="AI45" s="39">
        <v>27014846</v>
      </c>
      <c r="AJ45" s="39">
        <v>27149128</v>
      </c>
      <c r="AK45" s="39">
        <v>23637327</v>
      </c>
    </row>
    <row r="46" spans="2:37" ht="15.5">
      <c r="B46" s="52" t="s">
        <v>105</v>
      </c>
      <c r="C46" s="325">
        <v>13200295</v>
      </c>
      <c r="D46" s="325">
        <v>13200295</v>
      </c>
      <c r="E46" s="325">
        <v>13200295</v>
      </c>
      <c r="F46" s="325">
        <v>13200295</v>
      </c>
      <c r="G46" s="325">
        <v>13200295</v>
      </c>
      <c r="H46" s="325">
        <v>13200295</v>
      </c>
      <c r="I46" s="325">
        <v>13200295</v>
      </c>
      <c r="J46" s="325">
        <v>13200295</v>
      </c>
      <c r="K46" s="325">
        <v>13200295</v>
      </c>
      <c r="L46" s="325">
        <v>13200295</v>
      </c>
      <c r="M46" s="318">
        <v>13200295</v>
      </c>
      <c r="N46" s="318">
        <v>13200295</v>
      </c>
      <c r="O46" s="318">
        <v>13200295</v>
      </c>
      <c r="P46" s="318">
        <v>13200295</v>
      </c>
      <c r="Q46" s="318">
        <v>13200295</v>
      </c>
      <c r="R46" s="318">
        <v>13200295</v>
      </c>
      <c r="S46" s="318">
        <v>13200295</v>
      </c>
      <c r="T46" s="318">
        <v>13200295</v>
      </c>
      <c r="U46" s="318">
        <v>13200295</v>
      </c>
      <c r="V46" s="318">
        <v>13200295</v>
      </c>
      <c r="W46" s="318">
        <v>13200295</v>
      </c>
      <c r="X46" s="318">
        <v>13200295</v>
      </c>
      <c r="Y46" s="318">
        <v>13200295</v>
      </c>
      <c r="Z46" s="318">
        <v>13200295</v>
      </c>
      <c r="AA46" s="318">
        <v>13200295</v>
      </c>
      <c r="AB46" s="318">
        <v>13200295</v>
      </c>
      <c r="AC46" s="318">
        <v>13200295</v>
      </c>
      <c r="AD46" s="318">
        <v>13200295</v>
      </c>
      <c r="AE46" s="318">
        <v>13200295</v>
      </c>
      <c r="AF46" s="318">
        <v>13200295</v>
      </c>
      <c r="AG46" s="318">
        <v>13200295</v>
      </c>
      <c r="AH46" s="397">
        <v>13200295</v>
      </c>
      <c r="AI46" s="397">
        <v>13200295</v>
      </c>
      <c r="AJ46" s="318">
        <v>13200295</v>
      </c>
      <c r="AK46" s="318">
        <v>13200295</v>
      </c>
    </row>
    <row r="47" spans="2:37" ht="15.5">
      <c r="B47" s="52" t="s">
        <v>106</v>
      </c>
      <c r="C47" s="318">
        <v>524131</v>
      </c>
      <c r="D47" s="318">
        <v>640458</v>
      </c>
      <c r="E47" s="318">
        <v>702836</v>
      </c>
      <c r="F47" s="318">
        <v>574500</v>
      </c>
      <c r="G47" s="318">
        <v>715547</v>
      </c>
      <c r="H47" s="318">
        <v>665507</v>
      </c>
      <c r="I47" s="318">
        <v>899616</v>
      </c>
      <c r="J47" s="318">
        <v>1066003</v>
      </c>
      <c r="K47" s="318">
        <v>1105910</v>
      </c>
      <c r="L47" s="318">
        <v>1216393</v>
      </c>
      <c r="M47" s="325">
        <v>1036005</v>
      </c>
      <c r="N47" s="325">
        <v>843128</v>
      </c>
      <c r="O47" s="325">
        <v>843392</v>
      </c>
      <c r="P47" s="325">
        <v>371954</v>
      </c>
      <c r="Q47" s="325">
        <v>428937</v>
      </c>
      <c r="R47" s="325">
        <v>1667171</v>
      </c>
      <c r="S47" s="325">
        <v>2565089</v>
      </c>
      <c r="T47" s="325">
        <v>6706112</v>
      </c>
      <c r="U47" s="325">
        <v>6964050</v>
      </c>
      <c r="V47" s="325">
        <v>8549040</v>
      </c>
      <c r="W47" s="325">
        <v>9734159</v>
      </c>
      <c r="X47" s="325">
        <v>10588334</v>
      </c>
      <c r="Y47" s="325">
        <v>11091881</v>
      </c>
      <c r="Z47" s="325">
        <v>9954730</v>
      </c>
      <c r="AA47" s="318">
        <v>10442549</v>
      </c>
      <c r="AB47" s="318">
        <v>10509523</v>
      </c>
      <c r="AC47" s="318">
        <v>10246012</v>
      </c>
      <c r="AD47" s="318">
        <v>10655355</v>
      </c>
      <c r="AE47" s="318">
        <v>10642960</v>
      </c>
      <c r="AF47" s="318">
        <v>10491378</v>
      </c>
      <c r="AG47" s="318">
        <v>10647948</v>
      </c>
      <c r="AH47" s="397">
        <v>10681492</v>
      </c>
      <c r="AI47" s="397">
        <v>10975526</v>
      </c>
      <c r="AJ47" s="318">
        <v>11077419</v>
      </c>
      <c r="AK47" s="318">
        <v>7551032</v>
      </c>
    </row>
    <row r="48" spans="2:37" ht="15.5">
      <c r="B48" s="55" t="s">
        <v>107</v>
      </c>
      <c r="C48" s="326">
        <v>1675314</v>
      </c>
      <c r="D48" s="326">
        <v>1430309</v>
      </c>
      <c r="E48" s="326">
        <v>1423518</v>
      </c>
      <c r="F48" s="326">
        <v>1409169</v>
      </c>
      <c r="G48" s="326">
        <v>1379751</v>
      </c>
      <c r="H48" s="326">
        <v>1389324</v>
      </c>
      <c r="I48" s="326">
        <v>1414534</v>
      </c>
      <c r="J48" s="326">
        <v>1431093</v>
      </c>
      <c r="K48" s="326">
        <v>1460517</v>
      </c>
      <c r="L48" s="326">
        <v>1500514</v>
      </c>
      <c r="M48" s="327">
        <v>1524978</v>
      </c>
      <c r="N48" s="327">
        <v>1522261</v>
      </c>
      <c r="O48" s="327">
        <v>1576356</v>
      </c>
      <c r="P48" s="327">
        <v>1646875</v>
      </c>
      <c r="Q48" s="327">
        <v>1787402</v>
      </c>
      <c r="R48" s="327">
        <v>1970704</v>
      </c>
      <c r="S48" s="327">
        <v>2243847</v>
      </c>
      <c r="T48" s="327">
        <v>2574336</v>
      </c>
      <c r="U48" s="327">
        <v>2783286</v>
      </c>
      <c r="V48" s="327">
        <v>2609168</v>
      </c>
      <c r="W48" s="327">
        <v>2684049</v>
      </c>
      <c r="X48" s="327">
        <v>2660800</v>
      </c>
      <c r="Y48" s="327">
        <v>2752521</v>
      </c>
      <c r="Z48" s="327">
        <v>2732725</v>
      </c>
      <c r="AA48" s="327">
        <v>2807608</v>
      </c>
      <c r="AB48" s="327">
        <v>2589829</v>
      </c>
      <c r="AC48" s="327">
        <v>2636375</v>
      </c>
      <c r="AD48" s="327">
        <v>2693787</v>
      </c>
      <c r="AE48" s="327">
        <v>2715099</v>
      </c>
      <c r="AF48" s="327">
        <v>2756767</v>
      </c>
      <c r="AG48" s="327">
        <v>2775143</v>
      </c>
      <c r="AH48" s="401">
        <v>2801901</v>
      </c>
      <c r="AI48" s="401">
        <v>2839025</v>
      </c>
      <c r="AJ48" s="327">
        <v>2871414</v>
      </c>
      <c r="AK48" s="327">
        <v>2886000</v>
      </c>
    </row>
    <row r="49" spans="2:37" ht="15.5">
      <c r="B49" s="56"/>
      <c r="C49" s="327"/>
      <c r="D49" s="327"/>
      <c r="E49" s="327"/>
      <c r="F49" s="327"/>
      <c r="G49" s="327"/>
      <c r="H49" s="327"/>
      <c r="I49" s="327"/>
      <c r="J49" s="327"/>
      <c r="K49" s="327"/>
      <c r="L49" s="327"/>
      <c r="M49" s="328"/>
      <c r="N49" s="328"/>
      <c r="O49" s="328"/>
      <c r="P49" s="318"/>
      <c r="Q49" s="318"/>
      <c r="R49" s="318"/>
      <c r="S49" s="318"/>
      <c r="T49" s="318"/>
      <c r="U49" s="318"/>
      <c r="V49" s="318"/>
      <c r="W49" s="318"/>
      <c r="X49" s="318"/>
      <c r="Y49" s="318"/>
      <c r="Z49" s="318"/>
      <c r="AA49" s="329"/>
      <c r="AB49" s="329"/>
    </row>
    <row r="50" spans="2:37" ht="15.5">
      <c r="B50" s="54" t="s">
        <v>108</v>
      </c>
      <c r="C50" s="39">
        <v>26304568</v>
      </c>
      <c r="D50" s="39">
        <v>26016132</v>
      </c>
      <c r="E50" s="39">
        <v>25805817</v>
      </c>
      <c r="F50" s="39">
        <v>25984477</v>
      </c>
      <c r="G50" s="39">
        <v>25376778</v>
      </c>
      <c r="H50" s="39">
        <v>25319368</v>
      </c>
      <c r="I50" s="39">
        <v>26098375</v>
      </c>
      <c r="J50" s="39">
        <v>26523851</v>
      </c>
      <c r="K50" s="39">
        <v>26251939</v>
      </c>
      <c r="L50" s="39">
        <v>26165716</v>
      </c>
      <c r="M50" s="39">
        <v>27013732</v>
      </c>
      <c r="N50" s="39">
        <v>26337032</v>
      </c>
      <c r="O50" s="39">
        <v>26975880</v>
      </c>
      <c r="P50" s="39">
        <v>26852890</v>
      </c>
      <c r="Q50" s="39">
        <v>27867367</v>
      </c>
      <c r="R50" s="39">
        <v>29952137</v>
      </c>
      <c r="S50" s="39">
        <v>31865269</v>
      </c>
      <c r="T50" s="39">
        <v>36457494</v>
      </c>
      <c r="U50" s="39">
        <v>38918447</v>
      </c>
      <c r="V50" s="39">
        <v>39481569</v>
      </c>
      <c r="W50" s="39">
        <v>39103644</v>
      </c>
      <c r="X50" s="39">
        <v>41280601</v>
      </c>
      <c r="Y50" s="39">
        <v>40916056</v>
      </c>
      <c r="Z50" s="39">
        <v>40000451</v>
      </c>
      <c r="AA50" s="39">
        <v>40203760</v>
      </c>
      <c r="AB50" s="39">
        <v>39738726</v>
      </c>
      <c r="AC50" s="39">
        <v>40205324</v>
      </c>
      <c r="AD50" s="39">
        <v>40161751</v>
      </c>
      <c r="AE50" s="39">
        <v>39444454</v>
      </c>
      <c r="AF50" s="39">
        <v>39539710.47128582</v>
      </c>
      <c r="AG50" s="39">
        <v>39432125</v>
      </c>
      <c r="AH50" s="39">
        <v>39871790</v>
      </c>
      <c r="AI50" s="39">
        <v>40744288</v>
      </c>
      <c r="AJ50" s="39">
        <v>40655884</v>
      </c>
      <c r="AK50" s="39">
        <v>35309875</v>
      </c>
    </row>
    <row r="54" spans="2:37" ht="15">
      <c r="Q54" s="402">
        <f>('DRE Consolidada ANO'!U48+'Fluxo de caixa ANO'!S77)/(13200295+843128+3189411+1522261)</f>
        <v>0</v>
      </c>
    </row>
  </sheetData>
  <mergeCells count="2">
    <mergeCell ref="B2:M2"/>
    <mergeCell ref="B26:M2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223D-9834-47E6-BF6B-F330824151CC}">
  <dimension ref="A1:AH83"/>
  <sheetViews>
    <sheetView showGridLines="0" zoomScale="85" zoomScaleNormal="85" workbookViewId="0">
      <pane xSplit="1" topLeftCell="B1" activePane="topRight" state="frozen"/>
      <selection activeCell="AK50" sqref="AK50"/>
      <selection pane="topRight" activeCell="B5" sqref="B5:AE83"/>
    </sheetView>
  </sheetViews>
  <sheetFormatPr defaultRowHeight="14.5"/>
  <cols>
    <col min="1" max="1" width="114.453125" bestFit="1" customWidth="1"/>
    <col min="2" max="5" width="26.81640625" bestFit="1" customWidth="1"/>
    <col min="6" max="32" width="24.1796875" customWidth="1"/>
    <col min="33" max="33" width="19.26953125" bestFit="1" customWidth="1"/>
    <col min="34" max="34" width="10.7265625" bestFit="1" customWidth="1"/>
  </cols>
  <sheetData>
    <row r="1" spans="1:32" ht="56.25" customHeight="1"/>
    <row r="2" spans="1:32" ht="15">
      <c r="A2" s="249" t="s">
        <v>60</v>
      </c>
      <c r="B2" s="250" t="s">
        <v>34</v>
      </c>
      <c r="C2" s="250" t="s">
        <v>35</v>
      </c>
      <c r="D2" s="250" t="s">
        <v>36</v>
      </c>
      <c r="E2" s="250" t="s">
        <v>193</v>
      </c>
      <c r="F2" s="250" t="s">
        <v>213</v>
      </c>
      <c r="G2" s="250" t="s">
        <v>223</v>
      </c>
      <c r="H2" s="250" t="s">
        <v>234</v>
      </c>
      <c r="I2" s="250" t="s">
        <v>240</v>
      </c>
      <c r="J2" s="250" t="s">
        <v>251</v>
      </c>
      <c r="K2" s="250" t="s">
        <v>253</v>
      </c>
      <c r="L2" s="250" t="s">
        <v>257</v>
      </c>
      <c r="M2" s="250" t="s">
        <v>260</v>
      </c>
      <c r="N2" s="250" t="s">
        <v>266</v>
      </c>
      <c r="O2" s="250" t="s">
        <v>269</v>
      </c>
      <c r="P2" s="250" t="s">
        <v>278</v>
      </c>
      <c r="Q2" s="250" t="s">
        <v>290</v>
      </c>
      <c r="R2" s="250" t="s">
        <v>291</v>
      </c>
      <c r="S2" s="250" t="s">
        <v>302</v>
      </c>
      <c r="T2" s="250" t="s">
        <v>304</v>
      </c>
      <c r="U2" s="250" t="s">
        <v>305</v>
      </c>
      <c r="V2" s="250" t="s">
        <v>307</v>
      </c>
      <c r="W2" s="250" t="s">
        <v>309</v>
      </c>
      <c r="X2" s="250" t="s">
        <v>310</v>
      </c>
      <c r="Y2" s="250" t="s">
        <v>320</v>
      </c>
      <c r="Z2" s="250" t="s">
        <v>339</v>
      </c>
      <c r="AA2" s="250" t="s">
        <v>340</v>
      </c>
      <c r="AB2" s="250" t="s">
        <v>351</v>
      </c>
      <c r="AC2" s="250" t="s">
        <v>354</v>
      </c>
      <c r="AD2" s="250" t="s">
        <v>359</v>
      </c>
      <c r="AE2" s="250" t="s">
        <v>366</v>
      </c>
      <c r="AF2" s="250" t="s">
        <v>369</v>
      </c>
    </row>
    <row r="3" spans="1:32" ht="15.5">
      <c r="A3" s="57"/>
      <c r="B3" s="58"/>
      <c r="C3" s="59"/>
      <c r="D3" s="59"/>
      <c r="E3" s="59"/>
      <c r="F3" s="59"/>
      <c r="G3" s="59"/>
      <c r="H3" s="59"/>
      <c r="I3" s="59"/>
      <c r="J3" s="59"/>
      <c r="K3" s="59"/>
      <c r="L3" s="59"/>
      <c r="M3" s="59"/>
      <c r="N3" s="59"/>
      <c r="O3" s="59"/>
      <c r="P3" s="59"/>
      <c r="Q3" s="59"/>
      <c r="R3" s="330"/>
      <c r="S3" s="330"/>
      <c r="T3" s="330"/>
      <c r="U3" s="330"/>
      <c r="V3" s="330"/>
      <c r="W3" s="330"/>
      <c r="X3" s="330"/>
      <c r="Y3" s="330"/>
      <c r="Z3" s="330"/>
      <c r="AA3" s="330"/>
      <c r="AB3" s="330"/>
      <c r="AC3" s="330"/>
      <c r="AD3" s="330"/>
      <c r="AE3" s="330"/>
      <c r="AF3" s="330"/>
    </row>
    <row r="4" spans="1:32" ht="15.5">
      <c r="A4" s="192" t="s">
        <v>109</v>
      </c>
      <c r="B4" s="403"/>
      <c r="C4" s="404"/>
      <c r="D4" s="404"/>
      <c r="E4" s="404"/>
      <c r="F4" s="404"/>
      <c r="G4" s="404"/>
      <c r="H4" s="404"/>
      <c r="I4" s="404"/>
      <c r="J4" s="404"/>
      <c r="K4" s="404"/>
      <c r="L4" s="403"/>
      <c r="M4" s="403"/>
      <c r="N4" s="403"/>
      <c r="O4" s="403"/>
      <c r="P4" s="403"/>
      <c r="Q4" s="403"/>
      <c r="R4" s="330"/>
      <c r="S4" s="330"/>
      <c r="T4" s="330"/>
      <c r="U4" s="330"/>
      <c r="V4" s="330"/>
      <c r="W4" s="330"/>
      <c r="X4" s="330"/>
      <c r="Y4" s="330"/>
      <c r="Z4" s="330"/>
      <c r="AA4" s="330"/>
      <c r="AB4" s="367"/>
      <c r="AC4" s="367"/>
      <c r="AD4" s="367"/>
      <c r="AE4" s="367"/>
      <c r="AF4" s="367"/>
    </row>
    <row r="5" spans="1:32" ht="15.5">
      <c r="A5" s="169" t="s">
        <v>274</v>
      </c>
      <c r="B5" s="330">
        <v>157185</v>
      </c>
      <c r="C5" s="330">
        <v>-19050</v>
      </c>
      <c r="D5" s="330">
        <v>289131</v>
      </c>
      <c r="E5" s="330">
        <v>401429</v>
      </c>
      <c r="F5" s="330">
        <v>76278</v>
      </c>
      <c r="G5" s="330">
        <v>171246</v>
      </c>
      <c r="H5" s="330">
        <v>-138980</v>
      </c>
      <c r="I5" s="330">
        <v>268147</v>
      </c>
      <c r="J5" s="330">
        <v>-423980</v>
      </c>
      <c r="K5" s="330">
        <v>-395061</v>
      </c>
      <c r="L5" s="330">
        <v>198082</v>
      </c>
      <c r="M5" s="330">
        <v>1912702</v>
      </c>
      <c r="N5" s="330">
        <v>1204897</v>
      </c>
      <c r="O5" s="330">
        <v>4543209</v>
      </c>
      <c r="P5" s="330">
        <v>1823743</v>
      </c>
      <c r="Q5" s="330">
        <v>2488105</v>
      </c>
      <c r="R5" s="330">
        <v>1263169</v>
      </c>
      <c r="S5" s="330">
        <v>1059930</v>
      </c>
      <c r="T5" s="330">
        <v>608575</v>
      </c>
      <c r="U5" s="330">
        <v>-838785</v>
      </c>
      <c r="V5" s="330">
        <v>544076</v>
      </c>
      <c r="W5" s="330">
        <v>287357</v>
      </c>
      <c r="X5" s="330">
        <v>-165586</v>
      </c>
      <c r="Y5" s="330">
        <v>974521</v>
      </c>
      <c r="Z5" s="330">
        <v>35645</v>
      </c>
      <c r="AA5" s="330">
        <v>-99729</v>
      </c>
      <c r="AB5" s="330">
        <v>184625</v>
      </c>
      <c r="AC5" s="330">
        <v>-117179</v>
      </c>
      <c r="AD5" s="330">
        <v>336999</v>
      </c>
      <c r="AE5" s="330">
        <v>127623</v>
      </c>
      <c r="AF5" s="330">
        <v>-3503338</v>
      </c>
    </row>
    <row r="6" spans="1:32" ht="15.5">
      <c r="A6" s="169" t="s">
        <v>110</v>
      </c>
      <c r="B6" s="330">
        <v>49781</v>
      </c>
      <c r="C6" s="330">
        <v>226088</v>
      </c>
      <c r="D6" s="330">
        <v>94262</v>
      </c>
      <c r="E6" s="330">
        <v>-23771</v>
      </c>
      <c r="F6" s="330">
        <v>48263</v>
      </c>
      <c r="G6" s="330">
        <v>8534</v>
      </c>
      <c r="H6" s="330">
        <v>261365</v>
      </c>
      <c r="I6" s="330">
        <v>-270746</v>
      </c>
      <c r="J6" s="330">
        <v>773610</v>
      </c>
      <c r="K6" s="330">
        <v>234991</v>
      </c>
      <c r="L6" s="330">
        <v>116782</v>
      </c>
      <c r="M6" s="330">
        <v>-300989</v>
      </c>
      <c r="N6" s="330">
        <v>287538</v>
      </c>
      <c r="O6" s="330">
        <v>-1281785</v>
      </c>
      <c r="P6" s="330">
        <v>425715</v>
      </c>
      <c r="Q6" s="330">
        <v>-246975</v>
      </c>
      <c r="R6" s="330">
        <v>-487973</v>
      </c>
      <c r="S6" s="330">
        <v>310512</v>
      </c>
      <c r="T6" s="330">
        <v>81487</v>
      </c>
      <c r="U6" s="330">
        <v>-120865</v>
      </c>
      <c r="V6" s="330">
        <v>-37047</v>
      </c>
      <c r="W6" s="330">
        <v>-84721</v>
      </c>
      <c r="X6" s="330">
        <v>146890</v>
      </c>
      <c r="Y6" s="330">
        <v>-60763</v>
      </c>
      <c r="Z6" s="330">
        <v>84471</v>
      </c>
      <c r="AA6" s="330">
        <v>221840</v>
      </c>
      <c r="AB6" s="330">
        <v>-63514</v>
      </c>
      <c r="AC6" s="330">
        <v>173594</v>
      </c>
      <c r="AD6" s="330">
        <v>-144658</v>
      </c>
      <c r="AE6" s="330">
        <v>-131657</v>
      </c>
      <c r="AF6" s="330">
        <v>-37619</v>
      </c>
    </row>
    <row r="7" spans="1:32" ht="15.5">
      <c r="A7" s="169" t="s">
        <v>111</v>
      </c>
      <c r="B7" s="330">
        <v>99100</v>
      </c>
      <c r="C7" s="330">
        <v>102794</v>
      </c>
      <c r="D7" s="330">
        <v>91974</v>
      </c>
      <c r="E7" s="330">
        <v>98163</v>
      </c>
      <c r="F7" s="330">
        <v>95000</v>
      </c>
      <c r="G7" s="330">
        <v>80944</v>
      </c>
      <c r="H7" s="330">
        <v>120595</v>
      </c>
      <c r="I7" s="330">
        <v>78940</v>
      </c>
      <c r="J7" s="330">
        <v>82217</v>
      </c>
      <c r="K7" s="330">
        <v>88540</v>
      </c>
      <c r="L7" s="330">
        <v>73321</v>
      </c>
      <c r="M7" s="330">
        <v>68785</v>
      </c>
      <c r="N7" s="330">
        <v>69571</v>
      </c>
      <c r="O7" s="330">
        <v>54212</v>
      </c>
      <c r="P7" s="330">
        <v>67214</v>
      </c>
      <c r="Q7" s="330">
        <v>68975</v>
      </c>
      <c r="R7" s="330">
        <v>60724</v>
      </c>
      <c r="S7" s="330">
        <v>90662</v>
      </c>
      <c r="T7" s="330">
        <v>108083</v>
      </c>
      <c r="U7" s="330">
        <v>104526</v>
      </c>
      <c r="V7" s="330">
        <v>66992</v>
      </c>
      <c r="W7" s="330">
        <v>117156</v>
      </c>
      <c r="X7" s="330">
        <v>104193</v>
      </c>
      <c r="Y7" s="330">
        <v>111824</v>
      </c>
      <c r="Z7" s="330">
        <v>128509</v>
      </c>
      <c r="AA7" s="330">
        <v>141775</v>
      </c>
      <c r="AB7" s="330">
        <v>152450</v>
      </c>
      <c r="AC7" s="330">
        <v>173093</v>
      </c>
      <c r="AD7" s="330">
        <v>207902</v>
      </c>
      <c r="AE7" s="330">
        <v>210408</v>
      </c>
      <c r="AF7" s="330">
        <v>213995</v>
      </c>
    </row>
    <row r="8" spans="1:32" ht="15.5">
      <c r="A8" s="169" t="s">
        <v>112</v>
      </c>
      <c r="B8" s="330">
        <v>257104</v>
      </c>
      <c r="C8" s="330">
        <v>256332</v>
      </c>
      <c r="D8" s="330">
        <v>257514</v>
      </c>
      <c r="E8" s="330">
        <v>258585</v>
      </c>
      <c r="F8" s="330">
        <v>241020</v>
      </c>
      <c r="G8" s="330">
        <v>240920</v>
      </c>
      <c r="H8" s="330">
        <v>253663</v>
      </c>
      <c r="I8" s="330">
        <v>256182</v>
      </c>
      <c r="J8" s="330">
        <v>248705</v>
      </c>
      <c r="K8" s="330">
        <v>250243</v>
      </c>
      <c r="L8" s="330">
        <v>248466</v>
      </c>
      <c r="M8" s="330">
        <v>252809</v>
      </c>
      <c r="N8" s="330">
        <v>248637</v>
      </c>
      <c r="O8" s="330">
        <v>250659</v>
      </c>
      <c r="P8" s="330">
        <v>243462</v>
      </c>
      <c r="Q8" s="330">
        <v>239983</v>
      </c>
      <c r="R8" s="330">
        <v>222750</v>
      </c>
      <c r="S8" s="330">
        <v>220482</v>
      </c>
      <c r="T8" s="330">
        <v>224953</v>
      </c>
      <c r="U8" s="330">
        <v>234496</v>
      </c>
      <c r="V8" s="330">
        <v>248670</v>
      </c>
      <c r="W8" s="330">
        <v>262314</v>
      </c>
      <c r="X8" s="330">
        <v>261851</v>
      </c>
      <c r="Y8" s="330">
        <v>289135</v>
      </c>
      <c r="Z8" s="330">
        <v>302816</v>
      </c>
      <c r="AA8" s="330">
        <v>302200</v>
      </c>
      <c r="AB8" s="330">
        <v>306689</v>
      </c>
      <c r="AC8" s="330">
        <v>314362</v>
      </c>
      <c r="AD8" s="330">
        <v>311005</v>
      </c>
      <c r="AE8" s="330">
        <v>316216</v>
      </c>
      <c r="AF8" s="330">
        <v>322683</v>
      </c>
    </row>
    <row r="9" spans="1:32" ht="15.5">
      <c r="A9" s="169" t="s">
        <v>113</v>
      </c>
      <c r="B9" s="330">
        <v>6797</v>
      </c>
      <c r="C9" s="330">
        <v>326</v>
      </c>
      <c r="D9" s="330">
        <v>-5304</v>
      </c>
      <c r="E9" s="330">
        <v>-1552</v>
      </c>
      <c r="F9" s="330">
        <v>-1159</v>
      </c>
      <c r="G9" s="330">
        <v>-4945</v>
      </c>
      <c r="H9" s="330">
        <v>4</v>
      </c>
      <c r="I9" s="330">
        <v>413</v>
      </c>
      <c r="J9" s="330">
        <v>-868</v>
      </c>
      <c r="K9" s="330">
        <v>-6233</v>
      </c>
      <c r="L9" s="330">
        <v>-2519</v>
      </c>
      <c r="M9" s="330">
        <v>-165146</v>
      </c>
      <c r="N9" s="330">
        <v>-16783</v>
      </c>
      <c r="O9" s="330">
        <v>-53000</v>
      </c>
      <c r="P9" s="330">
        <v>3149</v>
      </c>
      <c r="Q9" s="330">
        <v>1660</v>
      </c>
      <c r="R9" s="330">
        <v>-8183</v>
      </c>
      <c r="S9" s="330">
        <v>-31477</v>
      </c>
      <c r="T9" s="330">
        <v>-4137</v>
      </c>
      <c r="U9" s="330">
        <v>-30415</v>
      </c>
      <c r="V9" s="330">
        <v>45</v>
      </c>
      <c r="W9" s="330">
        <v>-3827</v>
      </c>
      <c r="X9" s="330">
        <v>-10624</v>
      </c>
      <c r="Y9" s="330">
        <v>2748</v>
      </c>
      <c r="Z9" s="330">
        <v>-166</v>
      </c>
      <c r="AA9" s="330">
        <v>-690</v>
      </c>
      <c r="AB9" s="330">
        <v>-300</v>
      </c>
      <c r="AC9" s="330">
        <v>-109</v>
      </c>
      <c r="AD9" s="330">
        <v>-22441</v>
      </c>
      <c r="AE9" s="330">
        <v>-13687</v>
      </c>
      <c r="AF9" s="330">
        <v>-17231</v>
      </c>
    </row>
    <row r="10" spans="1:32" ht="15.5">
      <c r="A10" s="169" t="s">
        <v>308</v>
      </c>
      <c r="B10" s="330">
        <v>-41154</v>
      </c>
      <c r="C10" s="330">
        <v>-31341</v>
      </c>
      <c r="D10" s="330">
        <v>-74734</v>
      </c>
      <c r="E10" s="330">
        <v>-113121</v>
      </c>
      <c r="F10" s="330">
        <v>-37493</v>
      </c>
      <c r="G10" s="330">
        <v>-36877</v>
      </c>
      <c r="H10" s="330">
        <v>-58258</v>
      </c>
      <c r="I10" s="330">
        <v>-48107</v>
      </c>
      <c r="J10" s="330">
        <v>-15347</v>
      </c>
      <c r="K10" s="330">
        <v>-45494</v>
      </c>
      <c r="L10" s="330">
        <v>-40031</v>
      </c>
      <c r="M10" s="330">
        <v>-58887</v>
      </c>
      <c r="N10" s="330">
        <v>-36704</v>
      </c>
      <c r="O10" s="330">
        <v>-55458</v>
      </c>
      <c r="P10" s="330">
        <v>-72524</v>
      </c>
      <c r="Q10" s="330">
        <v>-54102</v>
      </c>
      <c r="R10" s="330">
        <v>-35008</v>
      </c>
      <c r="S10" s="330">
        <v>-56033</v>
      </c>
      <c r="T10" s="330">
        <v>-64553</v>
      </c>
      <c r="U10" s="330">
        <v>-65331</v>
      </c>
      <c r="V10" s="330">
        <v>-45047</v>
      </c>
      <c r="W10" s="330">
        <v>-62138</v>
      </c>
      <c r="X10" s="330">
        <v>-82297</v>
      </c>
      <c r="Y10" s="330">
        <v>-79517</v>
      </c>
      <c r="Z10" s="330">
        <v>-60787</v>
      </c>
      <c r="AA10" s="330">
        <v>-76906</v>
      </c>
      <c r="AB10" s="330">
        <v>-80765</v>
      </c>
      <c r="AC10" s="330">
        <v>-77397</v>
      </c>
      <c r="AD10" s="330">
        <v>-56394</v>
      </c>
      <c r="AE10" s="330">
        <v>-83167</v>
      </c>
      <c r="AF10" s="330">
        <v>-91216</v>
      </c>
    </row>
    <row r="11" spans="1:32" ht="15.5">
      <c r="A11" s="169" t="s">
        <v>114</v>
      </c>
      <c r="B11" s="330">
        <v>0</v>
      </c>
      <c r="C11" s="330">
        <v>0</v>
      </c>
      <c r="D11" s="330">
        <v>0</v>
      </c>
      <c r="E11" s="330">
        <v>472787</v>
      </c>
      <c r="F11" s="330">
        <v>0</v>
      </c>
      <c r="G11" s="330">
        <v>0</v>
      </c>
      <c r="H11" s="330">
        <v>0</v>
      </c>
      <c r="I11" s="330">
        <v>16426</v>
      </c>
      <c r="J11" s="330">
        <v>0</v>
      </c>
      <c r="K11" s="330">
        <v>0</v>
      </c>
      <c r="L11" s="330">
        <v>6751</v>
      </c>
      <c r="M11" s="330">
        <v>-737405</v>
      </c>
      <c r="N11" s="330">
        <v>0</v>
      </c>
      <c r="O11" s="330">
        <v>0</v>
      </c>
      <c r="P11" s="330">
        <v>397257</v>
      </c>
      <c r="Q11" s="330">
        <v>0</v>
      </c>
      <c r="R11" s="330">
        <v>0</v>
      </c>
      <c r="S11" s="330">
        <v>0</v>
      </c>
      <c r="T11" s="330">
        <v>-3160</v>
      </c>
      <c r="U11" s="330">
        <v>1399944</v>
      </c>
      <c r="V11" s="330">
        <v>0</v>
      </c>
      <c r="W11" s="330">
        <v>-6214</v>
      </c>
      <c r="X11" s="330">
        <v>2680</v>
      </c>
      <c r="Y11" s="330">
        <v>0</v>
      </c>
      <c r="Z11" s="330">
        <v>0</v>
      </c>
      <c r="AA11" s="330">
        <v>0</v>
      </c>
      <c r="AB11" s="330">
        <v>0</v>
      </c>
      <c r="AC11" s="330">
        <v>-3620</v>
      </c>
      <c r="AD11" s="330">
        <v>0</v>
      </c>
      <c r="AE11" s="330">
        <v>0</v>
      </c>
      <c r="AF11" s="330">
        <v>2226332</v>
      </c>
    </row>
    <row r="12" spans="1:32" ht="15.5">
      <c r="A12" s="169" t="s">
        <v>303</v>
      </c>
      <c r="B12" s="330">
        <v>0</v>
      </c>
      <c r="C12" s="330">
        <v>0</v>
      </c>
      <c r="D12" s="330">
        <v>0</v>
      </c>
      <c r="E12" s="330">
        <v>0</v>
      </c>
      <c r="F12" s="330">
        <v>0</v>
      </c>
      <c r="G12" s="330">
        <v>0</v>
      </c>
      <c r="H12" s="330">
        <v>0</v>
      </c>
      <c r="I12" s="330">
        <v>0</v>
      </c>
      <c r="J12" s="330">
        <v>0</v>
      </c>
      <c r="K12" s="330">
        <v>0</v>
      </c>
      <c r="L12" s="330">
        <v>0</v>
      </c>
      <c r="M12" s="330">
        <v>0</v>
      </c>
      <c r="N12" s="330">
        <v>0</v>
      </c>
      <c r="O12" s="330">
        <v>0</v>
      </c>
      <c r="P12" s="330">
        <v>0</v>
      </c>
      <c r="Q12" s="330">
        <v>0</v>
      </c>
      <c r="R12" s="330">
        <v>283722</v>
      </c>
      <c r="S12" s="330">
        <v>342532</v>
      </c>
      <c r="T12" s="330">
        <v>84829</v>
      </c>
      <c r="U12" s="330">
        <v>-57697</v>
      </c>
      <c r="V12" s="330">
        <v>132540</v>
      </c>
      <c r="W12" s="330">
        <v>96928</v>
      </c>
      <c r="X12" s="330">
        <v>-46369</v>
      </c>
      <c r="Y12" s="330">
        <v>52342</v>
      </c>
      <c r="Z12" s="330">
        <v>21796</v>
      </c>
      <c r="AA12" s="330">
        <v>50541</v>
      </c>
      <c r="AB12" s="330">
        <v>6316</v>
      </c>
      <c r="AC12" s="330">
        <v>-10078</v>
      </c>
      <c r="AD12" s="330">
        <v>65256</v>
      </c>
      <c r="AE12" s="330">
        <v>36177</v>
      </c>
      <c r="AF12" s="330">
        <v>15675</v>
      </c>
    </row>
    <row r="13" spans="1:32" ht="15.5">
      <c r="A13" s="169" t="s">
        <v>115</v>
      </c>
      <c r="B13" s="330">
        <v>6323</v>
      </c>
      <c r="C13" s="330">
        <v>-22870</v>
      </c>
      <c r="D13" s="330">
        <v>-55354</v>
      </c>
      <c r="E13" s="330">
        <v>380294</v>
      </c>
      <c r="F13" s="330">
        <v>-11785</v>
      </c>
      <c r="G13" s="330">
        <v>25813</v>
      </c>
      <c r="H13" s="330">
        <v>-160197</v>
      </c>
      <c r="I13" s="330">
        <v>73190</v>
      </c>
      <c r="J13" s="330">
        <v>-208786</v>
      </c>
      <c r="K13" s="330">
        <v>-45913</v>
      </c>
      <c r="L13" s="330">
        <v>-24917</v>
      </c>
      <c r="M13" s="330">
        <v>149232</v>
      </c>
      <c r="N13" s="330">
        <v>-23882</v>
      </c>
      <c r="O13" s="330">
        <v>87091</v>
      </c>
      <c r="P13" s="330">
        <v>36353</v>
      </c>
      <c r="Q13" s="330">
        <v>-155577</v>
      </c>
      <c r="R13" s="330">
        <v>285098</v>
      </c>
      <c r="S13" s="330">
        <v>66310</v>
      </c>
      <c r="T13" s="330">
        <v>119446</v>
      </c>
      <c r="U13" s="330">
        <v>61785</v>
      </c>
      <c r="V13" s="330">
        <v>57275</v>
      </c>
      <c r="W13" s="330">
        <v>-48356</v>
      </c>
      <c r="X13" s="330">
        <v>-130514</v>
      </c>
      <c r="Y13" s="330">
        <v>-588389</v>
      </c>
      <c r="Z13" s="330">
        <v>-82098</v>
      </c>
      <c r="AA13" s="330">
        <v>-175002</v>
      </c>
      <c r="AB13" s="330">
        <v>16061</v>
      </c>
      <c r="AC13" s="330">
        <v>73518</v>
      </c>
      <c r="AD13" s="330">
        <v>56464</v>
      </c>
      <c r="AE13" s="330">
        <v>-86245</v>
      </c>
      <c r="AF13" s="330">
        <v>1345513</v>
      </c>
    </row>
    <row r="14" spans="1:32" ht="15.5">
      <c r="A14" s="169" t="s">
        <v>116</v>
      </c>
      <c r="B14" s="330">
        <v>111030</v>
      </c>
      <c r="C14" s="330">
        <v>99077</v>
      </c>
      <c r="D14" s="330">
        <v>112768</v>
      </c>
      <c r="E14" s="330">
        <v>92443</v>
      </c>
      <c r="F14" s="330">
        <v>58806</v>
      </c>
      <c r="G14" s="330">
        <v>76165</v>
      </c>
      <c r="H14" s="330">
        <v>155630</v>
      </c>
      <c r="I14" s="330">
        <v>-171368</v>
      </c>
      <c r="J14" s="330">
        <v>10038</v>
      </c>
      <c r="K14" s="330">
        <v>183131</v>
      </c>
      <c r="L14" s="330">
        <v>387217</v>
      </c>
      <c r="M14" s="330">
        <v>162842</v>
      </c>
      <c r="N14" s="330">
        <v>396617</v>
      </c>
      <c r="O14" s="330">
        <v>200304</v>
      </c>
      <c r="P14" s="330">
        <v>111956</v>
      </c>
      <c r="Q14" s="330">
        <v>-65976</v>
      </c>
      <c r="R14" s="330">
        <v>117355</v>
      </c>
      <c r="S14" s="330">
        <v>206553</v>
      </c>
      <c r="T14" s="330">
        <v>-312814</v>
      </c>
      <c r="U14" s="330">
        <v>-171311</v>
      </c>
      <c r="V14" s="330">
        <v>-115107</v>
      </c>
      <c r="W14" s="330">
        <v>32118</v>
      </c>
      <c r="X14" s="330">
        <v>-20893</v>
      </c>
      <c r="Y14" s="330">
        <v>142411</v>
      </c>
      <c r="Z14" s="330">
        <v>-13132</v>
      </c>
      <c r="AA14" s="330">
        <v>94431</v>
      </c>
      <c r="AB14" s="330">
        <v>13920</v>
      </c>
      <c r="AC14" s="330">
        <v>32513</v>
      </c>
      <c r="AD14" s="330">
        <v>63427</v>
      </c>
      <c r="AE14" s="330">
        <v>108908</v>
      </c>
      <c r="AF14" s="330">
        <v>23184</v>
      </c>
    </row>
    <row r="15" spans="1:32" ht="15.5">
      <c r="A15" s="169" t="s">
        <v>243</v>
      </c>
      <c r="B15" s="330">
        <v>8694</v>
      </c>
      <c r="C15" s="330">
        <v>-2889</v>
      </c>
      <c r="D15" s="330">
        <v>977</v>
      </c>
      <c r="E15" s="330">
        <v>85135</v>
      </c>
      <c r="F15" s="330">
        <v>21451</v>
      </c>
      <c r="G15" s="330">
        <v>21453</v>
      </c>
      <c r="H15" s="330">
        <v>21452</v>
      </c>
      <c r="I15" s="330">
        <v>21387</v>
      </c>
      <c r="J15" s="330">
        <v>21520</v>
      </c>
      <c r="K15" s="330">
        <v>21535</v>
      </c>
      <c r="L15" s="330">
        <v>21527</v>
      </c>
      <c r="M15" s="330">
        <v>25110</v>
      </c>
      <c r="N15" s="330">
        <v>24352</v>
      </c>
      <c r="O15" s="330">
        <v>24355</v>
      </c>
      <c r="P15" s="330">
        <v>24350</v>
      </c>
      <c r="Q15" s="330">
        <v>-308024</v>
      </c>
      <c r="R15" s="330">
        <v>27816</v>
      </c>
      <c r="S15" s="330">
        <v>27816</v>
      </c>
      <c r="T15" s="330">
        <v>27817</v>
      </c>
      <c r="U15" s="330">
        <v>27814</v>
      </c>
      <c r="V15" s="330">
        <v>24468</v>
      </c>
      <c r="W15" s="330">
        <v>24467</v>
      </c>
      <c r="X15" s="330">
        <v>24466</v>
      </c>
      <c r="Y15" s="330">
        <v>-508215</v>
      </c>
      <c r="Z15" s="330">
        <v>17651</v>
      </c>
      <c r="AA15" s="330">
        <v>17652</v>
      </c>
      <c r="AB15" s="330">
        <v>17650</v>
      </c>
      <c r="AC15" s="330">
        <v>17649</v>
      </c>
      <c r="AD15" s="330">
        <v>16823</v>
      </c>
      <c r="AE15" s="330">
        <v>16793</v>
      </c>
      <c r="AF15" s="330">
        <v>16790</v>
      </c>
    </row>
    <row r="16" spans="1:32" ht="15.5">
      <c r="A16" s="169" t="s">
        <v>297</v>
      </c>
      <c r="B16" s="330">
        <v>0</v>
      </c>
      <c r="C16" s="330">
        <v>0</v>
      </c>
      <c r="D16" s="330">
        <v>0</v>
      </c>
      <c r="E16" s="330">
        <v>0</v>
      </c>
      <c r="F16" s="330">
        <v>0</v>
      </c>
      <c r="G16" s="330">
        <v>0</v>
      </c>
      <c r="H16" s="330">
        <v>0</v>
      </c>
      <c r="I16" s="330">
        <v>0</v>
      </c>
      <c r="J16" s="330">
        <v>0</v>
      </c>
      <c r="K16" s="330">
        <v>0</v>
      </c>
      <c r="L16" s="330">
        <v>0</v>
      </c>
      <c r="M16" s="330">
        <v>0</v>
      </c>
      <c r="N16" s="330">
        <v>0</v>
      </c>
      <c r="O16" s="330">
        <v>0</v>
      </c>
      <c r="P16" s="330">
        <v>0</v>
      </c>
      <c r="Q16" s="330"/>
      <c r="R16" s="330">
        <v>104949</v>
      </c>
      <c r="S16" s="330">
        <v>-21976</v>
      </c>
      <c r="T16" s="330">
        <v>-67108</v>
      </c>
      <c r="U16" s="330">
        <v>-31128</v>
      </c>
      <c r="V16" s="330">
        <v>-306</v>
      </c>
      <c r="W16" s="330">
        <v>-136167</v>
      </c>
      <c r="X16" s="330">
        <v>24335</v>
      </c>
      <c r="Y16" s="330">
        <v>-161</v>
      </c>
      <c r="Z16" s="330">
        <v>-19076</v>
      </c>
      <c r="AA16" s="330">
        <v>19076</v>
      </c>
      <c r="AB16" s="330">
        <v>-10995</v>
      </c>
      <c r="AC16" s="330">
        <v>10995</v>
      </c>
      <c r="AD16" s="330" t="s">
        <v>19</v>
      </c>
      <c r="AE16" s="330">
        <v>0</v>
      </c>
      <c r="AF16" s="330">
        <v>0</v>
      </c>
    </row>
    <row r="17" spans="1:33" s="62" customFormat="1" ht="15.5">
      <c r="A17" s="60" t="s">
        <v>13</v>
      </c>
      <c r="B17" s="332">
        <v>654860</v>
      </c>
      <c r="C17" s="332">
        <v>608467</v>
      </c>
      <c r="D17" s="332">
        <v>711234</v>
      </c>
      <c r="E17" s="332">
        <v>1650392</v>
      </c>
      <c r="F17" s="332">
        <v>490381</v>
      </c>
      <c r="G17" s="332">
        <v>583253</v>
      </c>
      <c r="H17" s="405">
        <v>455274</v>
      </c>
      <c r="I17" s="405">
        <v>224464</v>
      </c>
      <c r="J17" s="405">
        <v>487109</v>
      </c>
      <c r="K17" s="405">
        <v>285739</v>
      </c>
      <c r="L17" s="405">
        <v>984679</v>
      </c>
      <c r="M17" s="405">
        <v>1309053</v>
      </c>
      <c r="N17" s="405">
        <v>2154243</v>
      </c>
      <c r="O17" s="405">
        <v>3769587</v>
      </c>
      <c r="P17" s="405">
        <v>3060675</v>
      </c>
      <c r="Q17" s="405">
        <v>1968069</v>
      </c>
      <c r="R17" s="405">
        <v>1834419</v>
      </c>
      <c r="S17" s="405">
        <v>2215311</v>
      </c>
      <c r="T17" s="405">
        <v>803418</v>
      </c>
      <c r="U17" s="405">
        <v>513033</v>
      </c>
      <c r="V17" s="405">
        <v>876559</v>
      </c>
      <c r="W17" s="405">
        <v>478917</v>
      </c>
      <c r="X17" s="405">
        <v>108132</v>
      </c>
      <c r="Y17" s="405">
        <v>335936</v>
      </c>
      <c r="Z17" s="405">
        <v>415629</v>
      </c>
      <c r="AA17" s="405">
        <v>495188</v>
      </c>
      <c r="AB17" s="405">
        <v>542137</v>
      </c>
      <c r="AC17" s="405">
        <v>587341</v>
      </c>
      <c r="AD17" s="405">
        <v>834383</v>
      </c>
      <c r="AE17" s="405">
        <v>501369</v>
      </c>
      <c r="AF17" s="332">
        <v>514768</v>
      </c>
      <c r="AG17"/>
    </row>
    <row r="18" spans="1:33" ht="15.5">
      <c r="A18" s="61"/>
      <c r="B18" s="330"/>
      <c r="C18" s="330"/>
      <c r="D18" s="330"/>
      <c r="E18" s="330"/>
      <c r="F18" s="330"/>
      <c r="G18" s="330"/>
      <c r="H18" s="330"/>
      <c r="I18" s="330"/>
      <c r="J18" s="330"/>
      <c r="K18" s="330"/>
      <c r="AC18" s="367"/>
      <c r="AD18" s="406"/>
      <c r="AE18" s="406"/>
    </row>
    <row r="19" spans="1:33" ht="15.5">
      <c r="A19" s="60" t="s">
        <v>117</v>
      </c>
      <c r="B19" s="403"/>
      <c r="C19" s="404"/>
      <c r="D19" s="404"/>
      <c r="E19" s="404"/>
      <c r="F19" s="404"/>
      <c r="G19" s="404"/>
      <c r="H19" s="404"/>
      <c r="I19" s="404"/>
      <c r="J19" s="404"/>
      <c r="K19" s="404"/>
      <c r="L19" s="177"/>
      <c r="M19" s="177"/>
      <c r="N19" s="177"/>
      <c r="O19" s="177"/>
      <c r="P19" s="177"/>
      <c r="Q19" s="177"/>
      <c r="R19" s="330"/>
      <c r="S19" s="330"/>
      <c r="T19" s="330"/>
      <c r="U19" s="330"/>
      <c r="V19" s="330"/>
      <c r="W19" s="330"/>
      <c r="X19" s="330"/>
      <c r="Y19" s="330"/>
      <c r="Z19" s="330"/>
      <c r="AA19" s="330"/>
      <c r="AB19" s="330"/>
      <c r="AC19" s="367"/>
      <c r="AD19" s="367"/>
      <c r="AE19" s="367"/>
      <c r="AF19" s="330"/>
    </row>
    <row r="20" spans="1:33" ht="15.5">
      <c r="A20" s="61" t="s">
        <v>118</v>
      </c>
      <c r="B20" s="330">
        <v>-188053</v>
      </c>
      <c r="C20" s="330">
        <v>-8337</v>
      </c>
      <c r="D20" s="330">
        <v>-200477</v>
      </c>
      <c r="E20" s="330">
        <v>83552</v>
      </c>
      <c r="F20" s="330">
        <v>175413</v>
      </c>
      <c r="G20" s="330">
        <v>-234385</v>
      </c>
      <c r="H20" s="330">
        <v>71221</v>
      </c>
      <c r="I20" s="330">
        <v>-105903</v>
      </c>
      <c r="J20" s="330">
        <v>-321324</v>
      </c>
      <c r="K20" s="330">
        <v>508472</v>
      </c>
      <c r="L20" s="330">
        <v>-642386</v>
      </c>
      <c r="M20" s="330">
        <v>32590</v>
      </c>
      <c r="N20" s="330">
        <v>-911799</v>
      </c>
      <c r="O20" s="330">
        <v>-368020</v>
      </c>
      <c r="P20" s="330">
        <v>-256823</v>
      </c>
      <c r="Q20" s="330">
        <v>420625</v>
      </c>
      <c r="R20" s="330">
        <v>-286373</v>
      </c>
      <c r="S20" s="330">
        <v>-402875</v>
      </c>
      <c r="T20" s="330">
        <v>1024549</v>
      </c>
      <c r="U20" s="330">
        <v>137784</v>
      </c>
      <c r="V20" s="330">
        <v>84949</v>
      </c>
      <c r="W20" s="330">
        <v>218118</v>
      </c>
      <c r="X20" s="330">
        <v>5904</v>
      </c>
      <c r="Y20" s="330">
        <v>50227</v>
      </c>
      <c r="Z20" s="330">
        <v>89979</v>
      </c>
      <c r="AA20" s="330">
        <v>27820</v>
      </c>
      <c r="AB20" s="330">
        <v>384199</v>
      </c>
      <c r="AC20" s="330">
        <v>-132432</v>
      </c>
      <c r="AD20" s="330">
        <v>-384178</v>
      </c>
      <c r="AE20" s="330">
        <v>306154</v>
      </c>
      <c r="AF20" s="330">
        <v>-30139</v>
      </c>
    </row>
    <row r="21" spans="1:33" ht="15.5">
      <c r="A21" s="61" t="s">
        <v>119</v>
      </c>
      <c r="B21" s="330">
        <v>-241758</v>
      </c>
      <c r="C21" s="330">
        <v>-516601</v>
      </c>
      <c r="D21" s="330">
        <v>-115693</v>
      </c>
      <c r="E21" s="330">
        <v>-204639</v>
      </c>
      <c r="F21" s="330">
        <v>11309</v>
      </c>
      <c r="G21" s="330">
        <v>-258443</v>
      </c>
      <c r="H21" s="330">
        <v>-79158</v>
      </c>
      <c r="I21" s="330">
        <v>405797</v>
      </c>
      <c r="J21" s="330">
        <v>61773</v>
      </c>
      <c r="K21" s="330">
        <v>-199142</v>
      </c>
      <c r="L21" s="330">
        <v>372292</v>
      </c>
      <c r="M21" s="330">
        <v>-321273</v>
      </c>
      <c r="N21" s="330">
        <v>-900390</v>
      </c>
      <c r="O21" s="330">
        <v>-1157806</v>
      </c>
      <c r="P21" s="330">
        <v>-1156324</v>
      </c>
      <c r="Q21" s="330">
        <v>-341823</v>
      </c>
      <c r="R21" s="330">
        <v>-26830</v>
      </c>
      <c r="S21" s="330">
        <v>-2469821</v>
      </c>
      <c r="T21" s="330">
        <v>-207659</v>
      </c>
      <c r="U21" s="330">
        <v>207742</v>
      </c>
      <c r="V21" s="330">
        <v>178962</v>
      </c>
      <c r="W21" s="330">
        <v>211367</v>
      </c>
      <c r="X21" s="330">
        <v>818800</v>
      </c>
      <c r="Y21" s="330">
        <v>1062217</v>
      </c>
      <c r="Z21" s="330">
        <v>495620</v>
      </c>
      <c r="AA21" s="330">
        <v>2073</v>
      </c>
      <c r="AB21" s="330">
        <v>-121472</v>
      </c>
      <c r="AC21" s="330">
        <v>-174504</v>
      </c>
      <c r="AD21" s="330">
        <v>105716</v>
      </c>
      <c r="AE21" s="330">
        <v>129857</v>
      </c>
      <c r="AF21" s="330">
        <v>1092368</v>
      </c>
    </row>
    <row r="22" spans="1:33" ht="15.5">
      <c r="A22" s="61" t="s">
        <v>120</v>
      </c>
      <c r="B22" s="330">
        <v>40170</v>
      </c>
      <c r="C22" s="330">
        <v>-55064</v>
      </c>
      <c r="D22" s="330">
        <v>142206</v>
      </c>
      <c r="E22" s="330">
        <v>-887008</v>
      </c>
      <c r="F22" s="330">
        <v>2968</v>
      </c>
      <c r="G22" s="330">
        <v>-108768</v>
      </c>
      <c r="H22" s="330">
        <v>-53526</v>
      </c>
      <c r="I22" s="330">
        <v>-42330</v>
      </c>
      <c r="J22" s="330">
        <v>-38981</v>
      </c>
      <c r="K22" s="330">
        <v>-67996</v>
      </c>
      <c r="L22" s="330">
        <v>-21754</v>
      </c>
      <c r="M22" s="330">
        <v>-76700</v>
      </c>
      <c r="N22" s="330">
        <v>-94275</v>
      </c>
      <c r="O22" s="330">
        <v>73799</v>
      </c>
      <c r="P22" s="330">
        <v>-334826</v>
      </c>
      <c r="Q22" s="330">
        <v>-69238</v>
      </c>
      <c r="R22" s="330">
        <v>7786</v>
      </c>
      <c r="S22" s="330">
        <v>-180797</v>
      </c>
      <c r="T22" s="330">
        <v>-240580</v>
      </c>
      <c r="U22" s="330">
        <v>-132266</v>
      </c>
      <c r="V22" s="330">
        <v>-8128</v>
      </c>
      <c r="W22" s="330">
        <v>-77517</v>
      </c>
      <c r="X22" s="330">
        <v>74631</v>
      </c>
      <c r="Y22" s="330">
        <v>-5960</v>
      </c>
      <c r="Z22" s="330">
        <v>-161276</v>
      </c>
      <c r="AA22" s="330">
        <v>152885</v>
      </c>
      <c r="AB22" s="330">
        <v>58072</v>
      </c>
      <c r="AC22" s="330">
        <v>-54683</v>
      </c>
      <c r="AD22" s="330">
        <v>-103651</v>
      </c>
      <c r="AE22" s="330">
        <v>10887</v>
      </c>
      <c r="AF22" s="330">
        <v>73379</v>
      </c>
    </row>
    <row r="23" spans="1:33" ht="15.5">
      <c r="A23" s="61" t="s">
        <v>121</v>
      </c>
      <c r="B23" s="330">
        <v>-75993</v>
      </c>
      <c r="C23" s="330">
        <v>-11758</v>
      </c>
      <c r="D23" s="330">
        <v>67071</v>
      </c>
      <c r="E23" s="330">
        <v>54267</v>
      </c>
      <c r="F23" s="330">
        <v>-9867</v>
      </c>
      <c r="G23" s="330">
        <v>-30758</v>
      </c>
      <c r="H23" s="330">
        <v>-7626</v>
      </c>
      <c r="I23" s="330">
        <v>-13578</v>
      </c>
      <c r="J23" s="330">
        <v>-18392</v>
      </c>
      <c r="K23" s="330">
        <v>-1319</v>
      </c>
      <c r="L23" s="330">
        <v>9178</v>
      </c>
      <c r="M23" s="330">
        <v>-3816</v>
      </c>
      <c r="N23" s="330">
        <v>-3097</v>
      </c>
      <c r="O23" s="330">
        <v>26146</v>
      </c>
      <c r="P23" s="330">
        <v>2673</v>
      </c>
      <c r="Q23" s="330">
        <v>15450</v>
      </c>
      <c r="R23" s="330">
        <v>-5555</v>
      </c>
      <c r="S23" s="330">
        <v>-3653</v>
      </c>
      <c r="T23" s="330">
        <v>-5838</v>
      </c>
      <c r="U23" s="330">
        <v>-7197</v>
      </c>
      <c r="V23" s="330">
        <v>-6150</v>
      </c>
      <c r="W23" s="330">
        <v>-6416</v>
      </c>
      <c r="X23" s="330">
        <v>-3882</v>
      </c>
      <c r="Y23" s="330">
        <v>559</v>
      </c>
      <c r="Z23" s="330">
        <v>-5703</v>
      </c>
      <c r="AA23" s="330">
        <v>-1074</v>
      </c>
      <c r="AB23" s="330">
        <v>-2247</v>
      </c>
      <c r="AC23" s="330">
        <v>-10972</v>
      </c>
      <c r="AD23" s="330">
        <v>-7635</v>
      </c>
      <c r="AE23" s="330">
        <v>-7840</v>
      </c>
      <c r="AF23" s="330">
        <v>-2906</v>
      </c>
    </row>
    <row r="24" spans="1:33" ht="15.5">
      <c r="A24" s="61" t="s">
        <v>342</v>
      </c>
      <c r="B24" s="330"/>
      <c r="C24" s="330"/>
      <c r="D24" s="330"/>
      <c r="E24" s="330">
        <v>-676023</v>
      </c>
      <c r="F24" s="330"/>
      <c r="G24" s="330"/>
      <c r="H24" s="330"/>
      <c r="I24" s="330">
        <v>751404</v>
      </c>
      <c r="J24" s="330">
        <v>0</v>
      </c>
      <c r="K24" s="330">
        <v>0</v>
      </c>
      <c r="L24" s="330">
        <v>311534</v>
      </c>
      <c r="M24" s="330">
        <v>0</v>
      </c>
      <c r="N24" s="330">
        <v>0</v>
      </c>
      <c r="O24" s="330">
        <v>0</v>
      </c>
      <c r="P24" s="330">
        <v>0</v>
      </c>
      <c r="Q24" s="330">
        <v>0</v>
      </c>
      <c r="R24" s="330">
        <v>0</v>
      </c>
      <c r="S24" s="330">
        <v>0</v>
      </c>
      <c r="T24" s="330">
        <v>0</v>
      </c>
      <c r="U24" s="330">
        <v>0</v>
      </c>
      <c r="V24" s="330">
        <v>0</v>
      </c>
      <c r="W24" s="330">
        <v>-3628</v>
      </c>
      <c r="X24" s="330">
        <v>461</v>
      </c>
      <c r="Y24" s="330">
        <v>-1117</v>
      </c>
      <c r="Z24" s="330">
        <v>2200</v>
      </c>
      <c r="AA24" s="330">
        <v>792</v>
      </c>
      <c r="AB24" s="330">
        <v>489</v>
      </c>
      <c r="AC24" s="330">
        <v>483</v>
      </c>
      <c r="AD24" s="330">
        <v>34</v>
      </c>
      <c r="AE24" s="330">
        <v>-14</v>
      </c>
      <c r="AF24" s="330">
        <v>-1474</v>
      </c>
    </row>
    <row r="25" spans="1:33" ht="15.5">
      <c r="A25" s="61" t="s">
        <v>122</v>
      </c>
      <c r="B25" s="330">
        <v>195</v>
      </c>
      <c r="C25" s="330">
        <v>138</v>
      </c>
      <c r="D25" s="330">
        <v>188</v>
      </c>
      <c r="E25" s="330">
        <v>284</v>
      </c>
      <c r="F25" s="330">
        <v>225</v>
      </c>
      <c r="G25" s="330">
        <v>240</v>
      </c>
      <c r="H25" s="330">
        <v>303</v>
      </c>
      <c r="I25" s="330">
        <v>-77</v>
      </c>
      <c r="J25" s="330">
        <v>1651</v>
      </c>
      <c r="K25" s="330">
        <v>0</v>
      </c>
      <c r="L25" s="330">
        <v>0</v>
      </c>
      <c r="M25" s="330">
        <v>0</v>
      </c>
      <c r="N25" s="330">
        <v>0</v>
      </c>
      <c r="O25" s="330">
        <v>0</v>
      </c>
      <c r="P25" s="330">
        <v>0</v>
      </c>
      <c r="Q25" s="330">
        <v>0</v>
      </c>
      <c r="R25" s="330">
        <v>0</v>
      </c>
      <c r="S25" s="330">
        <v>0</v>
      </c>
      <c r="T25" s="330">
        <v>0</v>
      </c>
      <c r="U25" s="330">
        <v>0</v>
      </c>
      <c r="V25" s="330">
        <v>0</v>
      </c>
      <c r="W25" s="330">
        <v>0</v>
      </c>
      <c r="X25" s="330">
        <v>0</v>
      </c>
      <c r="Y25" s="330">
        <v>0</v>
      </c>
      <c r="Z25" s="330">
        <v>0</v>
      </c>
      <c r="AA25" s="330">
        <v>0</v>
      </c>
      <c r="AB25" s="330">
        <v>0</v>
      </c>
      <c r="AC25" s="330">
        <v>0</v>
      </c>
      <c r="AD25" s="330">
        <v>0</v>
      </c>
      <c r="AE25" s="330">
        <v>0</v>
      </c>
      <c r="AF25" s="330">
        <v>0</v>
      </c>
    </row>
    <row r="26" spans="1:33" ht="15.5">
      <c r="A26" s="61" t="s">
        <v>123</v>
      </c>
      <c r="B26" s="330">
        <v>-26854</v>
      </c>
      <c r="C26" s="330">
        <v>-8917</v>
      </c>
      <c r="D26" s="330">
        <v>15268</v>
      </c>
      <c r="E26" s="330">
        <v>51853</v>
      </c>
      <c r="F26" s="330">
        <v>-70588</v>
      </c>
      <c r="G26" s="330">
        <v>-39304</v>
      </c>
      <c r="H26" s="330">
        <v>-23911</v>
      </c>
      <c r="I26" s="330">
        <v>74318</v>
      </c>
      <c r="J26" s="330">
        <v>-93632</v>
      </c>
      <c r="K26" s="330">
        <v>-23080</v>
      </c>
      <c r="L26" s="330">
        <v>-32384</v>
      </c>
      <c r="M26" s="330">
        <v>-189853</v>
      </c>
      <c r="N26" s="330">
        <v>-205573</v>
      </c>
      <c r="O26" s="330">
        <v>22291</v>
      </c>
      <c r="P26" s="330">
        <v>-3334</v>
      </c>
      <c r="Q26" s="330">
        <v>68339</v>
      </c>
      <c r="R26" s="330">
        <v>-123677</v>
      </c>
      <c r="S26" s="330">
        <v>-455179</v>
      </c>
      <c r="T26" s="330">
        <v>-42618</v>
      </c>
      <c r="U26" s="330">
        <v>-89837</v>
      </c>
      <c r="V26" s="330">
        <v>643635</v>
      </c>
      <c r="W26" s="330">
        <v>-58581</v>
      </c>
      <c r="X26" s="330">
        <v>223398</v>
      </c>
      <c r="Y26" s="330">
        <v>48498</v>
      </c>
      <c r="Z26" s="330">
        <v>-9093</v>
      </c>
      <c r="AA26" s="330">
        <v>-149661</v>
      </c>
      <c r="AB26" s="330">
        <v>-70965</v>
      </c>
      <c r="AC26" s="330">
        <v>7742</v>
      </c>
      <c r="AD26" s="330">
        <v>-148333</v>
      </c>
      <c r="AE26" s="330">
        <v>-2962</v>
      </c>
      <c r="AF26" s="330">
        <v>-3669</v>
      </c>
    </row>
    <row r="27" spans="1:33" s="62" customFormat="1" ht="15.5">
      <c r="A27" s="60" t="s">
        <v>13</v>
      </c>
      <c r="B27" s="332">
        <v>-492293</v>
      </c>
      <c r="C27" s="332">
        <v>-600539</v>
      </c>
      <c r="D27" s="332">
        <v>-91437</v>
      </c>
      <c r="E27" s="332">
        <v>-1577714</v>
      </c>
      <c r="F27" s="332">
        <v>109460</v>
      </c>
      <c r="G27" s="332">
        <v>-671418</v>
      </c>
      <c r="H27" s="405">
        <v>-92697</v>
      </c>
      <c r="I27" s="405">
        <v>1069631</v>
      </c>
      <c r="J27" s="405">
        <v>-408905</v>
      </c>
      <c r="K27" s="405">
        <v>216935</v>
      </c>
      <c r="L27" s="405">
        <v>-3520</v>
      </c>
      <c r="M27" s="405">
        <v>-559052</v>
      </c>
      <c r="N27" s="405">
        <v>-2115134</v>
      </c>
      <c r="O27" s="405">
        <v>-1403590</v>
      </c>
      <c r="P27" s="405">
        <v>-1748634</v>
      </c>
      <c r="Q27" s="405">
        <v>93353</v>
      </c>
      <c r="R27" s="405">
        <v>-434649</v>
      </c>
      <c r="S27" s="405">
        <v>-3512325</v>
      </c>
      <c r="T27" s="405">
        <v>527854</v>
      </c>
      <c r="U27" s="405">
        <v>116226</v>
      </c>
      <c r="V27" s="330">
        <v>893268</v>
      </c>
      <c r="W27" s="405">
        <v>283343</v>
      </c>
      <c r="X27" s="405">
        <v>1119312</v>
      </c>
      <c r="Y27" s="405">
        <v>1154424</v>
      </c>
      <c r="Z27" s="405">
        <v>411727</v>
      </c>
      <c r="AA27" s="405">
        <v>32835</v>
      </c>
      <c r="AB27" s="405">
        <v>248076</v>
      </c>
      <c r="AC27" s="405">
        <v>-364366</v>
      </c>
      <c r="AD27" s="405">
        <v>-538047</v>
      </c>
      <c r="AE27" s="405">
        <v>436082</v>
      </c>
      <c r="AF27" s="332">
        <v>1127559</v>
      </c>
      <c r="AG27"/>
    </row>
    <row r="28" spans="1:33" ht="15.5">
      <c r="A28" s="61"/>
      <c r="B28" s="330"/>
      <c r="C28" s="330"/>
      <c r="D28" s="330"/>
      <c r="E28" s="330"/>
      <c r="F28" s="330"/>
      <c r="G28" s="330"/>
      <c r="H28" s="330"/>
      <c r="I28" s="330"/>
      <c r="J28" s="330"/>
      <c r="K28" s="330"/>
      <c r="L28" s="178"/>
      <c r="M28" s="178"/>
      <c r="N28" s="178"/>
      <c r="O28" s="178"/>
      <c r="P28" s="178"/>
      <c r="Q28" s="178"/>
      <c r="R28" s="178"/>
      <c r="S28" s="178"/>
      <c r="T28" s="178"/>
      <c r="U28" s="178"/>
      <c r="V28" s="178"/>
      <c r="W28" s="178"/>
      <c r="X28" s="178"/>
      <c r="Y28" s="178"/>
      <c r="Z28" s="178"/>
      <c r="AA28" s="178"/>
      <c r="AB28" s="178"/>
      <c r="AC28" s="367"/>
      <c r="AD28" s="367"/>
      <c r="AE28" s="367"/>
      <c r="AF28" s="178"/>
    </row>
    <row r="29" spans="1:33" s="62" customFormat="1" ht="15.5">
      <c r="A29" s="60" t="s">
        <v>124</v>
      </c>
      <c r="B29" s="332"/>
      <c r="C29" s="332"/>
      <c r="D29" s="332"/>
      <c r="E29" s="332"/>
      <c r="F29" s="332"/>
      <c r="G29" s="332"/>
      <c r="H29" s="332"/>
      <c r="I29" s="332"/>
      <c r="J29" s="332"/>
      <c r="K29" s="332"/>
      <c r="L29" s="178"/>
      <c r="M29" s="178"/>
      <c r="N29" s="178"/>
      <c r="O29" s="178"/>
      <c r="P29" s="178"/>
      <c r="Q29" s="178"/>
      <c r="R29" s="178"/>
      <c r="S29" s="178"/>
      <c r="T29" s="178"/>
      <c r="U29" s="178"/>
      <c r="V29" s="178"/>
      <c r="W29" s="178"/>
      <c r="X29" s="178"/>
      <c r="Y29" s="178"/>
      <c r="Z29" s="178"/>
      <c r="AA29" s="178"/>
      <c r="AB29" s="178"/>
      <c r="AC29" s="178"/>
      <c r="AD29" s="178"/>
      <c r="AE29" s="178"/>
      <c r="AF29" s="178"/>
      <c r="AG29"/>
    </row>
    <row r="30" spans="1:33" ht="15.5">
      <c r="A30" s="61" t="s">
        <v>254</v>
      </c>
      <c r="B30" s="330">
        <v>130378</v>
      </c>
      <c r="C30" s="330">
        <v>-21032</v>
      </c>
      <c r="D30" s="330">
        <v>397014</v>
      </c>
      <c r="E30" s="330">
        <v>-349514</v>
      </c>
      <c r="F30" s="330">
        <v>15817</v>
      </c>
      <c r="G30" s="330">
        <v>16470</v>
      </c>
      <c r="H30" s="330">
        <v>327598</v>
      </c>
      <c r="I30" s="330">
        <v>24622</v>
      </c>
      <c r="J30" s="330">
        <v>-7307</v>
      </c>
      <c r="K30" s="330">
        <v>-432704</v>
      </c>
      <c r="L30" s="330">
        <v>554878</v>
      </c>
      <c r="M30" s="330">
        <v>284553</v>
      </c>
      <c r="N30" s="330">
        <v>219533</v>
      </c>
      <c r="O30" s="330">
        <v>40503</v>
      </c>
      <c r="P30" s="330">
        <v>504528</v>
      </c>
      <c r="Q30" s="330">
        <v>-51962</v>
      </c>
      <c r="R30" s="330">
        <v>85291</v>
      </c>
      <c r="S30" s="330">
        <v>1292647</v>
      </c>
      <c r="T30" s="334">
        <v>-1165805</v>
      </c>
      <c r="U30" s="334">
        <v>-111792</v>
      </c>
      <c r="V30" s="334">
        <v>-453559</v>
      </c>
      <c r="W30" s="334">
        <v>-5276</v>
      </c>
      <c r="X30" s="334">
        <v>36782</v>
      </c>
      <c r="Y30" s="334">
        <v>50511</v>
      </c>
      <c r="Z30" s="334">
        <v>-17553</v>
      </c>
      <c r="AA30" s="334">
        <v>163236</v>
      </c>
      <c r="AB30" s="334">
        <v>-314712</v>
      </c>
      <c r="AC30" s="334">
        <v>411229</v>
      </c>
      <c r="AD30" s="334">
        <v>-299986</v>
      </c>
      <c r="AE30" s="334">
        <v>6881</v>
      </c>
      <c r="AF30" s="330">
        <v>-493656</v>
      </c>
    </row>
    <row r="31" spans="1:33" ht="15.5">
      <c r="A31" s="61" t="s">
        <v>126</v>
      </c>
      <c r="B31" s="330">
        <v>-8917</v>
      </c>
      <c r="C31" s="330">
        <v>0</v>
      </c>
      <c r="D31" s="330">
        <v>0</v>
      </c>
      <c r="E31" s="330">
        <v>1</v>
      </c>
      <c r="F31" s="330">
        <v>-12416</v>
      </c>
      <c r="G31" s="330">
        <v>0</v>
      </c>
      <c r="H31" s="330">
        <v>0</v>
      </c>
      <c r="I31" s="330">
        <v>0</v>
      </c>
      <c r="J31" s="330">
        <v>-14184</v>
      </c>
      <c r="K31" s="330">
        <v>0</v>
      </c>
      <c r="L31" s="330">
        <v>0</v>
      </c>
      <c r="M31" s="330">
        <v>-27612</v>
      </c>
      <c r="N31" s="330">
        <v>2711</v>
      </c>
      <c r="O31" s="330">
        <v>2802</v>
      </c>
      <c r="P31" s="330">
        <v>2898</v>
      </c>
      <c r="Q31" s="330">
        <v>2995</v>
      </c>
      <c r="R31" s="330">
        <v>-25450</v>
      </c>
      <c r="S31" s="330">
        <v>2235</v>
      </c>
      <c r="T31" s="330">
        <v>2311</v>
      </c>
      <c r="U31" s="330">
        <v>2389</v>
      </c>
      <c r="V31" s="330">
        <v>-26077</v>
      </c>
      <c r="W31" s="330">
        <v>1587</v>
      </c>
      <c r="X31" s="330">
        <v>1640</v>
      </c>
      <c r="Y31" s="330">
        <v>1697</v>
      </c>
      <c r="Z31" s="330">
        <v>-26794</v>
      </c>
      <c r="AA31" s="330">
        <v>846</v>
      </c>
      <c r="AB31" s="330">
        <v>875</v>
      </c>
      <c r="AC31" s="330">
        <v>905</v>
      </c>
      <c r="AD31" s="330">
        <v>-27612</v>
      </c>
      <c r="AE31" s="330">
        <v>0</v>
      </c>
      <c r="AF31" s="330">
        <v>0</v>
      </c>
    </row>
    <row r="32" spans="1:33" ht="15.5">
      <c r="A32" s="61" t="s">
        <v>127</v>
      </c>
      <c r="B32" s="330">
        <v>18721</v>
      </c>
      <c r="C32" s="330">
        <v>5290</v>
      </c>
      <c r="D32" s="330">
        <v>-29388</v>
      </c>
      <c r="E32" s="330">
        <v>-12533</v>
      </c>
      <c r="F32" s="330">
        <v>8695</v>
      </c>
      <c r="G32" s="330">
        <v>-15008</v>
      </c>
      <c r="H32" s="330">
        <v>43080</v>
      </c>
      <c r="I32" s="330">
        <v>-42494</v>
      </c>
      <c r="J32" s="330">
        <v>10147</v>
      </c>
      <c r="K32" s="330">
        <v>-8371</v>
      </c>
      <c r="L32" s="330">
        <v>56159</v>
      </c>
      <c r="M32" s="330">
        <v>23986</v>
      </c>
      <c r="N32" s="330">
        <v>12790</v>
      </c>
      <c r="O32" s="330">
        <v>23767</v>
      </c>
      <c r="P32" s="330">
        <v>-80861</v>
      </c>
      <c r="Q32" s="330">
        <v>58893</v>
      </c>
      <c r="R32" s="330">
        <v>-211</v>
      </c>
      <c r="S32" s="330">
        <v>-60573</v>
      </c>
      <c r="T32" s="330">
        <v>18418</v>
      </c>
      <c r="U32" s="330">
        <v>-3088</v>
      </c>
      <c r="V32" s="330">
        <v>-56082</v>
      </c>
      <c r="W32" s="330">
        <v>-3597</v>
      </c>
      <c r="X32" s="330">
        <v>328994</v>
      </c>
      <c r="Y32" s="330">
        <v>-296766</v>
      </c>
      <c r="Z32" s="330">
        <v>2033</v>
      </c>
      <c r="AA32" s="330">
        <v>4570</v>
      </c>
      <c r="AB32" s="330">
        <v>15760</v>
      </c>
      <c r="AC32" s="330">
        <v>-47948</v>
      </c>
      <c r="AD32" s="330">
        <v>10859</v>
      </c>
      <c r="AE32" s="330">
        <v>-3292</v>
      </c>
      <c r="AF32" s="330">
        <v>5739</v>
      </c>
    </row>
    <row r="33" spans="1:33" ht="15.5">
      <c r="A33" s="61" t="s">
        <v>128</v>
      </c>
      <c r="B33" s="330">
        <v>-64649</v>
      </c>
      <c r="C33" s="330">
        <v>20541</v>
      </c>
      <c r="D33" s="330">
        <v>-93923</v>
      </c>
      <c r="E33" s="330">
        <v>113025</v>
      </c>
      <c r="F33" s="330">
        <v>60598</v>
      </c>
      <c r="G33" s="330">
        <v>123546</v>
      </c>
      <c r="H33" s="330">
        <v>138141</v>
      </c>
      <c r="I33" s="330">
        <v>201724</v>
      </c>
      <c r="J33" s="330">
        <v>125002</v>
      </c>
      <c r="K33" s="330">
        <v>93625</v>
      </c>
      <c r="L33" s="330">
        <v>198965</v>
      </c>
      <c r="M33" s="330">
        <v>209714</v>
      </c>
      <c r="N33" s="330">
        <v>252468</v>
      </c>
      <c r="O33" s="330">
        <v>252613</v>
      </c>
      <c r="P33" s="330">
        <v>580576</v>
      </c>
      <c r="Q33" s="330">
        <v>32009</v>
      </c>
      <c r="R33" s="330">
        <v>159363</v>
      </c>
      <c r="S33" s="330">
        <v>131963</v>
      </c>
      <c r="T33" s="330">
        <v>136787</v>
      </c>
      <c r="U33" s="330">
        <v>124654</v>
      </c>
      <c r="V33" s="330">
        <v>244917</v>
      </c>
      <c r="W33" s="330">
        <v>17408</v>
      </c>
      <c r="X33" s="330">
        <v>103521</v>
      </c>
      <c r="Y33" s="330">
        <v>7598</v>
      </c>
      <c r="Z33" s="330">
        <v>166977</v>
      </c>
      <c r="AA33" s="330">
        <v>-173950</v>
      </c>
      <c r="AB33" s="330">
        <v>202845</v>
      </c>
      <c r="AC33" s="330">
        <v>-40234</v>
      </c>
      <c r="AD33" s="330">
        <v>201727</v>
      </c>
      <c r="AE33" s="330">
        <v>-26769</v>
      </c>
      <c r="AF33" s="330">
        <v>24434</v>
      </c>
    </row>
    <row r="34" spans="1:33" ht="15.5">
      <c r="A34" s="61" t="s">
        <v>129</v>
      </c>
      <c r="B34" s="330">
        <v>52102</v>
      </c>
      <c r="C34" s="330">
        <v>-59182</v>
      </c>
      <c r="D34" s="330">
        <v>38384</v>
      </c>
      <c r="E34" s="330">
        <v>459372</v>
      </c>
      <c r="F34" s="330">
        <v>28341</v>
      </c>
      <c r="G34" s="330">
        <v>-82003</v>
      </c>
      <c r="H34" s="330">
        <v>3518</v>
      </c>
      <c r="I34" s="330">
        <v>-301980</v>
      </c>
      <c r="J34" s="330">
        <v>102528</v>
      </c>
      <c r="K34" s="330">
        <v>223348</v>
      </c>
      <c r="L34" s="330">
        <v>-12495</v>
      </c>
      <c r="M34" s="330">
        <v>-46473</v>
      </c>
      <c r="N34" s="330">
        <v>-59973</v>
      </c>
      <c r="O34" s="330">
        <v>-57507</v>
      </c>
      <c r="P34" s="330">
        <v>222835</v>
      </c>
      <c r="Q34" s="330">
        <v>-268012</v>
      </c>
      <c r="R34" s="330">
        <v>-154195</v>
      </c>
      <c r="S34" s="330">
        <v>331602</v>
      </c>
      <c r="T34" s="334">
        <v>34176</v>
      </c>
      <c r="U34" s="334">
        <v>5492</v>
      </c>
      <c r="V34" s="334">
        <v>298614</v>
      </c>
      <c r="W34" s="334">
        <v>-18131</v>
      </c>
      <c r="X34" s="334">
        <v>328586</v>
      </c>
      <c r="Y34" s="330">
        <v>32765</v>
      </c>
      <c r="Z34" s="330">
        <v>-703755</v>
      </c>
      <c r="AA34" s="330">
        <v>41797</v>
      </c>
      <c r="AB34" s="330">
        <v>43588</v>
      </c>
      <c r="AC34" s="330">
        <v>-94736</v>
      </c>
      <c r="AD34" s="330">
        <v>-146113</v>
      </c>
      <c r="AE34" s="330">
        <v>-34933</v>
      </c>
      <c r="AF34" s="330">
        <v>-8492</v>
      </c>
    </row>
    <row r="35" spans="1:33" ht="15.5">
      <c r="A35" s="61" t="s">
        <v>130</v>
      </c>
      <c r="B35" s="330">
        <v>-34343</v>
      </c>
      <c r="C35" s="330">
        <v>-50744</v>
      </c>
      <c r="D35" s="330">
        <v>-52525</v>
      </c>
      <c r="E35" s="330">
        <v>-60188</v>
      </c>
      <c r="F35" s="330">
        <v>-54201</v>
      </c>
      <c r="G35" s="330">
        <v>-57142</v>
      </c>
      <c r="H35" s="330">
        <v>-4599</v>
      </c>
      <c r="I35" s="330">
        <v>-15800</v>
      </c>
      <c r="J35" s="330">
        <v>-5742</v>
      </c>
      <c r="K35" s="330">
        <v>-11030</v>
      </c>
      <c r="L35" s="330">
        <v>0</v>
      </c>
      <c r="M35" s="330">
        <v>-7804</v>
      </c>
      <c r="N35" s="330">
        <v>-8396</v>
      </c>
      <c r="O35" s="330">
        <v>-14116</v>
      </c>
      <c r="P35" s="330">
        <v>-9534</v>
      </c>
      <c r="Q35" s="330">
        <v>-19252</v>
      </c>
      <c r="R35" s="330">
        <v>-10621</v>
      </c>
      <c r="S35" s="330">
        <v>-39880</v>
      </c>
      <c r="T35" s="330">
        <v>-13988</v>
      </c>
      <c r="U35" s="330">
        <v>-11879</v>
      </c>
      <c r="V35" s="330">
        <v>-14026</v>
      </c>
      <c r="W35" s="330">
        <v>-27430</v>
      </c>
      <c r="X35" s="330">
        <v>-15210</v>
      </c>
      <c r="Y35" s="330">
        <v>-62971</v>
      </c>
      <c r="Z35" s="330">
        <v>-17469</v>
      </c>
      <c r="AA35" s="330">
        <v>-21804</v>
      </c>
      <c r="AB35" s="330">
        <v>-20064</v>
      </c>
      <c r="AC35" s="330">
        <v>-20185</v>
      </c>
      <c r="AD35" s="330">
        <v>-20573</v>
      </c>
      <c r="AE35" s="330">
        <v>-23115</v>
      </c>
      <c r="AF35" s="330">
        <v>-23304</v>
      </c>
    </row>
    <row r="36" spans="1:33" ht="15.5">
      <c r="A36" s="61" t="s">
        <v>252</v>
      </c>
      <c r="B36" s="330">
        <v>0</v>
      </c>
      <c r="C36" s="330">
        <v>0</v>
      </c>
      <c r="D36" s="330">
        <v>0</v>
      </c>
      <c r="E36" s="330">
        <v>0</v>
      </c>
      <c r="F36" s="330">
        <v>0</v>
      </c>
      <c r="G36" s="330">
        <v>0</v>
      </c>
      <c r="H36" s="330">
        <v>0</v>
      </c>
      <c r="I36" s="330">
        <v>0</v>
      </c>
      <c r="J36" s="330">
        <v>393933</v>
      </c>
      <c r="K36" s="330">
        <v>0</v>
      </c>
      <c r="L36" s="330">
        <v>0</v>
      </c>
      <c r="M36" s="330">
        <v>-3728</v>
      </c>
      <c r="N36" s="330">
        <v>0</v>
      </c>
      <c r="O36" s="330">
        <v>0</v>
      </c>
      <c r="P36" s="330">
        <v>0</v>
      </c>
      <c r="Q36" s="330">
        <v>0</v>
      </c>
      <c r="R36" s="330">
        <v>0</v>
      </c>
      <c r="S36" s="330">
        <v>0</v>
      </c>
      <c r="T36" s="330">
        <v>0</v>
      </c>
      <c r="U36" s="330">
        <v>0</v>
      </c>
      <c r="V36" s="330">
        <v>0</v>
      </c>
      <c r="W36" s="330" t="s">
        <v>19</v>
      </c>
      <c r="X36" s="330">
        <v>0</v>
      </c>
      <c r="Y36" s="349" t="s">
        <v>19</v>
      </c>
      <c r="Z36" s="349" t="s">
        <v>19</v>
      </c>
      <c r="AA36" s="349" t="s">
        <v>19</v>
      </c>
      <c r="AB36" s="349" t="s">
        <v>19</v>
      </c>
      <c r="AC36" s="349" t="s">
        <v>19</v>
      </c>
      <c r="AD36" s="349" t="s">
        <v>19</v>
      </c>
      <c r="AE36" s="349">
        <v>0</v>
      </c>
      <c r="AF36" s="330">
        <v>0</v>
      </c>
    </row>
    <row r="37" spans="1:33" ht="15.5">
      <c r="A37" s="61" t="s">
        <v>123</v>
      </c>
      <c r="B37" s="330">
        <v>23266</v>
      </c>
      <c r="C37" s="330">
        <v>-29428</v>
      </c>
      <c r="D37" s="330">
        <v>-49990</v>
      </c>
      <c r="E37" s="330">
        <v>-83326</v>
      </c>
      <c r="F37" s="330">
        <v>16783</v>
      </c>
      <c r="G37" s="330">
        <v>27216</v>
      </c>
      <c r="H37" s="330">
        <v>-63178</v>
      </c>
      <c r="I37" s="330">
        <v>-114245</v>
      </c>
      <c r="J37" s="330">
        <v>29277</v>
      </c>
      <c r="K37" s="330">
        <v>64598</v>
      </c>
      <c r="L37" s="330">
        <v>-17103</v>
      </c>
      <c r="M37" s="330">
        <v>138399</v>
      </c>
      <c r="N37" s="330">
        <v>190660</v>
      </c>
      <c r="O37" s="330">
        <v>-237749</v>
      </c>
      <c r="P37" s="330">
        <v>-58129</v>
      </c>
      <c r="Q37" s="330">
        <v>102149</v>
      </c>
      <c r="R37" s="330">
        <v>-135432</v>
      </c>
      <c r="S37" s="330">
        <v>66449</v>
      </c>
      <c r="T37" s="330">
        <v>89583</v>
      </c>
      <c r="U37" s="330">
        <v>-46404</v>
      </c>
      <c r="V37" s="330">
        <v>-153690</v>
      </c>
      <c r="W37" s="330">
        <v>35186</v>
      </c>
      <c r="X37" s="330">
        <v>-232767</v>
      </c>
      <c r="Y37" s="330">
        <v>-81300</v>
      </c>
      <c r="Z37" s="330">
        <v>-101130</v>
      </c>
      <c r="AA37" s="330">
        <v>-7582</v>
      </c>
      <c r="AB37" s="330">
        <v>-42857</v>
      </c>
      <c r="AC37" s="330">
        <v>-166204</v>
      </c>
      <c r="AD37" s="330">
        <v>-143940</v>
      </c>
      <c r="AE37" s="330">
        <v>-56540</v>
      </c>
      <c r="AF37" s="330">
        <v>58921</v>
      </c>
    </row>
    <row r="38" spans="1:33" s="62" customFormat="1" ht="15.5">
      <c r="A38" s="60" t="s">
        <v>13</v>
      </c>
      <c r="B38" s="332">
        <v>116558</v>
      </c>
      <c r="C38" s="332">
        <v>-134555</v>
      </c>
      <c r="D38" s="332">
        <v>209572</v>
      </c>
      <c r="E38" s="332">
        <v>66837</v>
      </c>
      <c r="F38" s="332">
        <v>63617</v>
      </c>
      <c r="G38" s="332">
        <v>13076</v>
      </c>
      <c r="H38" s="405">
        <v>444560</v>
      </c>
      <c r="I38" s="405">
        <v>-248173</v>
      </c>
      <c r="J38" s="405">
        <v>633654</v>
      </c>
      <c r="K38" s="405">
        <v>-70534</v>
      </c>
      <c r="L38" s="405">
        <v>780404</v>
      </c>
      <c r="M38" s="405">
        <v>571035</v>
      </c>
      <c r="N38" s="405">
        <v>609793</v>
      </c>
      <c r="O38" s="405">
        <v>10313</v>
      </c>
      <c r="P38" s="405">
        <v>1162313</v>
      </c>
      <c r="Q38" s="405">
        <v>-143180</v>
      </c>
      <c r="R38" s="405">
        <v>-81255</v>
      </c>
      <c r="S38" s="405">
        <v>1724443</v>
      </c>
      <c r="T38" s="405">
        <v>-898518</v>
      </c>
      <c r="U38" s="405">
        <v>-40628</v>
      </c>
      <c r="V38" s="405">
        <v>-159903</v>
      </c>
      <c r="W38" s="405">
        <v>-253</v>
      </c>
      <c r="X38" s="405">
        <v>551546</v>
      </c>
      <c r="Y38" s="405">
        <v>-348466</v>
      </c>
      <c r="Z38" s="405">
        <v>-697691</v>
      </c>
      <c r="AA38" s="405">
        <v>7113</v>
      </c>
      <c r="AB38" s="405">
        <v>-114565</v>
      </c>
      <c r="AC38" s="405">
        <v>42827</v>
      </c>
      <c r="AD38" s="405">
        <v>-425638</v>
      </c>
      <c r="AE38" s="405">
        <v>-137768</v>
      </c>
      <c r="AF38" s="405">
        <v>-436358</v>
      </c>
      <c r="AG38"/>
    </row>
    <row r="39" spans="1:33" ht="15.5">
      <c r="A39" s="61"/>
      <c r="B39" s="330"/>
      <c r="C39" s="330"/>
      <c r="D39" s="330"/>
      <c r="E39" s="330"/>
      <c r="F39" s="330"/>
      <c r="G39" s="330"/>
      <c r="H39" s="330"/>
      <c r="I39" s="330"/>
      <c r="J39" s="330"/>
      <c r="K39" s="330"/>
      <c r="AF39" s="334"/>
    </row>
    <row r="40" spans="1:33" ht="15">
      <c r="A40" s="63" t="s">
        <v>131</v>
      </c>
      <c r="B40" s="64">
        <v>279125</v>
      </c>
      <c r="C40" s="64">
        <v>-126627</v>
      </c>
      <c r="D40" s="64">
        <v>829369</v>
      </c>
      <c r="E40" s="64">
        <v>139515</v>
      </c>
      <c r="F40" s="64">
        <v>663458</v>
      </c>
      <c r="G40" s="64">
        <v>-75089</v>
      </c>
      <c r="H40" s="64">
        <v>807137</v>
      </c>
      <c r="I40" s="64">
        <v>1045922</v>
      </c>
      <c r="J40" s="64">
        <v>711858</v>
      </c>
      <c r="K40" s="64">
        <v>432140</v>
      </c>
      <c r="L40" s="64">
        <v>1761563</v>
      </c>
      <c r="M40" s="64">
        <v>1321036</v>
      </c>
      <c r="N40" s="64">
        <v>648902</v>
      </c>
      <c r="O40" s="64">
        <v>2376310</v>
      </c>
      <c r="P40" s="64">
        <v>2474354</v>
      </c>
      <c r="Q40" s="64">
        <v>1918242</v>
      </c>
      <c r="R40" s="64">
        <v>1318515</v>
      </c>
      <c r="S40" s="64">
        <v>427429</v>
      </c>
      <c r="T40" s="64">
        <v>432754</v>
      </c>
      <c r="U40" s="64">
        <v>588631</v>
      </c>
      <c r="V40" s="64">
        <v>1609924</v>
      </c>
      <c r="W40" s="64">
        <v>762007</v>
      </c>
      <c r="X40" s="64">
        <v>1778990</v>
      </c>
      <c r="Y40" s="64">
        <v>1141894</v>
      </c>
      <c r="Z40" s="64">
        <v>129665</v>
      </c>
      <c r="AA40" s="218">
        <v>535136</v>
      </c>
      <c r="AB40" s="218">
        <v>675648</v>
      </c>
      <c r="AC40" s="218">
        <v>265802</v>
      </c>
      <c r="AD40" s="218">
        <v>-129302</v>
      </c>
      <c r="AE40" s="218">
        <v>799683</v>
      </c>
      <c r="AF40" s="218">
        <v>1205969</v>
      </c>
    </row>
    <row r="41" spans="1:33" ht="15.5">
      <c r="A41" s="61"/>
      <c r="B41" s="330"/>
      <c r="C41" s="330"/>
      <c r="D41" s="330"/>
      <c r="E41" s="330"/>
      <c r="F41" s="330"/>
      <c r="G41" s="330"/>
      <c r="H41" s="330"/>
      <c r="I41" s="330"/>
      <c r="J41" s="330"/>
      <c r="K41" s="330"/>
    </row>
    <row r="42" spans="1:33" ht="15.5">
      <c r="A42" s="61" t="s">
        <v>132</v>
      </c>
      <c r="B42" s="330">
        <v>-148319</v>
      </c>
      <c r="C42" s="330">
        <v>-129948</v>
      </c>
      <c r="D42" s="330">
        <v>-131169</v>
      </c>
      <c r="E42" s="330">
        <v>-124068</v>
      </c>
      <c r="F42" s="330">
        <v>-121257</v>
      </c>
      <c r="G42" s="330">
        <v>-125406</v>
      </c>
      <c r="H42" s="330">
        <v>-93484</v>
      </c>
      <c r="I42" s="330">
        <v>-24269</v>
      </c>
      <c r="J42" s="330">
        <v>-152559</v>
      </c>
      <c r="K42" s="330">
        <v>-4694</v>
      </c>
      <c r="L42" s="330">
        <v>-172893</v>
      </c>
      <c r="M42" s="330">
        <v>-6913</v>
      </c>
      <c r="N42" s="330">
        <v>-162357</v>
      </c>
      <c r="O42" s="330">
        <v>-418</v>
      </c>
      <c r="P42" s="330">
        <v>-180709</v>
      </c>
      <c r="Q42" s="330">
        <v>-365</v>
      </c>
      <c r="R42" s="330">
        <v>-236205</v>
      </c>
      <c r="S42" s="330">
        <v>-19138</v>
      </c>
      <c r="T42" s="330">
        <v>-224210</v>
      </c>
      <c r="U42" s="330">
        <v>-104878</v>
      </c>
      <c r="V42" s="330">
        <v>-121618</v>
      </c>
      <c r="W42" s="330">
        <v>-161444</v>
      </c>
      <c r="X42" s="330">
        <v>-112247</v>
      </c>
      <c r="Y42" s="330">
        <v>-159850</v>
      </c>
      <c r="Z42" s="330">
        <v>-113935</v>
      </c>
      <c r="AA42" s="330">
        <v>-135306</v>
      </c>
      <c r="AB42" s="330">
        <v>-162878</v>
      </c>
      <c r="AC42" s="330">
        <v>-135602</v>
      </c>
      <c r="AD42" s="330">
        <v>-264062</v>
      </c>
      <c r="AE42" s="330">
        <v>-142778</v>
      </c>
      <c r="AF42" s="330">
        <v>-281925</v>
      </c>
    </row>
    <row r="43" spans="1:33" ht="15.5">
      <c r="A43" s="61" t="s">
        <v>275</v>
      </c>
      <c r="B43" s="330">
        <v>-17672</v>
      </c>
      <c r="C43" s="330">
        <v>-12714</v>
      </c>
      <c r="D43" s="330">
        <v>-39217</v>
      </c>
      <c r="E43" s="330">
        <v>-8657</v>
      </c>
      <c r="F43" s="330">
        <v>-11291</v>
      </c>
      <c r="G43" s="330">
        <v>-31708</v>
      </c>
      <c r="H43" s="330">
        <v>-33469</v>
      </c>
      <c r="I43" s="330">
        <v>-28720</v>
      </c>
      <c r="J43" s="330">
        <v>-41860</v>
      </c>
      <c r="K43" s="330">
        <v>-49227</v>
      </c>
      <c r="L43" s="330">
        <v>-51616</v>
      </c>
      <c r="M43" s="330">
        <v>-87326</v>
      </c>
      <c r="N43" s="330">
        <v>-493107</v>
      </c>
      <c r="O43" s="330">
        <v>-310614</v>
      </c>
      <c r="P43" s="330">
        <v>-772474</v>
      </c>
      <c r="Q43" s="330">
        <v>-192284</v>
      </c>
      <c r="R43" s="330">
        <v>-981294</v>
      </c>
      <c r="S43" s="330">
        <v>-54981</v>
      </c>
      <c r="T43" s="330">
        <v>-104532</v>
      </c>
      <c r="U43" s="330">
        <v>-44973</v>
      </c>
      <c r="V43" s="330">
        <v>-124053</v>
      </c>
      <c r="W43" s="330">
        <v>-46296</v>
      </c>
      <c r="X43" s="330">
        <v>-44119</v>
      </c>
      <c r="Y43" s="330">
        <v>-44054</v>
      </c>
      <c r="Z43" s="330">
        <v>-32858</v>
      </c>
      <c r="AA43" s="330">
        <v>-33306</v>
      </c>
      <c r="AB43" s="330">
        <v>-5317</v>
      </c>
      <c r="AC43" s="330">
        <v>-2465</v>
      </c>
      <c r="AD43" s="330">
        <v>-31999</v>
      </c>
      <c r="AE43" s="330">
        <v>-46208</v>
      </c>
      <c r="AF43" s="330">
        <v>-32114</v>
      </c>
    </row>
    <row r="44" spans="1:33" ht="15.5">
      <c r="A44" s="61" t="s">
        <v>142</v>
      </c>
      <c r="B44" s="330">
        <v>0</v>
      </c>
      <c r="C44" s="330">
        <v>14</v>
      </c>
      <c r="D44" s="330">
        <v>0</v>
      </c>
      <c r="E44" s="330">
        <v>0</v>
      </c>
      <c r="F44" s="330">
        <v>0</v>
      </c>
      <c r="G44" s="330">
        <v>356</v>
      </c>
      <c r="H44" s="330">
        <v>-5863</v>
      </c>
      <c r="I44" s="330">
        <v>0</v>
      </c>
      <c r="J44" s="330">
        <v>0</v>
      </c>
      <c r="K44" s="330">
        <v>-9309</v>
      </c>
      <c r="L44" s="330">
        <v>-143720</v>
      </c>
      <c r="M44" s="330">
        <v>-18443</v>
      </c>
      <c r="N44" s="330">
        <v>0</v>
      </c>
      <c r="O44" s="330">
        <v>0</v>
      </c>
      <c r="P44" s="330">
        <v>0</v>
      </c>
      <c r="Q44" s="330">
        <v>-23089</v>
      </c>
      <c r="R44" s="330">
        <v>-98267</v>
      </c>
      <c r="S44" s="330">
        <v>-21307</v>
      </c>
      <c r="T44" s="330">
        <v>67872</v>
      </c>
      <c r="U44" s="330">
        <v>60184</v>
      </c>
      <c r="V44" s="330">
        <v>0</v>
      </c>
      <c r="W44" s="330">
        <v>119552</v>
      </c>
      <c r="X44" s="330">
        <v>24203</v>
      </c>
      <c r="Y44" s="330">
        <v>-28428</v>
      </c>
      <c r="Z44" s="330">
        <v>-13648</v>
      </c>
      <c r="AA44" s="330">
        <v>14221</v>
      </c>
      <c r="AB44" s="330">
        <v>10270</v>
      </c>
      <c r="AC44" s="330">
        <v>-6262</v>
      </c>
      <c r="AD44" s="330">
        <v>-5317</v>
      </c>
      <c r="AE44" s="330">
        <v>4611</v>
      </c>
      <c r="AF44" s="330">
        <v>-13813</v>
      </c>
    </row>
    <row r="45" spans="1:33" ht="15.5">
      <c r="A45" s="61"/>
      <c r="B45" s="330"/>
      <c r="C45" s="330"/>
      <c r="D45" s="330"/>
      <c r="E45" s="330"/>
      <c r="F45" s="330"/>
      <c r="G45" s="330"/>
      <c r="H45" s="330"/>
      <c r="I45" s="330"/>
      <c r="J45" s="330"/>
      <c r="K45" s="330"/>
    </row>
    <row r="46" spans="1:33" ht="15.5">
      <c r="A46" s="63" t="s">
        <v>134</v>
      </c>
      <c r="B46" s="218">
        <v>113134</v>
      </c>
      <c r="C46" s="218">
        <v>-269275</v>
      </c>
      <c r="D46" s="218">
        <v>658983</v>
      </c>
      <c r="E46" s="218">
        <v>6790</v>
      </c>
      <c r="F46" s="218">
        <v>530910</v>
      </c>
      <c r="G46" s="218">
        <v>-231847</v>
      </c>
      <c r="H46" s="218">
        <v>674321</v>
      </c>
      <c r="I46" s="218">
        <v>992933</v>
      </c>
      <c r="J46" s="218">
        <v>517439</v>
      </c>
      <c r="K46" s="218">
        <v>368910</v>
      </c>
      <c r="L46" s="218">
        <v>1393334</v>
      </c>
      <c r="M46" s="218">
        <v>1208354</v>
      </c>
      <c r="N46" s="218">
        <v>-6562</v>
      </c>
      <c r="O46" s="218">
        <v>2065278</v>
      </c>
      <c r="P46" s="218">
        <v>1521171</v>
      </c>
      <c r="Q46" s="218">
        <v>1702504</v>
      </c>
      <c r="R46" s="218">
        <v>2749</v>
      </c>
      <c r="S46" s="218">
        <v>332003</v>
      </c>
      <c r="T46" s="218">
        <v>171884</v>
      </c>
      <c r="U46" s="218">
        <v>498964</v>
      </c>
      <c r="V46" s="218">
        <v>1364253</v>
      </c>
      <c r="W46" s="218">
        <v>673819</v>
      </c>
      <c r="X46" s="218">
        <v>1646827</v>
      </c>
      <c r="Y46" s="218">
        <v>909562</v>
      </c>
      <c r="Z46" s="218">
        <v>-30776</v>
      </c>
      <c r="AA46" s="218">
        <v>380745</v>
      </c>
      <c r="AB46" s="218">
        <v>517723</v>
      </c>
      <c r="AC46" s="218">
        <v>121473</v>
      </c>
      <c r="AD46" s="218">
        <v>-430680</v>
      </c>
      <c r="AE46" s="218">
        <v>615308</v>
      </c>
      <c r="AF46" s="218">
        <v>878117</v>
      </c>
      <c r="AG46" s="335"/>
    </row>
    <row r="47" spans="1:33" ht="15.5">
      <c r="A47" s="61"/>
      <c r="B47" s="330"/>
      <c r="C47" s="330"/>
      <c r="D47" s="330"/>
      <c r="E47" s="330"/>
      <c r="F47" s="330"/>
      <c r="G47" s="330"/>
      <c r="H47" s="330"/>
      <c r="I47" s="330"/>
      <c r="J47" s="330"/>
      <c r="K47" s="330"/>
    </row>
    <row r="48" spans="1:33" ht="15.5">
      <c r="A48" s="61" t="s">
        <v>135</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row>
    <row r="49" spans="1:33" ht="15.5">
      <c r="A49" s="61" t="s">
        <v>136</v>
      </c>
      <c r="B49" s="330">
        <v>122218</v>
      </c>
      <c r="C49" s="330">
        <v>-103553</v>
      </c>
      <c r="D49" s="330">
        <v>-60481</v>
      </c>
      <c r="E49" s="330">
        <v>-1028</v>
      </c>
      <c r="F49" s="330">
        <v>-24188</v>
      </c>
      <c r="G49" s="330">
        <v>-134754</v>
      </c>
      <c r="H49" s="330">
        <v>-170059</v>
      </c>
      <c r="I49" s="330">
        <v>247385</v>
      </c>
      <c r="J49" s="330">
        <v>97235</v>
      </c>
      <c r="K49" s="330">
        <v>-256521</v>
      </c>
      <c r="L49" s="330">
        <v>-482767</v>
      </c>
      <c r="M49" s="330">
        <v>-296588</v>
      </c>
      <c r="N49" s="330">
        <v>1010097</v>
      </c>
      <c r="O49" s="330">
        <v>-1708584</v>
      </c>
      <c r="P49" s="330">
        <v>698550</v>
      </c>
      <c r="Q49" s="330">
        <v>924221</v>
      </c>
      <c r="R49" s="330">
        <v>-471335</v>
      </c>
      <c r="S49" s="330">
        <v>77701</v>
      </c>
      <c r="T49" s="330">
        <v>185744</v>
      </c>
      <c r="U49" s="330">
        <v>-1265892</v>
      </c>
      <c r="V49" s="330">
        <v>895151</v>
      </c>
      <c r="W49" s="330">
        <v>70796</v>
      </c>
      <c r="X49" s="330">
        <v>-331345</v>
      </c>
      <c r="Y49" s="330">
        <v>166917</v>
      </c>
      <c r="Z49" s="330">
        <v>-17557</v>
      </c>
      <c r="AA49" s="330">
        <v>-16988</v>
      </c>
      <c r="AB49" s="330">
        <v>-18281</v>
      </c>
      <c r="AC49" s="330">
        <v>-14831</v>
      </c>
      <c r="AD49" s="330">
        <v>-22261</v>
      </c>
      <c r="AE49" s="330">
        <v>-15098</v>
      </c>
      <c r="AF49" s="330">
        <v>-163167</v>
      </c>
      <c r="AG49" s="335"/>
    </row>
    <row r="50" spans="1:33" ht="15.5">
      <c r="A50" s="61" t="s">
        <v>233</v>
      </c>
      <c r="B50" s="336">
        <v>0</v>
      </c>
      <c r="C50" s="336">
        <v>0</v>
      </c>
      <c r="D50" s="336">
        <v>0</v>
      </c>
      <c r="E50" s="336">
        <v>0</v>
      </c>
      <c r="F50" s="330">
        <v>-9</v>
      </c>
      <c r="G50" s="330">
        <v>0</v>
      </c>
      <c r="H50" s="330">
        <v>0</v>
      </c>
      <c r="I50" s="330">
        <v>-17</v>
      </c>
      <c r="J50" s="330">
        <v>0</v>
      </c>
      <c r="K50" s="330">
        <v>0</v>
      </c>
      <c r="L50" s="330">
        <v>0</v>
      </c>
      <c r="M50" s="330">
        <v>-22</v>
      </c>
      <c r="N50" s="330">
        <v>0</v>
      </c>
      <c r="O50" s="330">
        <v>0</v>
      </c>
      <c r="P50" s="330">
        <v>0</v>
      </c>
      <c r="Q50" s="330">
        <v>0</v>
      </c>
      <c r="R50" s="330">
        <v>0</v>
      </c>
      <c r="S50" s="330">
        <v>0</v>
      </c>
      <c r="T50" s="330">
        <v>0</v>
      </c>
      <c r="U50" s="330">
        <v>-67</v>
      </c>
      <c r="V50" s="330">
        <v>0</v>
      </c>
      <c r="W50" s="330" t="s">
        <v>19</v>
      </c>
      <c r="X50" s="330">
        <v>0</v>
      </c>
      <c r="Y50" s="330" t="s">
        <v>19</v>
      </c>
      <c r="Z50" s="330" t="s">
        <v>19</v>
      </c>
      <c r="AA50" s="330" t="s">
        <v>19</v>
      </c>
      <c r="AB50" s="330">
        <v>0</v>
      </c>
      <c r="AC50" s="330">
        <v>-104</v>
      </c>
      <c r="AD50" s="330" t="s">
        <v>19</v>
      </c>
      <c r="AE50" s="330">
        <v>0</v>
      </c>
      <c r="AF50" s="330">
        <v>-45</v>
      </c>
    </row>
    <row r="51" spans="1:33" ht="15.5">
      <c r="A51" s="61" t="s">
        <v>137</v>
      </c>
      <c r="B51" s="330">
        <v>-61629</v>
      </c>
      <c r="C51" s="330">
        <v>-62683</v>
      </c>
      <c r="D51" s="330">
        <v>-85200</v>
      </c>
      <c r="E51" s="330">
        <v>-195629</v>
      </c>
      <c r="F51" s="330">
        <v>-81487</v>
      </c>
      <c r="G51" s="330">
        <v>-98869</v>
      </c>
      <c r="H51" s="330">
        <v>-135534</v>
      </c>
      <c r="I51" s="330">
        <v>-330346</v>
      </c>
      <c r="J51" s="330">
        <v>-175821</v>
      </c>
      <c r="K51" s="330">
        <v>-188135</v>
      </c>
      <c r="L51" s="330">
        <v>-173407</v>
      </c>
      <c r="M51" s="330">
        <v>-231344</v>
      </c>
      <c r="N51" s="330">
        <v>-229952</v>
      </c>
      <c r="O51" s="330">
        <v>-330799</v>
      </c>
      <c r="P51" s="330">
        <v>-296911</v>
      </c>
      <c r="Q51" s="330">
        <v>-532065</v>
      </c>
      <c r="R51" s="330">
        <v>-282975</v>
      </c>
      <c r="S51" s="330">
        <v>-418760</v>
      </c>
      <c r="T51" s="330">
        <v>-585631</v>
      </c>
      <c r="U51" s="330">
        <v>-739270</v>
      </c>
      <c r="V51" s="330">
        <v>-575609</v>
      </c>
      <c r="W51" s="330">
        <v>-871693</v>
      </c>
      <c r="X51" s="330">
        <v>-872955</v>
      </c>
      <c r="Y51" s="330">
        <v>-610030</v>
      </c>
      <c r="Z51" s="330">
        <v>-263404</v>
      </c>
      <c r="AA51" s="330">
        <v>-210028</v>
      </c>
      <c r="AB51" s="330">
        <v>-184036</v>
      </c>
      <c r="AC51" s="330">
        <v>-266410</v>
      </c>
      <c r="AD51" s="330">
        <v>-197402</v>
      </c>
      <c r="AE51" s="330">
        <v>-285558</v>
      </c>
      <c r="AF51" s="330">
        <v>-246396</v>
      </c>
    </row>
    <row r="52" spans="1:33" ht="15.5">
      <c r="A52" s="61" t="s">
        <v>255</v>
      </c>
      <c r="B52" s="330">
        <v>19652</v>
      </c>
      <c r="C52" s="330">
        <v>335</v>
      </c>
      <c r="D52" s="330">
        <v>10354</v>
      </c>
      <c r="E52" s="330">
        <v>9171</v>
      </c>
      <c r="F52" s="330">
        <v>1300</v>
      </c>
      <c r="G52" s="330">
        <v>6506</v>
      </c>
      <c r="H52" s="330">
        <v>1432</v>
      </c>
      <c r="I52" s="330">
        <v>-97</v>
      </c>
      <c r="J52" s="330">
        <v>881</v>
      </c>
      <c r="K52" s="330">
        <v>18916</v>
      </c>
      <c r="L52" s="330">
        <v>4551</v>
      </c>
      <c r="M52" s="330">
        <v>96933</v>
      </c>
      <c r="N52" s="330">
        <v>50379</v>
      </c>
      <c r="O52" s="330">
        <v>53668</v>
      </c>
      <c r="P52" s="330">
        <v>-958</v>
      </c>
      <c r="Q52" s="330">
        <v>1952</v>
      </c>
      <c r="R52" s="330">
        <v>8748</v>
      </c>
      <c r="S52" s="330">
        <v>38643</v>
      </c>
      <c r="T52" s="330">
        <v>2967</v>
      </c>
      <c r="U52" s="330">
        <v>37215</v>
      </c>
      <c r="V52" s="330">
        <v>0</v>
      </c>
      <c r="W52" s="330">
        <v>8224</v>
      </c>
      <c r="X52" s="330">
        <v>11902</v>
      </c>
      <c r="Y52" s="330">
        <v>-192</v>
      </c>
      <c r="Z52" s="330">
        <v>206</v>
      </c>
      <c r="AA52" s="330">
        <v>1169</v>
      </c>
      <c r="AB52" s="330">
        <v>1433</v>
      </c>
      <c r="AC52" s="330">
        <v>12040</v>
      </c>
      <c r="AD52" s="330">
        <v>22447</v>
      </c>
      <c r="AE52" s="330">
        <v>15458</v>
      </c>
      <c r="AF52" s="330">
        <v>16506</v>
      </c>
      <c r="AG52" s="335"/>
    </row>
    <row r="53" spans="1:33" ht="15.5">
      <c r="A53" s="169" t="s">
        <v>138</v>
      </c>
      <c r="B53" s="330">
        <v>128013</v>
      </c>
      <c r="C53" s="330">
        <v>1039</v>
      </c>
      <c r="D53" s="330">
        <v>-2485</v>
      </c>
      <c r="E53" s="330">
        <v>214388</v>
      </c>
      <c r="F53" s="330">
        <v>1544</v>
      </c>
      <c r="G53" s="330">
        <v>1458</v>
      </c>
      <c r="H53" s="330">
        <v>1266</v>
      </c>
      <c r="I53" s="330">
        <v>220678</v>
      </c>
      <c r="J53" s="330">
        <v>2093</v>
      </c>
      <c r="K53" s="330">
        <v>1909</v>
      </c>
      <c r="L53" s="330">
        <v>2819</v>
      </c>
      <c r="M53" s="330">
        <v>130081</v>
      </c>
      <c r="N53" s="330">
        <v>4592</v>
      </c>
      <c r="O53" s="330">
        <v>3160</v>
      </c>
      <c r="P53" s="330">
        <v>4215</v>
      </c>
      <c r="Q53" s="330">
        <v>116268</v>
      </c>
      <c r="R53" s="330">
        <v>2950</v>
      </c>
      <c r="S53" s="330">
        <v>4525</v>
      </c>
      <c r="T53" s="330">
        <v>6525</v>
      </c>
      <c r="U53" s="330">
        <v>123255</v>
      </c>
      <c r="V53" s="330">
        <v>3378</v>
      </c>
      <c r="W53" s="330">
        <v>3849</v>
      </c>
      <c r="X53" s="330">
        <v>6986</v>
      </c>
      <c r="Y53" s="330">
        <v>147246</v>
      </c>
      <c r="Z53" s="330">
        <v>5820</v>
      </c>
      <c r="AA53" s="330">
        <v>4426</v>
      </c>
      <c r="AB53" s="330">
        <v>24688</v>
      </c>
      <c r="AC53" s="330">
        <v>112210</v>
      </c>
      <c r="AD53" s="330">
        <v>6393</v>
      </c>
      <c r="AE53" s="330">
        <v>4691</v>
      </c>
      <c r="AF53" s="330">
        <v>9100</v>
      </c>
      <c r="AG53" s="335"/>
    </row>
    <row r="54" spans="1:33" ht="15.5">
      <c r="A54" s="169" t="s">
        <v>256</v>
      </c>
      <c r="B54" s="330">
        <v>-3238</v>
      </c>
      <c r="C54" s="330">
        <v>-4092</v>
      </c>
      <c r="D54" s="330">
        <v>-5120</v>
      </c>
      <c r="E54" s="330">
        <v>-15932</v>
      </c>
      <c r="F54" s="330">
        <v>-2154</v>
      </c>
      <c r="G54" s="330">
        <v>-6472</v>
      </c>
      <c r="H54" s="330">
        <v>-4518</v>
      </c>
      <c r="I54" s="330">
        <v>-22071</v>
      </c>
      <c r="J54" s="330">
        <v>-6645</v>
      </c>
      <c r="K54" s="330">
        <v>-4738</v>
      </c>
      <c r="L54" s="330">
        <v>-5439</v>
      </c>
      <c r="M54" s="330">
        <v>-13150</v>
      </c>
      <c r="N54" s="330">
        <v>-8665</v>
      </c>
      <c r="O54" s="330">
        <v>-4384</v>
      </c>
      <c r="P54" s="330">
        <v>-7865</v>
      </c>
      <c r="Q54" s="330">
        <v>-72648</v>
      </c>
      <c r="R54" s="330">
        <v>-1972</v>
      </c>
      <c r="S54" s="330">
        <v>-9397</v>
      </c>
      <c r="T54" s="330">
        <v>-18864</v>
      </c>
      <c r="U54" s="330">
        <v>-35007</v>
      </c>
      <c r="V54" s="330">
        <v>-4857</v>
      </c>
      <c r="W54" s="330">
        <v>-7192</v>
      </c>
      <c r="X54" s="330">
        <v>-13263</v>
      </c>
      <c r="Y54" s="330">
        <v>-28579</v>
      </c>
      <c r="Z54" s="330">
        <v>-4760</v>
      </c>
      <c r="AA54" s="330">
        <v>-21096</v>
      </c>
      <c r="AB54" s="330">
        <v>-17592</v>
      </c>
      <c r="AC54" s="330">
        <v>-27834</v>
      </c>
      <c r="AD54" s="330">
        <v>-21237</v>
      </c>
      <c r="AE54" s="330">
        <v>-48284</v>
      </c>
      <c r="AF54" s="330">
        <v>-19216</v>
      </c>
      <c r="AG54" s="335"/>
    </row>
    <row r="55" spans="1:33" ht="15.5">
      <c r="A55" s="61"/>
      <c r="B55" s="330"/>
      <c r="C55" s="330"/>
      <c r="D55" s="330"/>
      <c r="E55" s="330"/>
      <c r="F55" s="330"/>
      <c r="G55" s="330"/>
      <c r="H55" s="330"/>
      <c r="I55" s="330"/>
      <c r="J55" s="330"/>
      <c r="K55" s="330"/>
      <c r="L55" s="67"/>
      <c r="M55" s="67"/>
      <c r="N55" s="67"/>
      <c r="O55" s="67"/>
      <c r="P55" s="67"/>
      <c r="Q55" s="67">
        <v>0</v>
      </c>
      <c r="R55" s="199"/>
      <c r="S55" s="199"/>
      <c r="T55" s="199"/>
      <c r="U55" s="199"/>
      <c r="V55" s="199"/>
      <c r="W55" s="199"/>
      <c r="X55" s="199"/>
    </row>
    <row r="56" spans="1:33" ht="15">
      <c r="A56" s="63" t="s">
        <v>139</v>
      </c>
      <c r="B56" s="64">
        <v>205016</v>
      </c>
      <c r="C56" s="64">
        <v>-168954</v>
      </c>
      <c r="D56" s="64">
        <v>-142932</v>
      </c>
      <c r="E56" s="64">
        <v>10970</v>
      </c>
      <c r="F56" s="64">
        <v>-104994</v>
      </c>
      <c r="G56" s="64">
        <v>-232131</v>
      </c>
      <c r="H56" s="64">
        <v>-307413</v>
      </c>
      <c r="I56" s="64">
        <v>115532</v>
      </c>
      <c r="J56" s="64">
        <v>-82257</v>
      </c>
      <c r="K56" s="64">
        <v>-428569</v>
      </c>
      <c r="L56" s="64">
        <v>-654243</v>
      </c>
      <c r="M56" s="64">
        <v>-314090</v>
      </c>
      <c r="N56" s="64">
        <v>826451</v>
      </c>
      <c r="O56" s="64">
        <v>-1986939</v>
      </c>
      <c r="P56" s="64">
        <v>397031</v>
      </c>
      <c r="Q56" s="64">
        <v>437728</v>
      </c>
      <c r="R56" s="64">
        <v>-744584</v>
      </c>
      <c r="S56" s="64">
        <v>-307288</v>
      </c>
      <c r="T56" s="64">
        <v>-409259</v>
      </c>
      <c r="U56" s="64">
        <v>-1879766</v>
      </c>
      <c r="V56" s="64">
        <v>318063</v>
      </c>
      <c r="W56" s="64">
        <v>-796016</v>
      </c>
      <c r="X56" s="64">
        <v>-1198675</v>
      </c>
      <c r="Y56" s="64">
        <v>-324638</v>
      </c>
      <c r="Z56" s="64">
        <v>-279695</v>
      </c>
      <c r="AA56" s="218">
        <v>-242517</v>
      </c>
      <c r="AB56" s="218">
        <v>-193788</v>
      </c>
      <c r="AC56" s="218">
        <v>-184929</v>
      </c>
      <c r="AD56" s="218">
        <v>-212060</v>
      </c>
      <c r="AE56" s="218">
        <v>-328791</v>
      </c>
      <c r="AF56" s="218">
        <v>-403218</v>
      </c>
    </row>
    <row r="57" spans="1:33" ht="15.5">
      <c r="A57" s="61"/>
      <c r="B57" s="330"/>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row>
    <row r="58" spans="1:33" s="62" customFormat="1" ht="15.5">
      <c r="A58" s="60" t="s">
        <v>140</v>
      </c>
      <c r="B58" s="332"/>
      <c r="C58" s="332"/>
      <c r="D58" s="332">
        <v>0</v>
      </c>
      <c r="E58" s="332"/>
      <c r="F58" s="332"/>
      <c r="G58" s="332"/>
      <c r="H58" s="332"/>
      <c r="I58" s="332"/>
      <c r="J58" s="332"/>
      <c r="K58" s="332"/>
      <c r="L58" s="332"/>
      <c r="M58" s="332"/>
      <c r="N58" s="332"/>
      <c r="O58" s="332"/>
      <c r="P58" s="332"/>
      <c r="Q58" s="332"/>
      <c r="R58" s="330"/>
      <c r="S58" s="330"/>
      <c r="T58" s="330"/>
      <c r="U58" s="330"/>
      <c r="V58" s="330"/>
      <c r="W58" s="330"/>
      <c r="X58" s="330"/>
      <c r="Y58" s="330"/>
      <c r="Z58" s="330"/>
      <c r="AA58" s="330"/>
      <c r="AB58" s="330"/>
      <c r="AC58" s="330"/>
      <c r="AD58" s="330"/>
      <c r="AE58" s="330"/>
      <c r="AF58" s="330"/>
    </row>
    <row r="59" spans="1:33" s="62" customFormat="1" ht="15.5">
      <c r="A59" s="66" t="s">
        <v>239</v>
      </c>
      <c r="B59" s="332">
        <v>0</v>
      </c>
      <c r="C59" s="332">
        <v>0</v>
      </c>
      <c r="D59" s="332">
        <v>0</v>
      </c>
      <c r="E59" s="332">
        <v>0</v>
      </c>
      <c r="F59" s="332">
        <v>0</v>
      </c>
      <c r="G59" s="332">
        <v>0</v>
      </c>
      <c r="H59" s="330">
        <v>2811557</v>
      </c>
      <c r="I59" s="330">
        <v>2000000</v>
      </c>
      <c r="J59" s="330">
        <v>0</v>
      </c>
      <c r="K59" s="330">
        <v>0</v>
      </c>
      <c r="L59" s="330">
        <v>0</v>
      </c>
      <c r="M59" s="330">
        <v>0</v>
      </c>
      <c r="N59" s="330">
        <v>0</v>
      </c>
      <c r="O59" s="330">
        <v>0</v>
      </c>
      <c r="P59" s="330">
        <v>0</v>
      </c>
      <c r="Q59" s="330">
        <v>0</v>
      </c>
      <c r="R59" s="330">
        <v>0</v>
      </c>
      <c r="S59" s="330">
        <v>700000</v>
      </c>
      <c r="T59" s="330">
        <v>0</v>
      </c>
      <c r="U59" s="330">
        <v>1500000</v>
      </c>
      <c r="V59" s="330">
        <v>0</v>
      </c>
      <c r="W59" s="330">
        <v>0</v>
      </c>
      <c r="X59" s="330">
        <v>0</v>
      </c>
      <c r="Y59" s="330">
        <v>0</v>
      </c>
      <c r="Z59" s="330">
        <v>0</v>
      </c>
      <c r="AA59" s="330" t="s">
        <v>19</v>
      </c>
      <c r="AB59" s="330">
        <v>1779618</v>
      </c>
      <c r="AC59" s="330">
        <v>0</v>
      </c>
      <c r="AD59" s="330">
        <v>2946250</v>
      </c>
      <c r="AE59" s="330">
        <v>0</v>
      </c>
      <c r="AF59" s="330">
        <v>0</v>
      </c>
    </row>
    <row r="60" spans="1:33" ht="15.5">
      <c r="A60" s="61" t="s">
        <v>246</v>
      </c>
      <c r="B60" s="330">
        <v>-939455</v>
      </c>
      <c r="C60" s="330">
        <v>-7220</v>
      </c>
      <c r="D60" s="330">
        <v>-2298</v>
      </c>
      <c r="E60" s="330">
        <v>-2233</v>
      </c>
      <c r="F60" s="330">
        <v>-369534</v>
      </c>
      <c r="G60" s="330">
        <v>-7252</v>
      </c>
      <c r="H60" s="330">
        <v>-2744344</v>
      </c>
      <c r="I60" s="330">
        <v>-2729374</v>
      </c>
      <c r="J60" s="330">
        <v>-3391</v>
      </c>
      <c r="K60" s="330">
        <v>-6651</v>
      </c>
      <c r="L60" s="330">
        <v>-1074</v>
      </c>
      <c r="M60" s="330">
        <v>-38915</v>
      </c>
      <c r="N60" s="330">
        <v>-1943</v>
      </c>
      <c r="O60" s="330">
        <v>-1923</v>
      </c>
      <c r="P60" s="330">
        <v>-1913</v>
      </c>
      <c r="Q60" s="330">
        <v>-1830</v>
      </c>
      <c r="R60" s="330">
        <v>-1769</v>
      </c>
      <c r="S60" s="330">
        <v>-701761</v>
      </c>
      <c r="T60" s="330">
        <v>-1749</v>
      </c>
      <c r="U60" s="330">
        <v>-1301747</v>
      </c>
      <c r="V60" s="330">
        <v>-823</v>
      </c>
      <c r="W60" s="330">
        <v>-830</v>
      </c>
      <c r="X60" s="330">
        <v>-776</v>
      </c>
      <c r="Y60" s="330">
        <v>-564</v>
      </c>
      <c r="Z60" s="330">
        <v>-560</v>
      </c>
      <c r="AA60" s="330">
        <v>-452</v>
      </c>
      <c r="AB60" s="330">
        <v>-1750867</v>
      </c>
      <c r="AC60" s="330">
        <v>-339</v>
      </c>
      <c r="AD60" s="330">
        <v>-1628096</v>
      </c>
      <c r="AE60" s="330">
        <v>0</v>
      </c>
      <c r="AF60" s="330">
        <v>-1307993</v>
      </c>
      <c r="AG60" s="335"/>
    </row>
    <row r="61" spans="1:33" ht="15.5">
      <c r="A61" s="61" t="s">
        <v>141</v>
      </c>
      <c r="B61" s="330">
        <v>-132</v>
      </c>
      <c r="C61" s="330">
        <v>0</v>
      </c>
      <c r="D61" s="330">
        <v>0</v>
      </c>
      <c r="E61" s="330">
        <v>0</v>
      </c>
      <c r="F61" s="330">
        <v>0</v>
      </c>
      <c r="G61" s="330">
        <v>0</v>
      </c>
      <c r="H61" s="330">
        <v>0</v>
      </c>
      <c r="I61" s="330">
        <v>0</v>
      </c>
      <c r="J61" s="330">
        <v>0</v>
      </c>
      <c r="K61" s="330">
        <v>0</v>
      </c>
      <c r="L61" s="330">
        <v>0</v>
      </c>
      <c r="M61" s="330">
        <v>0</v>
      </c>
      <c r="N61" s="330">
        <v>0</v>
      </c>
      <c r="O61" s="330">
        <v>0</v>
      </c>
      <c r="P61" s="330">
        <v>0</v>
      </c>
      <c r="Q61" s="330">
        <v>0</v>
      </c>
      <c r="R61" s="330">
        <v>0</v>
      </c>
      <c r="S61" s="330">
        <v>0</v>
      </c>
      <c r="T61" s="330">
        <v>0</v>
      </c>
      <c r="U61" s="330">
        <v>0</v>
      </c>
      <c r="V61" s="330">
        <v>0</v>
      </c>
      <c r="W61" s="330">
        <v>0</v>
      </c>
      <c r="X61" s="330">
        <v>-26384</v>
      </c>
      <c r="Y61" t="s">
        <v>19</v>
      </c>
      <c r="Z61" t="s">
        <v>19</v>
      </c>
      <c r="AA61" s="330">
        <v>-8684</v>
      </c>
      <c r="AB61" s="330">
        <v>-6346</v>
      </c>
      <c r="AC61" s="330">
        <v>-6346</v>
      </c>
      <c r="AD61" s="330">
        <v>-6346</v>
      </c>
      <c r="AE61" s="330">
        <v>-6346</v>
      </c>
      <c r="AF61" s="330">
        <v>-6345</v>
      </c>
    </row>
    <row r="62" spans="1:33" ht="15.5">
      <c r="A62" s="61" t="s">
        <v>298</v>
      </c>
      <c r="B62" s="330"/>
      <c r="C62" s="330">
        <v>0</v>
      </c>
      <c r="D62" s="330">
        <v>0</v>
      </c>
      <c r="E62" s="330">
        <v>0</v>
      </c>
      <c r="F62" s="330">
        <v>0</v>
      </c>
      <c r="G62" s="330">
        <v>0</v>
      </c>
      <c r="H62" s="330">
        <v>0</v>
      </c>
      <c r="I62" s="330">
        <v>0</v>
      </c>
      <c r="J62" s="330">
        <v>0</v>
      </c>
      <c r="K62" s="330">
        <v>0</v>
      </c>
      <c r="L62" s="330">
        <v>0</v>
      </c>
      <c r="M62" s="330">
        <v>0</v>
      </c>
      <c r="N62" s="330"/>
      <c r="O62" s="330">
        <v>0</v>
      </c>
      <c r="P62" s="330"/>
      <c r="Q62" s="330">
        <v>-8909</v>
      </c>
      <c r="R62" s="330">
        <v>-11318</v>
      </c>
      <c r="S62" s="330">
        <v>-12600</v>
      </c>
      <c r="T62" s="330">
        <v>-13067</v>
      </c>
      <c r="U62" s="330">
        <v>-19276</v>
      </c>
      <c r="V62" s="330">
        <v>-12056</v>
      </c>
      <c r="W62" s="330">
        <v>-12113</v>
      </c>
      <c r="X62" s="330">
        <v>-10056</v>
      </c>
      <c r="Y62" s="330">
        <v>-12039</v>
      </c>
      <c r="Z62" s="330">
        <v>-11962</v>
      </c>
      <c r="AA62" s="330">
        <v>-11811</v>
      </c>
      <c r="AB62" s="330">
        <v>-11156</v>
      </c>
      <c r="AC62" s="330">
        <v>-10662</v>
      </c>
      <c r="AD62" s="330">
        <v>-8372</v>
      </c>
      <c r="AE62" s="330">
        <v>-8495</v>
      </c>
      <c r="AF62" s="330">
        <v>-8509</v>
      </c>
      <c r="AG62" s="335"/>
    </row>
    <row r="63" spans="1:33" ht="15.5">
      <c r="A63" s="61" t="s">
        <v>143</v>
      </c>
      <c r="B63" s="330">
        <v>0</v>
      </c>
      <c r="C63" s="330">
        <v>-123287</v>
      </c>
      <c r="D63" s="330">
        <v>-4</v>
      </c>
      <c r="E63" s="330">
        <v>-2178</v>
      </c>
      <c r="F63" s="330">
        <v>0</v>
      </c>
      <c r="G63" s="330">
        <v>-190917</v>
      </c>
      <c r="H63" s="330">
        <v>-31965</v>
      </c>
      <c r="I63" s="330">
        <v>-32582</v>
      </c>
      <c r="J63" s="330">
        <v>-5</v>
      </c>
      <c r="K63" s="330">
        <v>-59418</v>
      </c>
      <c r="L63" s="330">
        <v>0</v>
      </c>
      <c r="M63" s="330">
        <v>-8660</v>
      </c>
      <c r="N63" s="330">
        <v>-48192</v>
      </c>
      <c r="O63" s="330">
        <v>-320640</v>
      </c>
      <c r="P63" s="330">
        <v>75</v>
      </c>
      <c r="Q63" s="330">
        <v>-1480507</v>
      </c>
      <c r="R63" s="330">
        <v>-9</v>
      </c>
      <c r="S63" s="330">
        <v>-1044286</v>
      </c>
      <c r="T63" s="330">
        <v>-56863</v>
      </c>
      <c r="U63" s="330">
        <v>-132065</v>
      </c>
      <c r="V63" s="330">
        <v>-19</v>
      </c>
      <c r="W63" s="330">
        <v>-651198</v>
      </c>
      <c r="X63" s="330">
        <v>-24</v>
      </c>
      <c r="Y63" s="330">
        <v>-75288</v>
      </c>
      <c r="Z63" s="330">
        <v>-19</v>
      </c>
      <c r="AA63" s="330">
        <v>-347047</v>
      </c>
      <c r="AB63" s="330">
        <v>-32</v>
      </c>
      <c r="AC63" s="330">
        <v>-36706</v>
      </c>
      <c r="AD63" s="330">
        <v>-11</v>
      </c>
      <c r="AE63" s="330">
        <v>-11059</v>
      </c>
      <c r="AF63" s="330">
        <v>-1</v>
      </c>
      <c r="AG63" s="335"/>
    </row>
    <row r="64" spans="1:33" ht="15.5">
      <c r="A64" s="61" t="s">
        <v>144</v>
      </c>
      <c r="B64" s="330">
        <v>0</v>
      </c>
      <c r="C64" s="330">
        <v>0</v>
      </c>
      <c r="D64" s="330">
        <v>0</v>
      </c>
      <c r="E64" s="330">
        <v>0</v>
      </c>
      <c r="F64" s="330">
        <v>0</v>
      </c>
      <c r="G64" s="330">
        <v>0</v>
      </c>
      <c r="H64" s="330">
        <v>0</v>
      </c>
      <c r="I64" s="330">
        <v>0</v>
      </c>
      <c r="J64" s="330">
        <v>0</v>
      </c>
      <c r="K64" s="330">
        <v>0</v>
      </c>
      <c r="L64" s="67">
        <v>0</v>
      </c>
      <c r="M64" s="67">
        <v>0</v>
      </c>
      <c r="N64" s="67">
        <v>0</v>
      </c>
      <c r="O64" s="67">
        <v>0</v>
      </c>
      <c r="P64" s="67">
        <v>0</v>
      </c>
      <c r="Q64" s="67">
        <v>0</v>
      </c>
      <c r="R64" s="67">
        <v>0</v>
      </c>
      <c r="S64" s="67">
        <v>0</v>
      </c>
      <c r="T64" s="67">
        <v>0</v>
      </c>
      <c r="U64" s="67">
        <v>0</v>
      </c>
      <c r="V64" s="67">
        <v>0</v>
      </c>
      <c r="W64" s="67">
        <v>0</v>
      </c>
      <c r="X64" s="67"/>
      <c r="Y64" s="67">
        <v>0</v>
      </c>
      <c r="Z64" s="67" t="s">
        <v>19</v>
      </c>
      <c r="AA64" s="199" t="s">
        <v>19</v>
      </c>
      <c r="AB64" s="199">
        <v>0</v>
      </c>
      <c r="AC64" s="199"/>
      <c r="AD64" s="199"/>
      <c r="AE64" s="199">
        <v>0</v>
      </c>
      <c r="AF64" s="330">
        <v>0</v>
      </c>
    </row>
    <row r="65" spans="1:34" ht="15.5">
      <c r="A65" s="63" t="s">
        <v>145</v>
      </c>
      <c r="B65" s="64">
        <v>-939587</v>
      </c>
      <c r="C65" s="64">
        <v>-130507</v>
      </c>
      <c r="D65" s="64">
        <v>-2302</v>
      </c>
      <c r="E65" s="64">
        <v>-4411</v>
      </c>
      <c r="F65" s="64">
        <v>-369534</v>
      </c>
      <c r="G65" s="64">
        <v>-198169</v>
      </c>
      <c r="H65" s="64">
        <v>35248</v>
      </c>
      <c r="I65" s="64">
        <v>-761956</v>
      </c>
      <c r="J65" s="64">
        <v>-3396</v>
      </c>
      <c r="K65" s="64">
        <v>-66069</v>
      </c>
      <c r="L65" s="64">
        <v>-1074</v>
      </c>
      <c r="M65" s="64">
        <v>-47575</v>
      </c>
      <c r="N65" s="64">
        <v>-50135</v>
      </c>
      <c r="O65" s="64">
        <v>-322563</v>
      </c>
      <c r="P65" s="64">
        <v>-1838</v>
      </c>
      <c r="Q65" s="64">
        <v>-1491246</v>
      </c>
      <c r="R65" s="64">
        <v>-13096</v>
      </c>
      <c r="S65" s="64">
        <v>-1058647</v>
      </c>
      <c r="T65" s="64">
        <v>-71679</v>
      </c>
      <c r="U65" s="64">
        <v>46912</v>
      </c>
      <c r="V65" s="64">
        <v>-12898</v>
      </c>
      <c r="W65" s="64">
        <v>-664141</v>
      </c>
      <c r="X65" s="64">
        <v>-37240</v>
      </c>
      <c r="Y65" s="64">
        <v>-87891</v>
      </c>
      <c r="Z65" s="64">
        <v>-12541</v>
      </c>
      <c r="AA65" s="218">
        <v>-367994</v>
      </c>
      <c r="AB65" s="218">
        <v>11217</v>
      </c>
      <c r="AC65" s="218">
        <v>-54053</v>
      </c>
      <c r="AD65" s="218">
        <v>1303425</v>
      </c>
      <c r="AE65" s="218">
        <v>-25900</v>
      </c>
      <c r="AF65" s="218">
        <v>-1322848</v>
      </c>
      <c r="AG65" s="335"/>
    </row>
    <row r="66" spans="1:34" ht="15">
      <c r="A66" s="60"/>
      <c r="B66" s="407"/>
      <c r="C66" s="407"/>
      <c r="D66" s="407"/>
      <c r="E66" s="407"/>
      <c r="F66" s="407"/>
      <c r="G66" s="407"/>
      <c r="H66" s="407"/>
      <c r="I66" s="407"/>
      <c r="J66" s="407"/>
      <c r="K66" s="407"/>
      <c r="L66" s="407"/>
      <c r="M66" s="407"/>
      <c r="N66" s="407"/>
      <c r="O66" s="407"/>
      <c r="P66" s="407"/>
      <c r="Q66" s="407"/>
      <c r="R66" s="407"/>
      <c r="S66" s="408"/>
      <c r="T66" s="408"/>
      <c r="U66" s="408"/>
      <c r="V66" s="408"/>
      <c r="W66" s="408"/>
      <c r="X66" s="408"/>
      <c r="Y66" s="408"/>
      <c r="Z66" s="408"/>
      <c r="AA66" s="408"/>
      <c r="AB66" s="408"/>
      <c r="AC66" s="408"/>
      <c r="AD66" s="408"/>
      <c r="AE66" s="408"/>
      <c r="AF66" s="408"/>
    </row>
    <row r="67" spans="1:34" ht="15.5">
      <c r="A67" s="63" t="s">
        <v>146</v>
      </c>
      <c r="B67" s="64">
        <v>-8084</v>
      </c>
      <c r="C67" s="64">
        <v>6246</v>
      </c>
      <c r="D67" s="64">
        <v>4033</v>
      </c>
      <c r="E67" s="64">
        <v>-2903</v>
      </c>
      <c r="F67" s="64">
        <v>-1127</v>
      </c>
      <c r="G67" s="64">
        <v>-287</v>
      </c>
      <c r="H67" s="64">
        <v>5086</v>
      </c>
      <c r="I67" s="64">
        <v>-396</v>
      </c>
      <c r="J67" s="64">
        <v>117774</v>
      </c>
      <c r="K67" s="64">
        <v>1955</v>
      </c>
      <c r="L67" s="64">
        <v>7304</v>
      </c>
      <c r="M67" s="64">
        <v>-9475</v>
      </c>
      <c r="N67" s="64">
        <v>-26658</v>
      </c>
      <c r="O67" s="64">
        <v>-12150</v>
      </c>
      <c r="P67" s="64">
        <v>22375</v>
      </c>
      <c r="Q67" s="64">
        <v>5282</v>
      </c>
      <c r="R67" s="64">
        <v>-135824</v>
      </c>
      <c r="S67" s="64">
        <v>104193</v>
      </c>
      <c r="T67" s="64">
        <v>35407</v>
      </c>
      <c r="U67" s="64">
        <v>3061</v>
      </c>
      <c r="V67" s="64">
        <v>-9835</v>
      </c>
      <c r="W67" s="64">
        <v>-39018</v>
      </c>
      <c r="X67" s="64">
        <v>37398</v>
      </c>
      <c r="Y67" s="64">
        <v>-40579</v>
      </c>
      <c r="Z67" s="64">
        <v>38123</v>
      </c>
      <c r="AA67" s="218">
        <v>75325</v>
      </c>
      <c r="AB67" s="218">
        <v>-59948</v>
      </c>
      <c r="AC67" s="218">
        <v>158126</v>
      </c>
      <c r="AD67" s="218">
        <v>-80548</v>
      </c>
      <c r="AE67" s="218">
        <v>-88133</v>
      </c>
      <c r="AF67" s="218">
        <v>-23182</v>
      </c>
      <c r="AG67" s="335"/>
    </row>
    <row r="68" spans="1:34" ht="15">
      <c r="A68" s="60"/>
      <c r="B68" s="407"/>
      <c r="C68" s="407"/>
      <c r="D68" s="407"/>
      <c r="E68" s="407"/>
      <c r="F68" s="407"/>
      <c r="G68" s="407"/>
      <c r="H68" s="407"/>
      <c r="I68" s="407"/>
      <c r="J68" s="407"/>
      <c r="K68" s="407"/>
      <c r="L68" s="407"/>
      <c r="M68" s="407"/>
      <c r="N68" s="407">
        <v>0</v>
      </c>
      <c r="O68" s="407"/>
      <c r="P68" s="407"/>
      <c r="Q68" s="407"/>
      <c r="R68" s="407"/>
      <c r="S68" s="408"/>
      <c r="T68" s="408"/>
      <c r="U68" s="408"/>
      <c r="V68" s="408"/>
      <c r="W68" s="408"/>
      <c r="X68" s="408"/>
      <c r="Y68" s="408"/>
      <c r="Z68" s="408"/>
      <c r="AA68" s="408"/>
      <c r="AB68" s="408"/>
      <c r="AC68" s="408"/>
      <c r="AD68" s="408"/>
      <c r="AE68" s="408"/>
      <c r="AF68" s="408"/>
    </row>
    <row r="69" spans="1:34" ht="15">
      <c r="A69" s="63" t="s">
        <v>147</v>
      </c>
      <c r="B69" s="64">
        <v>-629521</v>
      </c>
      <c r="C69" s="64">
        <v>-562490</v>
      </c>
      <c r="D69" s="64">
        <v>517782</v>
      </c>
      <c r="E69" s="64">
        <v>10446</v>
      </c>
      <c r="F69" s="64">
        <v>55255</v>
      </c>
      <c r="G69" s="64">
        <v>-662434</v>
      </c>
      <c r="H69" s="64">
        <v>407242</v>
      </c>
      <c r="I69" s="64">
        <v>346113</v>
      </c>
      <c r="J69" s="64">
        <v>549560</v>
      </c>
      <c r="K69" s="64">
        <v>-123773</v>
      </c>
      <c r="L69" s="64">
        <v>745321</v>
      </c>
      <c r="M69" s="64">
        <v>837214</v>
      </c>
      <c r="N69" s="64">
        <v>743096</v>
      </c>
      <c r="O69" s="64">
        <v>-256374</v>
      </c>
      <c r="P69" s="64">
        <v>1938739</v>
      </c>
      <c r="Q69" s="64">
        <v>654268</v>
      </c>
      <c r="R69" s="64">
        <v>-890755</v>
      </c>
      <c r="S69" s="64">
        <v>-929739</v>
      </c>
      <c r="T69" s="64">
        <v>-273647</v>
      </c>
      <c r="U69" s="64">
        <v>-1330829</v>
      </c>
      <c r="V69" s="64">
        <v>1659583</v>
      </c>
      <c r="W69" s="64">
        <v>-825356</v>
      </c>
      <c r="X69" s="64">
        <v>448310</v>
      </c>
      <c r="Y69" s="64">
        <v>456454</v>
      </c>
      <c r="Z69" s="64">
        <v>-284889</v>
      </c>
      <c r="AA69" s="218">
        <v>-154441</v>
      </c>
      <c r="AB69" s="218">
        <v>275204</v>
      </c>
      <c r="AC69" s="218">
        <v>40617</v>
      </c>
      <c r="AD69" s="218">
        <v>580137</v>
      </c>
      <c r="AE69" s="218">
        <v>172484</v>
      </c>
      <c r="AF69" s="218">
        <v>-871131</v>
      </c>
    </row>
    <row r="70" spans="1:34" ht="15">
      <c r="A70" s="61"/>
      <c r="B70" s="407"/>
      <c r="C70" s="407"/>
      <c r="D70" s="407"/>
      <c r="E70" s="407"/>
      <c r="F70" s="407"/>
      <c r="G70" s="407"/>
      <c r="H70" s="407"/>
      <c r="I70" s="407"/>
      <c r="J70" s="407"/>
      <c r="K70" s="407"/>
      <c r="L70" s="407"/>
      <c r="M70" s="407"/>
      <c r="N70" s="459"/>
      <c r="O70" s="407"/>
      <c r="P70" s="407"/>
      <c r="Q70" s="407"/>
      <c r="R70" s="407"/>
      <c r="S70" s="407"/>
      <c r="T70" s="407"/>
      <c r="U70" s="407"/>
      <c r="V70" s="407"/>
      <c r="W70" s="407"/>
      <c r="X70" s="407"/>
      <c r="Y70" s="407"/>
      <c r="Z70" s="407"/>
      <c r="AA70" s="407"/>
      <c r="AB70" s="407"/>
      <c r="AC70" s="407"/>
      <c r="AD70" s="407"/>
      <c r="AE70" s="407"/>
      <c r="AF70" s="407">
        <f t="shared" ref="AF70" si="0">AF69-AF67-AF65-AF56-AF46</f>
        <v>0</v>
      </c>
    </row>
    <row r="71" spans="1:34" ht="15.5">
      <c r="A71" s="66" t="s">
        <v>148</v>
      </c>
      <c r="B71" s="330">
        <v>1770573</v>
      </c>
      <c r="C71" s="330">
        <v>1141052</v>
      </c>
      <c r="D71" s="330">
        <v>578562</v>
      </c>
      <c r="E71" s="330">
        <v>1096344</v>
      </c>
      <c r="F71" s="330">
        <v>1106790</v>
      </c>
      <c r="G71" s="330">
        <v>1162045</v>
      </c>
      <c r="H71" s="330">
        <v>499611</v>
      </c>
      <c r="I71" s="330">
        <v>906853</v>
      </c>
      <c r="J71" s="330">
        <v>1252966</v>
      </c>
      <c r="K71" s="330">
        <v>1802526</v>
      </c>
      <c r="L71" s="330">
        <v>1678753</v>
      </c>
      <c r="M71" s="330">
        <v>2424074</v>
      </c>
      <c r="N71" s="330">
        <v>3261288</v>
      </c>
      <c r="O71" s="330">
        <v>4004384</v>
      </c>
      <c r="P71" s="330">
        <v>3748010</v>
      </c>
      <c r="Q71" s="330">
        <v>5686749</v>
      </c>
      <c r="R71" s="330">
        <v>6341017</v>
      </c>
      <c r="S71" s="330">
        <v>5450262</v>
      </c>
      <c r="T71" s="330">
        <v>4520523</v>
      </c>
      <c r="U71" s="330">
        <v>4246876</v>
      </c>
      <c r="V71" s="330">
        <v>2916047</v>
      </c>
      <c r="W71" s="330">
        <v>4575630</v>
      </c>
      <c r="X71" s="330">
        <v>3750274</v>
      </c>
      <c r="Y71" s="330">
        <v>4198584</v>
      </c>
      <c r="Z71" s="330">
        <v>5323851</v>
      </c>
      <c r="AA71" s="330">
        <v>5038962</v>
      </c>
      <c r="AB71" s="330">
        <v>4884521</v>
      </c>
      <c r="AC71" s="330">
        <v>5159725</v>
      </c>
      <c r="AD71" s="330">
        <v>5200342</v>
      </c>
      <c r="AE71" s="330">
        <v>5780479</v>
      </c>
      <c r="AF71" s="330">
        <v>5952963</v>
      </c>
      <c r="AG71" s="335"/>
    </row>
    <row r="72" spans="1:34" ht="15.5">
      <c r="A72" s="66" t="s">
        <v>149</v>
      </c>
      <c r="B72" s="330">
        <v>1141052</v>
      </c>
      <c r="C72" s="330">
        <v>578562</v>
      </c>
      <c r="D72" s="330">
        <v>1096344</v>
      </c>
      <c r="E72" s="330">
        <v>1106790</v>
      </c>
      <c r="F72" s="330">
        <v>1162045</v>
      </c>
      <c r="G72" s="330">
        <v>499611</v>
      </c>
      <c r="H72" s="330">
        <v>906853</v>
      </c>
      <c r="I72" s="330">
        <v>1252966</v>
      </c>
      <c r="J72" s="330">
        <v>1802526</v>
      </c>
      <c r="K72" s="330">
        <v>1678753</v>
      </c>
      <c r="L72" s="330">
        <v>2424074</v>
      </c>
      <c r="M72" s="330">
        <v>3261288</v>
      </c>
      <c r="N72" s="330">
        <v>4004384</v>
      </c>
      <c r="O72" s="330">
        <v>3748010</v>
      </c>
      <c r="P72" s="330">
        <v>5686749</v>
      </c>
      <c r="Q72" s="330">
        <v>6341017</v>
      </c>
      <c r="R72" s="330">
        <v>5450262</v>
      </c>
      <c r="S72" s="330">
        <v>4520523</v>
      </c>
      <c r="T72" s="330">
        <v>4246876</v>
      </c>
      <c r="U72" s="330">
        <v>2916047</v>
      </c>
      <c r="V72" s="330">
        <v>4575630</v>
      </c>
      <c r="W72" s="330">
        <v>3750274</v>
      </c>
      <c r="X72" s="330">
        <v>4198584</v>
      </c>
      <c r="Y72" s="330">
        <v>4655038</v>
      </c>
      <c r="Z72" s="330">
        <v>5038962</v>
      </c>
      <c r="AA72" s="330">
        <v>4884521</v>
      </c>
      <c r="AB72" s="330">
        <v>5159725</v>
      </c>
      <c r="AC72" s="330">
        <v>5200342</v>
      </c>
      <c r="AD72" s="330">
        <v>5780479</v>
      </c>
      <c r="AE72" s="330">
        <v>5952963</v>
      </c>
      <c r="AF72" s="330">
        <v>5081832</v>
      </c>
      <c r="AG72" s="335"/>
    </row>
    <row r="73" spans="1:34" ht="15.5">
      <c r="A73" s="339"/>
      <c r="B73" s="67"/>
      <c r="C73" s="67"/>
      <c r="D73" s="67"/>
      <c r="E73" s="67"/>
      <c r="F73" s="67"/>
      <c r="G73" s="67"/>
      <c r="H73" s="67"/>
      <c r="I73" s="67"/>
      <c r="J73" s="67"/>
      <c r="K73" s="67"/>
      <c r="L73" s="67"/>
      <c r="M73" s="67"/>
      <c r="N73" s="67"/>
      <c r="O73" s="67"/>
      <c r="P73" s="67"/>
      <c r="Q73" s="67"/>
      <c r="R73" s="407"/>
      <c r="S73" s="407"/>
      <c r="T73" s="407"/>
      <c r="U73" s="407"/>
      <c r="V73" s="407"/>
      <c r="W73" s="407"/>
      <c r="X73" s="407"/>
      <c r="Y73" s="407"/>
      <c r="Z73" s="407"/>
      <c r="AA73" s="409"/>
      <c r="AB73" s="409"/>
      <c r="AC73" s="409"/>
      <c r="AD73" s="409"/>
      <c r="AE73" s="409"/>
      <c r="AF73" s="409"/>
    </row>
    <row r="74" spans="1:34" ht="15">
      <c r="A74" s="69" t="s">
        <v>150</v>
      </c>
      <c r="B74" s="410"/>
      <c r="C74" s="410"/>
      <c r="D74" s="410"/>
      <c r="E74" s="410"/>
      <c r="F74" s="410"/>
      <c r="G74" s="410"/>
      <c r="H74" s="410"/>
      <c r="I74" s="410">
        <v>0</v>
      </c>
      <c r="J74" s="410"/>
      <c r="K74" s="410"/>
      <c r="L74" s="410"/>
      <c r="M74" s="410"/>
      <c r="N74" s="410"/>
      <c r="O74" s="410"/>
      <c r="P74" s="410"/>
      <c r="Q74" s="410"/>
      <c r="R74" s="410"/>
      <c r="S74" s="410"/>
      <c r="T74" s="410"/>
      <c r="U74" s="410"/>
      <c r="V74" s="410"/>
      <c r="W74" s="410"/>
      <c r="X74" s="410"/>
      <c r="Y74" s="410"/>
      <c r="Z74" s="410"/>
      <c r="AA74" s="411"/>
      <c r="AB74" s="411"/>
      <c r="AC74" s="411"/>
      <c r="AD74" s="411"/>
      <c r="AE74" s="411"/>
      <c r="AF74" s="411"/>
    </row>
    <row r="75" spans="1:34" ht="15.5">
      <c r="A75" s="70" t="s">
        <v>151</v>
      </c>
      <c r="B75" s="342">
        <v>1770573</v>
      </c>
      <c r="C75" s="342">
        <v>1141052</v>
      </c>
      <c r="D75" s="342">
        <v>578562</v>
      </c>
      <c r="E75" s="342">
        <v>1096344</v>
      </c>
      <c r="F75" s="342">
        <v>1770573</v>
      </c>
      <c r="G75" s="342">
        <v>1162045</v>
      </c>
      <c r="H75" s="342">
        <v>499611</v>
      </c>
      <c r="I75" s="342">
        <v>906853</v>
      </c>
      <c r="J75" s="342">
        <v>1252966</v>
      </c>
      <c r="K75" s="342">
        <v>1802526</v>
      </c>
      <c r="L75" s="342">
        <v>1678753</v>
      </c>
      <c r="M75" s="342">
        <v>2424074</v>
      </c>
      <c r="N75" s="342">
        <v>3261288</v>
      </c>
      <c r="O75" s="342">
        <v>4004384</v>
      </c>
      <c r="P75" s="342">
        <v>3748010</v>
      </c>
      <c r="Q75" s="342">
        <v>5686749</v>
      </c>
      <c r="R75" s="342">
        <v>6341017</v>
      </c>
      <c r="S75" s="342">
        <v>5450262</v>
      </c>
      <c r="T75" s="342">
        <v>4520523</v>
      </c>
      <c r="U75" s="342">
        <v>4246876</v>
      </c>
      <c r="V75" s="342">
        <v>2916047</v>
      </c>
      <c r="W75" s="342">
        <v>4575630</v>
      </c>
      <c r="X75" s="342">
        <v>3750274</v>
      </c>
      <c r="Y75" s="342">
        <v>4198584</v>
      </c>
      <c r="Z75" s="342">
        <v>5323851</v>
      </c>
      <c r="AA75" s="342">
        <v>5038962</v>
      </c>
      <c r="AB75" s="342">
        <v>4884521</v>
      </c>
      <c r="AC75" s="342">
        <v>5159725</v>
      </c>
      <c r="AD75" s="342">
        <v>5200342</v>
      </c>
      <c r="AE75" s="342">
        <v>5780479</v>
      </c>
      <c r="AF75" s="342">
        <v>5952963</v>
      </c>
    </row>
    <row r="76" spans="1:34" ht="15.5">
      <c r="A76" s="70" t="s">
        <v>152</v>
      </c>
      <c r="B76" s="342">
        <v>543715</v>
      </c>
      <c r="C76" s="342">
        <v>421497</v>
      </c>
      <c r="D76" s="342">
        <v>525050</v>
      </c>
      <c r="E76" s="342">
        <v>585531</v>
      </c>
      <c r="F76" s="342">
        <v>543715</v>
      </c>
      <c r="G76" s="342">
        <v>610747</v>
      </c>
      <c r="H76" s="342">
        <v>745501</v>
      </c>
      <c r="I76" s="342">
        <v>915560</v>
      </c>
      <c r="J76" s="342">
        <v>668175</v>
      </c>
      <c r="K76" s="342">
        <v>570940</v>
      </c>
      <c r="L76" s="342">
        <v>827461</v>
      </c>
      <c r="M76" s="342">
        <v>1310228</v>
      </c>
      <c r="N76" s="342">
        <v>1606816</v>
      </c>
      <c r="O76" s="342">
        <v>596719</v>
      </c>
      <c r="P76" s="342">
        <v>2305303</v>
      </c>
      <c r="Q76" s="342">
        <v>1606753</v>
      </c>
      <c r="R76" s="342">
        <v>682532</v>
      </c>
      <c r="S76" s="342">
        <v>1153867</v>
      </c>
      <c r="T76" s="342">
        <v>1076166</v>
      </c>
      <c r="U76" s="342">
        <v>890422</v>
      </c>
      <c r="V76" s="342">
        <v>2156314</v>
      </c>
      <c r="W76" s="342">
        <v>1261163</v>
      </c>
      <c r="X76" s="342">
        <v>1190367</v>
      </c>
      <c r="Y76" s="342">
        <v>1521712</v>
      </c>
      <c r="Z76" s="342">
        <v>685982</v>
      </c>
      <c r="AA76" s="342">
        <v>703539</v>
      </c>
      <c r="AB76" s="342">
        <v>720527</v>
      </c>
      <c r="AC76" s="342">
        <v>738808</v>
      </c>
      <c r="AD76" s="342">
        <v>753639</v>
      </c>
      <c r="AE76" s="342">
        <v>775900</v>
      </c>
      <c r="AF76" s="342">
        <v>790998</v>
      </c>
    </row>
    <row r="77" spans="1:34" ht="15">
      <c r="A77" s="71" t="s">
        <v>153</v>
      </c>
      <c r="B77" s="412">
        <v>2314288</v>
      </c>
      <c r="C77" s="412">
        <v>1562549</v>
      </c>
      <c r="D77" s="412">
        <v>1103612</v>
      </c>
      <c r="E77" s="412">
        <v>1681875</v>
      </c>
      <c r="F77" s="412">
        <v>2314288</v>
      </c>
      <c r="G77" s="412">
        <v>1772792</v>
      </c>
      <c r="H77" s="412">
        <v>1245112</v>
      </c>
      <c r="I77" s="412">
        <v>1822413</v>
      </c>
      <c r="J77" s="412">
        <v>1921141</v>
      </c>
      <c r="K77" s="412">
        <v>2373466</v>
      </c>
      <c r="L77" s="412">
        <v>2506214</v>
      </c>
      <c r="M77" s="412">
        <v>3734302</v>
      </c>
      <c r="N77" s="412">
        <v>4868104</v>
      </c>
      <c r="O77" s="412">
        <v>4601103</v>
      </c>
      <c r="P77" s="412">
        <v>6053313</v>
      </c>
      <c r="Q77" s="412">
        <v>7293502</v>
      </c>
      <c r="R77" s="412">
        <v>7023549</v>
      </c>
      <c r="S77" s="412">
        <v>6604129</v>
      </c>
      <c r="T77" s="412">
        <v>5596689</v>
      </c>
      <c r="U77" s="412">
        <v>5137298</v>
      </c>
      <c r="V77" s="412">
        <v>5072361</v>
      </c>
      <c r="W77" s="412">
        <v>5836793</v>
      </c>
      <c r="X77" s="412">
        <v>4940641</v>
      </c>
      <c r="Y77" s="412">
        <v>5720296</v>
      </c>
      <c r="Z77" s="412">
        <v>6009833</v>
      </c>
      <c r="AA77" s="412">
        <v>5742501</v>
      </c>
      <c r="AB77" s="412">
        <v>5605048</v>
      </c>
      <c r="AC77" s="412">
        <v>5898533</v>
      </c>
      <c r="AD77" s="412">
        <v>5953981</v>
      </c>
      <c r="AE77" s="412">
        <v>6556379</v>
      </c>
      <c r="AF77" s="412">
        <v>6743961</v>
      </c>
    </row>
    <row r="78" spans="1:34" ht="15">
      <c r="A78" s="70" t="s">
        <v>147</v>
      </c>
      <c r="B78" s="413">
        <v>-629521</v>
      </c>
      <c r="C78" s="413">
        <v>-562490</v>
      </c>
      <c r="D78" s="413">
        <v>517782</v>
      </c>
      <c r="E78" s="413">
        <v>10446</v>
      </c>
      <c r="F78" s="413">
        <v>-629521</v>
      </c>
      <c r="G78" s="413">
        <v>-662434</v>
      </c>
      <c r="H78" s="413">
        <v>407242</v>
      </c>
      <c r="I78" s="413">
        <v>346113</v>
      </c>
      <c r="J78" s="413">
        <v>549560</v>
      </c>
      <c r="K78" s="413">
        <v>-123773</v>
      </c>
      <c r="L78" s="413">
        <v>745321</v>
      </c>
      <c r="M78" s="413">
        <v>837214</v>
      </c>
      <c r="N78" s="413">
        <v>743096</v>
      </c>
      <c r="O78" s="413">
        <v>-256374</v>
      </c>
      <c r="P78" s="413">
        <v>1938739</v>
      </c>
      <c r="Q78" s="413">
        <v>654268</v>
      </c>
      <c r="R78" s="413">
        <v>-890755</v>
      </c>
      <c r="S78" s="413">
        <v>-929739</v>
      </c>
      <c r="T78" s="413">
        <v>-273647</v>
      </c>
      <c r="U78" s="413">
        <v>-1330829</v>
      </c>
      <c r="V78" s="413">
        <v>1659583</v>
      </c>
      <c r="W78" s="413">
        <v>-825356</v>
      </c>
      <c r="X78" s="413">
        <v>448310</v>
      </c>
      <c r="Y78" s="413">
        <v>456454</v>
      </c>
      <c r="Z78" s="413">
        <v>-284889</v>
      </c>
      <c r="AA78" s="413">
        <v>-154441</v>
      </c>
      <c r="AB78" s="413">
        <v>275204</v>
      </c>
      <c r="AC78" s="413">
        <v>40617</v>
      </c>
      <c r="AD78" s="413">
        <v>580137</v>
      </c>
      <c r="AE78" s="413">
        <v>172484</v>
      </c>
      <c r="AF78" s="413">
        <v>-871131</v>
      </c>
    </row>
    <row r="79" spans="1:34" ht="15">
      <c r="A79" s="70" t="s">
        <v>247</v>
      </c>
      <c r="B79" s="413">
        <v>-122218</v>
      </c>
      <c r="C79" s="413">
        <v>103553</v>
      </c>
      <c r="D79" s="413">
        <v>60481</v>
      </c>
      <c r="E79" s="413">
        <v>1028</v>
      </c>
      <c r="F79" s="413">
        <v>-122218</v>
      </c>
      <c r="G79" s="413">
        <v>134754</v>
      </c>
      <c r="H79" s="413">
        <v>170059</v>
      </c>
      <c r="I79" s="413">
        <v>-247385</v>
      </c>
      <c r="J79" s="413">
        <v>-97235</v>
      </c>
      <c r="K79" s="413">
        <v>256521</v>
      </c>
      <c r="L79" s="413">
        <v>482767</v>
      </c>
      <c r="M79" s="413">
        <v>296588</v>
      </c>
      <c r="N79" s="413">
        <v>-1010097</v>
      </c>
      <c r="O79" s="413">
        <v>1708584</v>
      </c>
      <c r="P79" s="413">
        <v>-698550</v>
      </c>
      <c r="Q79" s="413">
        <v>-924221</v>
      </c>
      <c r="R79" s="413">
        <v>471335</v>
      </c>
      <c r="S79" s="413">
        <v>-77701</v>
      </c>
      <c r="T79" s="413">
        <v>-185744</v>
      </c>
      <c r="U79" s="413">
        <v>1265892</v>
      </c>
      <c r="V79" s="413">
        <v>-895151</v>
      </c>
      <c r="W79" s="413">
        <v>-70796</v>
      </c>
      <c r="X79" s="413">
        <v>331345</v>
      </c>
      <c r="Y79" s="413">
        <v>-166917</v>
      </c>
      <c r="Z79" s="413">
        <v>17557</v>
      </c>
      <c r="AA79" s="413">
        <v>16988</v>
      </c>
      <c r="AB79" s="413">
        <v>18281</v>
      </c>
      <c r="AC79" s="413">
        <v>14831</v>
      </c>
      <c r="AD79" s="413">
        <v>22261</v>
      </c>
      <c r="AE79" s="413">
        <v>15098</v>
      </c>
      <c r="AF79" s="413">
        <v>163167</v>
      </c>
      <c r="AH79" s="35"/>
    </row>
    <row r="80" spans="1:34" ht="15.5">
      <c r="A80" s="72"/>
      <c r="B80" s="73"/>
      <c r="C80" s="73"/>
      <c r="D80" s="73"/>
      <c r="E80" s="73"/>
      <c r="F80" s="73"/>
      <c r="G80" s="73"/>
      <c r="H80" s="73"/>
      <c r="I80" s="73"/>
      <c r="J80" s="73"/>
      <c r="K80" s="73"/>
      <c r="L80" s="73"/>
      <c r="M80" s="73"/>
      <c r="N80" s="73"/>
      <c r="O80" s="73"/>
      <c r="P80" s="73"/>
      <c r="Q80" s="73"/>
      <c r="R80" s="413"/>
      <c r="S80" s="413"/>
      <c r="T80" s="413"/>
      <c r="U80" s="413"/>
      <c r="V80" s="413"/>
      <c r="W80" s="413"/>
      <c r="X80" s="413"/>
      <c r="Y80" s="413"/>
      <c r="Z80" s="413"/>
      <c r="AA80" s="411"/>
      <c r="AB80" s="411">
        <v>0</v>
      </c>
      <c r="AC80" s="411"/>
      <c r="AD80" s="411"/>
      <c r="AE80" s="411">
        <v>0</v>
      </c>
      <c r="AF80" s="411">
        <v>0</v>
      </c>
    </row>
    <row r="81" spans="1:32" ht="15.5">
      <c r="A81" s="70" t="s">
        <v>154</v>
      </c>
      <c r="B81" s="342">
        <v>1141052</v>
      </c>
      <c r="C81" s="342">
        <v>578562</v>
      </c>
      <c r="D81" s="342">
        <v>1096344</v>
      </c>
      <c r="E81" s="342">
        <v>1106790</v>
      </c>
      <c r="F81" s="342">
        <v>1141052</v>
      </c>
      <c r="G81" s="342">
        <v>499611</v>
      </c>
      <c r="H81" s="342">
        <v>906853</v>
      </c>
      <c r="I81" s="342">
        <v>1252966</v>
      </c>
      <c r="J81" s="342">
        <v>1802526</v>
      </c>
      <c r="K81" s="342">
        <v>1678753</v>
      </c>
      <c r="L81" s="342">
        <v>2424074</v>
      </c>
      <c r="M81" s="342">
        <v>3261288</v>
      </c>
      <c r="N81" s="342">
        <v>4004384</v>
      </c>
      <c r="O81" s="342">
        <v>3748010</v>
      </c>
      <c r="P81" s="342">
        <v>5686749</v>
      </c>
      <c r="Q81" s="342">
        <v>6341017</v>
      </c>
      <c r="R81" s="342">
        <v>5450262</v>
      </c>
      <c r="S81" s="413">
        <v>4520523</v>
      </c>
      <c r="T81" s="413">
        <v>4246876</v>
      </c>
      <c r="U81" s="413">
        <v>2916047</v>
      </c>
      <c r="V81" s="413">
        <v>4575630</v>
      </c>
      <c r="W81" s="413">
        <v>3750274</v>
      </c>
      <c r="X81" s="413">
        <v>4198584</v>
      </c>
      <c r="Y81" s="413">
        <v>4655038</v>
      </c>
      <c r="Z81" s="413">
        <v>5038962</v>
      </c>
      <c r="AA81" s="413">
        <v>4884521</v>
      </c>
      <c r="AB81" s="413">
        <v>5159725</v>
      </c>
      <c r="AC81" s="413">
        <v>5200342</v>
      </c>
      <c r="AD81" s="413">
        <v>5780479</v>
      </c>
      <c r="AE81" s="413">
        <v>5952963</v>
      </c>
      <c r="AF81" s="413">
        <v>5081832</v>
      </c>
    </row>
    <row r="82" spans="1:32" ht="15.5">
      <c r="A82" s="70" t="s">
        <v>248</v>
      </c>
      <c r="B82" s="342">
        <v>421497</v>
      </c>
      <c r="C82" s="342">
        <v>525050</v>
      </c>
      <c r="D82" s="342">
        <v>585531</v>
      </c>
      <c r="E82" s="342">
        <v>586559</v>
      </c>
      <c r="F82" s="342">
        <v>421497</v>
      </c>
      <c r="G82" s="342">
        <v>745501</v>
      </c>
      <c r="H82" s="342">
        <v>915560</v>
      </c>
      <c r="I82" s="342">
        <v>668175</v>
      </c>
      <c r="J82" s="342">
        <v>570940</v>
      </c>
      <c r="K82" s="342">
        <v>827461</v>
      </c>
      <c r="L82" s="342">
        <v>1310228</v>
      </c>
      <c r="M82" s="342">
        <v>1606816</v>
      </c>
      <c r="N82" s="342">
        <v>596719</v>
      </c>
      <c r="O82" s="342">
        <v>2305303</v>
      </c>
      <c r="P82" s="342">
        <v>1606753</v>
      </c>
      <c r="Q82" s="342">
        <v>682532</v>
      </c>
      <c r="R82" s="342">
        <v>1153867</v>
      </c>
      <c r="S82" s="413">
        <v>1076166</v>
      </c>
      <c r="T82" s="413">
        <v>890422</v>
      </c>
      <c r="U82" s="413">
        <v>2156314</v>
      </c>
      <c r="V82" s="413">
        <v>1261163</v>
      </c>
      <c r="W82" s="413">
        <v>1190367</v>
      </c>
      <c r="X82" s="413">
        <v>1521712</v>
      </c>
      <c r="Y82" s="413">
        <v>1354795</v>
      </c>
      <c r="Z82" s="413">
        <v>703539</v>
      </c>
      <c r="AA82" s="413">
        <v>720527</v>
      </c>
      <c r="AB82" s="413">
        <v>738808</v>
      </c>
      <c r="AC82" s="413">
        <v>753639</v>
      </c>
      <c r="AD82" s="413">
        <v>775900</v>
      </c>
      <c r="AE82" s="413">
        <v>790998</v>
      </c>
      <c r="AF82" s="413">
        <v>954165</v>
      </c>
    </row>
    <row r="83" spans="1:32" ht="15">
      <c r="A83" s="71" t="s">
        <v>155</v>
      </c>
      <c r="B83" s="412">
        <v>1562549</v>
      </c>
      <c r="C83" s="412">
        <v>1103612</v>
      </c>
      <c r="D83" s="412">
        <v>1681875</v>
      </c>
      <c r="E83" s="412">
        <v>1693349</v>
      </c>
      <c r="F83" s="412">
        <v>1562549</v>
      </c>
      <c r="G83" s="412">
        <v>1245112</v>
      </c>
      <c r="H83" s="412">
        <v>1822413</v>
      </c>
      <c r="I83" s="412">
        <v>1921141</v>
      </c>
      <c r="J83" s="412">
        <v>2373466</v>
      </c>
      <c r="K83" s="412">
        <v>2506214</v>
      </c>
      <c r="L83" s="412">
        <v>3734302</v>
      </c>
      <c r="M83" s="412">
        <v>4868104</v>
      </c>
      <c r="N83" s="412">
        <v>4601103</v>
      </c>
      <c r="O83" s="412">
        <v>6053313</v>
      </c>
      <c r="P83" s="412">
        <v>7293502</v>
      </c>
      <c r="Q83" s="412">
        <v>7023549</v>
      </c>
      <c r="R83" s="412">
        <v>6604129</v>
      </c>
      <c r="S83" s="412">
        <v>5596689</v>
      </c>
      <c r="T83" s="412">
        <v>5137298</v>
      </c>
      <c r="U83" s="412">
        <v>5072361</v>
      </c>
      <c r="V83" s="412">
        <v>5836793</v>
      </c>
      <c r="W83" s="412">
        <v>4940641</v>
      </c>
      <c r="X83" s="412">
        <v>5720296</v>
      </c>
      <c r="Y83" s="412">
        <v>6009833</v>
      </c>
      <c r="Z83" s="412">
        <v>5742501</v>
      </c>
      <c r="AA83" s="412">
        <v>5605048</v>
      </c>
      <c r="AB83" s="412">
        <v>5898533</v>
      </c>
      <c r="AC83" s="412">
        <v>5953981</v>
      </c>
      <c r="AD83" s="412">
        <v>6556379</v>
      </c>
      <c r="AE83" s="412">
        <v>6743961</v>
      </c>
      <c r="AF83" s="412">
        <v>6035997</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4ECAC-46E3-45A2-9367-39115E932C9A}">
  <dimension ref="B2:Q90"/>
  <sheetViews>
    <sheetView showGridLines="0" topLeftCell="I1" zoomScale="70" zoomScaleNormal="70" workbookViewId="0">
      <selection activeCell="AK50" sqref="AK50"/>
    </sheetView>
  </sheetViews>
  <sheetFormatPr defaultRowHeight="14.5"/>
  <cols>
    <col min="1" max="1" width="3.54296875" customWidth="1"/>
    <col min="2" max="2" width="95.26953125" customWidth="1"/>
    <col min="3" max="3" width="18.453125" bestFit="1" customWidth="1"/>
    <col min="4" max="4" width="18.26953125" bestFit="1" customWidth="1"/>
    <col min="5" max="5" width="18.453125" bestFit="1" customWidth="1"/>
    <col min="6" max="7" width="19.26953125" bestFit="1" customWidth="1"/>
    <col min="8" max="8" width="19" bestFit="1" customWidth="1"/>
    <col min="9" max="10" width="19" customWidth="1"/>
    <col min="11" max="11" width="19.7265625" bestFit="1" customWidth="1"/>
    <col min="12" max="14" width="19" customWidth="1"/>
    <col min="15" max="15" width="11.81640625" customWidth="1"/>
    <col min="16" max="16" width="11" customWidth="1"/>
    <col min="17" max="17" width="8.81640625" customWidth="1"/>
    <col min="18" max="18" width="9.453125" customWidth="1"/>
  </cols>
  <sheetData>
    <row r="2" spans="2:14" ht="57" customHeight="1"/>
    <row r="3" spans="2:14" ht="15">
      <c r="B3" s="249" t="s">
        <v>60</v>
      </c>
      <c r="C3" s="250">
        <v>2013</v>
      </c>
      <c r="D3" s="250">
        <v>2014</v>
      </c>
      <c r="E3" s="250">
        <v>2015</v>
      </c>
      <c r="F3" s="251">
        <v>2016</v>
      </c>
      <c r="G3" s="250">
        <v>2017</v>
      </c>
      <c r="H3" s="250">
        <v>2018</v>
      </c>
      <c r="I3" s="250">
        <v>2019</v>
      </c>
      <c r="J3" s="250">
        <v>2020</v>
      </c>
      <c r="K3" s="250">
        <v>2021</v>
      </c>
      <c r="L3" s="250">
        <v>2022</v>
      </c>
      <c r="M3" s="250">
        <v>2023</v>
      </c>
      <c r="N3" s="250">
        <v>2024</v>
      </c>
    </row>
    <row r="5" spans="2:14" s="62" customFormat="1" ht="15.5">
      <c r="B5" s="60" t="s">
        <v>109</v>
      </c>
      <c r="C5" s="332"/>
      <c r="D5" s="332"/>
      <c r="E5" s="333"/>
      <c r="F5" s="333"/>
      <c r="G5" s="332"/>
      <c r="H5" s="332"/>
      <c r="I5" s="332"/>
      <c r="J5" s="332"/>
      <c r="K5" s="332"/>
      <c r="L5" s="332"/>
      <c r="M5" s="332"/>
      <c r="N5" s="332"/>
    </row>
    <row r="6" spans="2:14" ht="15.5">
      <c r="B6" s="61" t="s">
        <v>238</v>
      </c>
      <c r="C6" s="330">
        <v>16791</v>
      </c>
      <c r="D6" s="330">
        <v>208479</v>
      </c>
      <c r="E6" s="331">
        <v>-3684977</v>
      </c>
      <c r="F6" s="331">
        <v>-576843</v>
      </c>
      <c r="G6" s="330">
        <v>315080</v>
      </c>
      <c r="H6" s="330">
        <v>828695</v>
      </c>
      <c r="I6" s="330">
        <v>376691</v>
      </c>
      <c r="J6" s="330">
        <v>1291743</v>
      </c>
      <c r="K6" s="330">
        <v>10059954</v>
      </c>
      <c r="L6" s="330">
        <v>2092889</v>
      </c>
      <c r="M6" s="330">
        <v>1640368</v>
      </c>
      <c r="N6" s="330">
        <v>3362</v>
      </c>
    </row>
    <row r="7" spans="2:14" ht="15.5">
      <c r="B7" s="61" t="s">
        <v>110</v>
      </c>
      <c r="C7" s="330">
        <v>805437</v>
      </c>
      <c r="D7" s="330">
        <v>565923</v>
      </c>
      <c r="E7" s="331">
        <v>1364544</v>
      </c>
      <c r="F7" s="331">
        <v>33433</v>
      </c>
      <c r="G7" s="330">
        <v>200702</v>
      </c>
      <c r="H7" s="330">
        <v>346360</v>
      </c>
      <c r="I7" s="330">
        <v>47416</v>
      </c>
      <c r="J7" s="330">
        <v>924273</v>
      </c>
      <c r="K7" s="330">
        <v>-815507</v>
      </c>
      <c r="L7" s="330">
        <v>-216839</v>
      </c>
      <c r="M7" s="330">
        <v>-35641</v>
      </c>
      <c r="N7" s="330">
        <v>416391</v>
      </c>
    </row>
    <row r="8" spans="2:14" ht="15.5">
      <c r="B8" s="61" t="s">
        <v>111</v>
      </c>
      <c r="C8" s="330">
        <v>242325</v>
      </c>
      <c r="D8" s="330">
        <v>204557</v>
      </c>
      <c r="E8" s="331">
        <v>253545</v>
      </c>
      <c r="F8" s="331">
        <v>451913</v>
      </c>
      <c r="G8" s="330">
        <v>636934</v>
      </c>
      <c r="H8" s="330">
        <v>392031</v>
      </c>
      <c r="I8" s="330">
        <v>375479</v>
      </c>
      <c r="J8" s="330">
        <v>312863</v>
      </c>
      <c r="K8" s="330">
        <v>259972</v>
      </c>
      <c r="L8" s="330">
        <v>363995</v>
      </c>
      <c r="M8" s="330">
        <v>400165</v>
      </c>
      <c r="N8" s="330">
        <v>595827</v>
      </c>
    </row>
    <row r="9" spans="2:14" ht="15.5">
      <c r="B9" s="61" t="s">
        <v>112</v>
      </c>
      <c r="C9" s="330">
        <v>1072433</v>
      </c>
      <c r="D9" s="330">
        <v>1114597</v>
      </c>
      <c r="E9" s="331">
        <v>1311699</v>
      </c>
      <c r="F9" s="331">
        <v>1216491</v>
      </c>
      <c r="G9" s="330">
        <v>1171851</v>
      </c>
      <c r="H9" s="330">
        <v>1029535</v>
      </c>
      <c r="I9" s="330">
        <v>991785</v>
      </c>
      <c r="J9" s="330">
        <v>1000223</v>
      </c>
      <c r="K9" s="330">
        <v>982741</v>
      </c>
      <c r="L9" s="330">
        <v>902681</v>
      </c>
      <c r="M9" s="330">
        <v>1061970</v>
      </c>
      <c r="N9" s="330">
        <v>1226067</v>
      </c>
    </row>
    <row r="10" spans="2:14" ht="15.5">
      <c r="B10" s="61" t="s">
        <v>156</v>
      </c>
      <c r="C10" s="330">
        <v>-44427</v>
      </c>
      <c r="D10" s="330">
        <v>-54270</v>
      </c>
      <c r="E10" s="331">
        <v>54259</v>
      </c>
      <c r="F10" s="331">
        <v>25331</v>
      </c>
      <c r="G10" s="330">
        <v>1183</v>
      </c>
      <c r="H10" s="330">
        <v>267</v>
      </c>
      <c r="I10" s="330">
        <v>-5687</v>
      </c>
      <c r="J10" s="330">
        <v>-174766</v>
      </c>
      <c r="K10" s="330">
        <v>-64974</v>
      </c>
      <c r="L10" s="330">
        <v>-74212</v>
      </c>
      <c r="M10" s="330">
        <v>-11658</v>
      </c>
      <c r="N10" s="330">
        <v>-1265</v>
      </c>
    </row>
    <row r="11" spans="2:14" ht="15.5">
      <c r="B11" s="61" t="s">
        <v>157</v>
      </c>
      <c r="C11" s="330">
        <v>-181201</v>
      </c>
      <c r="D11" s="330">
        <v>-183780</v>
      </c>
      <c r="E11" s="331">
        <v>-67020</v>
      </c>
      <c r="F11" s="331">
        <v>-142861</v>
      </c>
      <c r="G11" s="330">
        <v>-154896</v>
      </c>
      <c r="H11" s="330">
        <v>-260350</v>
      </c>
      <c r="I11" s="330">
        <v>-180735</v>
      </c>
      <c r="J11" s="330">
        <v>-159759</v>
      </c>
      <c r="K11" s="330">
        <v>-218788</v>
      </c>
      <c r="L11" s="330">
        <v>-220925</v>
      </c>
      <c r="M11" s="330">
        <v>-268999</v>
      </c>
      <c r="N11" s="330">
        <v>-295855</v>
      </c>
    </row>
    <row r="12" spans="2:14" ht="15.5">
      <c r="B12" s="61" t="s">
        <v>114</v>
      </c>
      <c r="C12" s="330">
        <v>0</v>
      </c>
      <c r="D12" s="330">
        <v>0</v>
      </c>
      <c r="E12" s="331">
        <v>2558512</v>
      </c>
      <c r="F12" s="331">
        <v>-343006</v>
      </c>
      <c r="G12" s="330">
        <v>74892</v>
      </c>
      <c r="H12" s="330">
        <v>472787</v>
      </c>
      <c r="I12" s="330">
        <v>16426</v>
      </c>
      <c r="J12" s="330">
        <v>-730654</v>
      </c>
      <c r="K12" s="330">
        <v>397257</v>
      </c>
      <c r="L12" s="330">
        <v>1396784</v>
      </c>
      <c r="M12" s="330">
        <v>-3534</v>
      </c>
      <c r="N12" s="330">
        <v>-3620</v>
      </c>
    </row>
    <row r="13" spans="2:14" ht="15.5">
      <c r="B13" s="61" t="s">
        <v>158</v>
      </c>
      <c r="C13" s="330">
        <v>-479164</v>
      </c>
      <c r="D13" s="330">
        <v>-43987</v>
      </c>
      <c r="E13" s="331">
        <v>-1207204</v>
      </c>
      <c r="F13" s="331">
        <v>307144</v>
      </c>
      <c r="G13" s="330">
        <v>46832</v>
      </c>
      <c r="H13" s="330">
        <v>308393</v>
      </c>
      <c r="I13" s="330">
        <v>-72979</v>
      </c>
      <c r="J13" s="330">
        <v>-130384</v>
      </c>
      <c r="K13" s="330">
        <v>-56015</v>
      </c>
      <c r="L13" s="330">
        <v>532639</v>
      </c>
      <c r="M13" s="330">
        <v>235441</v>
      </c>
      <c r="N13" s="330">
        <v>68575</v>
      </c>
    </row>
    <row r="14" spans="2:14" ht="15.5">
      <c r="B14" s="61" t="s">
        <v>116</v>
      </c>
      <c r="C14" s="330">
        <v>62648</v>
      </c>
      <c r="D14" s="330">
        <v>90479</v>
      </c>
      <c r="E14" s="331">
        <v>113507</v>
      </c>
      <c r="F14" s="331">
        <v>66120</v>
      </c>
      <c r="G14" s="330">
        <v>236683</v>
      </c>
      <c r="H14" s="330">
        <v>415318</v>
      </c>
      <c r="I14" s="330">
        <v>119233</v>
      </c>
      <c r="J14" s="330">
        <v>743228</v>
      </c>
      <c r="K14" s="330">
        <v>-1550175</v>
      </c>
      <c r="L14" s="330">
        <v>-160217</v>
      </c>
      <c r="M14" s="330">
        <v>-709984</v>
      </c>
      <c r="N14" s="330">
        <v>-167521</v>
      </c>
    </row>
    <row r="15" spans="2:14" ht="15.5">
      <c r="B15" s="61" t="s">
        <v>249</v>
      </c>
      <c r="C15" s="330">
        <v>48257</v>
      </c>
      <c r="D15" s="330">
        <v>5157</v>
      </c>
      <c r="E15" s="331">
        <v>16502</v>
      </c>
      <c r="F15" s="331">
        <v>-1480</v>
      </c>
      <c r="G15" s="330">
        <v>29096</v>
      </c>
      <c r="H15" s="330">
        <v>91917</v>
      </c>
      <c r="I15" s="330">
        <v>85743</v>
      </c>
      <c r="J15" s="330">
        <v>89692</v>
      </c>
      <c r="K15" s="330">
        <v>-234967</v>
      </c>
      <c r="L15" s="330">
        <v>111263</v>
      </c>
      <c r="M15" s="330">
        <v>-434814</v>
      </c>
      <c r="N15" s="330">
        <v>127732</v>
      </c>
    </row>
    <row r="16" spans="2:14" ht="15.5">
      <c r="B16" s="61" t="s">
        <v>159</v>
      </c>
      <c r="C16" s="330">
        <v>9073</v>
      </c>
      <c r="D16" s="330">
        <v>5217</v>
      </c>
      <c r="E16" s="331">
        <v>8340</v>
      </c>
      <c r="F16" s="331">
        <v>-2881</v>
      </c>
      <c r="G16" s="330">
        <v>951</v>
      </c>
      <c r="H16" s="330">
        <v>0</v>
      </c>
      <c r="I16" s="330">
        <v>0</v>
      </c>
      <c r="J16" s="330">
        <v>0</v>
      </c>
      <c r="K16" s="330">
        <v>0</v>
      </c>
      <c r="L16" s="330" t="s">
        <v>19</v>
      </c>
      <c r="M16" s="330">
        <v>175211</v>
      </c>
      <c r="N16" s="330">
        <v>70602</v>
      </c>
    </row>
    <row r="17" spans="2:17" s="62" customFormat="1" ht="15.5">
      <c r="B17" s="60" t="s">
        <v>13</v>
      </c>
      <c r="C17" s="332">
        <v>1552172</v>
      </c>
      <c r="D17" s="332">
        <v>1912372</v>
      </c>
      <c r="E17" s="333">
        <v>721707</v>
      </c>
      <c r="F17" s="333">
        <v>1033361</v>
      </c>
      <c r="G17" s="332">
        <v>2559308</v>
      </c>
      <c r="H17" s="332">
        <v>3624953</v>
      </c>
      <c r="I17" s="332">
        <v>1753372</v>
      </c>
      <c r="J17" s="332">
        <v>3166459</v>
      </c>
      <c r="K17" s="332">
        <v>8759498</v>
      </c>
      <c r="L17" s="332">
        <v>4728058</v>
      </c>
      <c r="M17" s="332">
        <v>2087054</v>
      </c>
      <c r="N17" s="332">
        <v>2040295</v>
      </c>
    </row>
    <row r="18" spans="2:17" ht="15.5">
      <c r="B18" s="61"/>
      <c r="C18" s="330"/>
      <c r="D18" s="330"/>
      <c r="E18" s="331"/>
      <c r="F18" s="331"/>
      <c r="G18" s="330"/>
      <c r="H18" s="330"/>
      <c r="I18" s="330"/>
      <c r="J18" s="330"/>
      <c r="K18" s="330"/>
      <c r="L18" s="330"/>
    </row>
    <row r="19" spans="2:17" s="62" customFormat="1" ht="15.5">
      <c r="B19" s="60" t="s">
        <v>117</v>
      </c>
      <c r="C19" s="332"/>
      <c r="D19" s="332"/>
      <c r="E19" s="333"/>
      <c r="F19" s="333"/>
      <c r="G19" s="332"/>
      <c r="H19" s="332"/>
      <c r="I19" s="332"/>
      <c r="J19" s="332"/>
      <c r="M19" s="330"/>
      <c r="N19" s="330"/>
    </row>
    <row r="20" spans="2:17" ht="15.5">
      <c r="B20" s="61" t="s">
        <v>118</v>
      </c>
      <c r="C20" s="330">
        <v>-120154</v>
      </c>
      <c r="D20" s="330">
        <v>390456</v>
      </c>
      <c r="E20" s="331">
        <v>-196978</v>
      </c>
      <c r="F20" s="331">
        <v>199287</v>
      </c>
      <c r="G20" s="330">
        <v>-536710</v>
      </c>
      <c r="H20" s="330">
        <v>-313315</v>
      </c>
      <c r="I20" s="330">
        <v>-93654</v>
      </c>
      <c r="J20" s="330">
        <v>-422648</v>
      </c>
      <c r="K20" s="330">
        <v>-1160913</v>
      </c>
      <c r="L20" s="330">
        <v>473085</v>
      </c>
      <c r="M20" s="330">
        <v>359198</v>
      </c>
      <c r="N20" s="330">
        <v>369566</v>
      </c>
      <c r="O20" s="62"/>
    </row>
    <row r="21" spans="2:17" ht="15.5">
      <c r="B21" s="61" t="s">
        <v>119</v>
      </c>
      <c r="C21" s="330">
        <v>-128475</v>
      </c>
      <c r="D21" s="330">
        <v>343697</v>
      </c>
      <c r="E21" s="331">
        <v>622127</v>
      </c>
      <c r="F21" s="331">
        <v>163648</v>
      </c>
      <c r="G21" s="330">
        <v>-268659</v>
      </c>
      <c r="H21" s="330">
        <v>-1078691</v>
      </c>
      <c r="I21" s="330">
        <v>79505</v>
      </c>
      <c r="J21" s="330">
        <v>-86350</v>
      </c>
      <c r="K21" s="330">
        <v>-3695605</v>
      </c>
      <c r="L21" s="330">
        <v>-2496568</v>
      </c>
      <c r="M21" s="330">
        <v>2271346</v>
      </c>
      <c r="N21" s="330">
        <v>201717</v>
      </c>
    </row>
    <row r="22" spans="2:17" ht="15.5">
      <c r="B22" s="61" t="s">
        <v>120</v>
      </c>
      <c r="C22" s="330">
        <v>-11748</v>
      </c>
      <c r="D22" s="330">
        <v>47938</v>
      </c>
      <c r="E22" s="331">
        <v>-7610</v>
      </c>
      <c r="F22" s="331">
        <v>24583</v>
      </c>
      <c r="G22" s="330">
        <v>4654</v>
      </c>
      <c r="H22" s="330">
        <v>-759696</v>
      </c>
      <c r="I22" s="330">
        <v>-201656</v>
      </c>
      <c r="J22" s="330">
        <v>-205431</v>
      </c>
      <c r="K22" s="330">
        <v>-424540</v>
      </c>
      <c r="L22" s="330">
        <v>-545857</v>
      </c>
      <c r="M22" s="330">
        <v>-16974</v>
      </c>
      <c r="N22" s="330">
        <v>-5002</v>
      </c>
      <c r="Q22" s="35"/>
    </row>
    <row r="23" spans="2:17" ht="15.5">
      <c r="B23" s="61" t="s">
        <v>121</v>
      </c>
      <c r="C23" s="330">
        <v>18419</v>
      </c>
      <c r="D23" s="330">
        <v>-1130</v>
      </c>
      <c r="E23" s="331">
        <v>-31642</v>
      </c>
      <c r="F23" s="331">
        <v>-72282</v>
      </c>
      <c r="G23" s="330">
        <v>-19082</v>
      </c>
      <c r="H23" s="330">
        <v>33587</v>
      </c>
      <c r="I23" s="330">
        <v>-61829</v>
      </c>
      <c r="J23" s="330">
        <v>-14349</v>
      </c>
      <c r="K23" s="330">
        <v>41172</v>
      </c>
      <c r="L23" s="330">
        <v>-22243</v>
      </c>
      <c r="M23" s="330">
        <v>-42272</v>
      </c>
      <c r="N23" s="330">
        <v>-19996</v>
      </c>
    </row>
    <row r="24" spans="2:17" ht="15.5">
      <c r="B24" s="61" t="s">
        <v>244</v>
      </c>
      <c r="C24" s="330"/>
      <c r="D24" s="330"/>
      <c r="E24" s="331"/>
      <c r="F24" s="331"/>
      <c r="G24" s="330"/>
      <c r="H24" s="330">
        <v>-676023</v>
      </c>
      <c r="I24" s="330">
        <v>751404</v>
      </c>
      <c r="J24" s="330">
        <v>311534</v>
      </c>
      <c r="K24" s="330">
        <v>0</v>
      </c>
      <c r="L24" s="330">
        <v>0</v>
      </c>
      <c r="M24" s="349" t="s">
        <v>19</v>
      </c>
      <c r="N24" s="349">
        <v>3964</v>
      </c>
    </row>
    <row r="25" spans="2:17" ht="15.5">
      <c r="B25" s="61" t="s">
        <v>122</v>
      </c>
      <c r="C25" s="330">
        <v>-1195</v>
      </c>
      <c r="D25" s="330">
        <v>-1552</v>
      </c>
      <c r="E25" s="331">
        <v>17971</v>
      </c>
      <c r="F25" s="331">
        <v>570</v>
      </c>
      <c r="G25" s="330">
        <v>695</v>
      </c>
      <c r="H25" s="330">
        <v>805</v>
      </c>
      <c r="I25" s="330">
        <v>691</v>
      </c>
      <c r="J25" s="330">
        <v>1651</v>
      </c>
      <c r="K25" s="330">
        <v>0</v>
      </c>
      <c r="L25" s="330">
        <v>0</v>
      </c>
      <c r="M25" s="330" t="s">
        <v>19</v>
      </c>
      <c r="N25" s="330">
        <v>0</v>
      </c>
    </row>
    <row r="26" spans="2:17" ht="15.5">
      <c r="B26" s="61" t="s">
        <v>123</v>
      </c>
      <c r="C26" s="330">
        <v>148690</v>
      </c>
      <c r="D26" s="330">
        <v>-95711</v>
      </c>
      <c r="E26" s="331">
        <v>1715</v>
      </c>
      <c r="F26" s="331">
        <v>82118</v>
      </c>
      <c r="G26" s="330">
        <v>-13629</v>
      </c>
      <c r="H26" s="330">
        <v>31350</v>
      </c>
      <c r="I26" s="330">
        <v>-59485</v>
      </c>
      <c r="J26" s="330">
        <v>-338949</v>
      </c>
      <c r="K26" s="330">
        <v>-118277</v>
      </c>
      <c r="L26" s="330">
        <v>-711311</v>
      </c>
      <c r="M26" s="330">
        <v>234898</v>
      </c>
      <c r="N26" s="330">
        <v>-221977</v>
      </c>
    </row>
    <row r="27" spans="2:17" s="62" customFormat="1" ht="15.5">
      <c r="B27" s="60" t="s">
        <v>13</v>
      </c>
      <c r="C27" s="332">
        <v>-94463</v>
      </c>
      <c r="D27" s="332">
        <v>683698</v>
      </c>
      <c r="E27" s="333">
        <v>405583</v>
      </c>
      <c r="F27" s="333">
        <v>397924</v>
      </c>
      <c r="G27" s="332">
        <v>-832731</v>
      </c>
      <c r="H27" s="332">
        <v>-2761983</v>
      </c>
      <c r="I27" s="332">
        <v>414976</v>
      </c>
      <c r="J27" s="332">
        <v>-754542</v>
      </c>
      <c r="K27" s="332">
        <v>-5358163</v>
      </c>
      <c r="L27" s="332">
        <v>-3302894</v>
      </c>
      <c r="M27" s="332">
        <v>3423964</v>
      </c>
      <c r="N27" s="332">
        <v>328272</v>
      </c>
      <c r="O27"/>
    </row>
    <row r="28" spans="2:17" ht="15.5">
      <c r="B28" s="60" t="s">
        <v>331</v>
      </c>
      <c r="C28" s="330"/>
      <c r="D28" s="330"/>
      <c r="E28" s="331"/>
      <c r="F28" s="331"/>
      <c r="G28" s="330"/>
      <c r="H28" s="330"/>
      <c r="I28" s="330"/>
      <c r="J28" s="330"/>
      <c r="K28" s="330"/>
      <c r="L28" s="330"/>
      <c r="M28" s="330"/>
      <c r="N28" s="330"/>
    </row>
    <row r="29" spans="2:17" ht="15.5">
      <c r="B29" s="61" t="s">
        <v>124</v>
      </c>
      <c r="C29" s="330"/>
      <c r="D29" s="330"/>
      <c r="E29" s="331"/>
      <c r="F29" s="331"/>
      <c r="G29" s="330"/>
      <c r="H29" s="330"/>
      <c r="I29" s="330"/>
      <c r="J29" s="330"/>
      <c r="K29" s="330"/>
      <c r="L29" s="330"/>
      <c r="M29" s="330"/>
      <c r="N29" s="330"/>
    </row>
    <row r="30" spans="2:17" ht="15.5">
      <c r="B30" s="61" t="s">
        <v>125</v>
      </c>
      <c r="C30" s="330">
        <v>149060</v>
      </c>
      <c r="D30" s="330">
        <v>-473280</v>
      </c>
      <c r="E30" s="331">
        <v>-484266</v>
      </c>
      <c r="F30" s="331">
        <v>25806</v>
      </c>
      <c r="G30" s="330">
        <v>130540</v>
      </c>
      <c r="H30" s="330">
        <v>156846</v>
      </c>
      <c r="I30" s="330">
        <v>384507</v>
      </c>
      <c r="J30" s="330">
        <v>399420</v>
      </c>
      <c r="K30" s="330">
        <v>715105</v>
      </c>
      <c r="L30" s="330">
        <v>97592</v>
      </c>
      <c r="M30" s="330">
        <v>-371542</v>
      </c>
      <c r="N30" s="330">
        <v>242200</v>
      </c>
    </row>
    <row r="31" spans="2:17" ht="15.5">
      <c r="B31" s="61" t="s">
        <v>126</v>
      </c>
      <c r="C31" s="330">
        <v>-55432</v>
      </c>
      <c r="D31" s="330">
        <v>198315</v>
      </c>
      <c r="E31" s="331">
        <v>162957</v>
      </c>
      <c r="F31" s="331">
        <v>-9688</v>
      </c>
      <c r="G31" s="330">
        <v>-10099</v>
      </c>
      <c r="H31" s="330">
        <v>-8916</v>
      </c>
      <c r="I31" s="330">
        <v>-12416</v>
      </c>
      <c r="J31" s="330">
        <v>-41796</v>
      </c>
      <c r="K31" s="330">
        <v>11406</v>
      </c>
      <c r="L31" s="330">
        <v>-18515</v>
      </c>
      <c r="M31" s="330">
        <v>-21153</v>
      </c>
      <c r="N31" s="330">
        <v>-24168</v>
      </c>
      <c r="P31" s="35"/>
    </row>
    <row r="32" spans="2:17" ht="15.5">
      <c r="B32" s="61" t="s">
        <v>127</v>
      </c>
      <c r="C32" s="330">
        <v>-97211</v>
      </c>
      <c r="D32" s="330">
        <v>-68130</v>
      </c>
      <c r="E32" s="331">
        <v>-69380</v>
      </c>
      <c r="F32" s="331">
        <v>-4993</v>
      </c>
      <c r="G32" s="330">
        <v>45588</v>
      </c>
      <c r="H32" s="330">
        <v>-17910</v>
      </c>
      <c r="I32" s="330">
        <v>-5727</v>
      </c>
      <c r="J32" s="330">
        <v>81921</v>
      </c>
      <c r="K32" s="330">
        <v>14589</v>
      </c>
      <c r="L32" s="330">
        <v>-45454</v>
      </c>
      <c r="M32" s="330">
        <v>-27451</v>
      </c>
      <c r="N32" s="330">
        <v>-25585</v>
      </c>
    </row>
    <row r="33" spans="2:15" ht="15.5">
      <c r="B33" s="61" t="s">
        <v>128</v>
      </c>
      <c r="C33" s="330">
        <v>19363</v>
      </c>
      <c r="D33" s="330">
        <v>-36893</v>
      </c>
      <c r="E33" s="331">
        <v>-8659</v>
      </c>
      <c r="F33" s="331">
        <v>-27100</v>
      </c>
      <c r="G33" s="330">
        <v>36642</v>
      </c>
      <c r="H33" s="330">
        <v>-25006</v>
      </c>
      <c r="I33" s="330">
        <v>524009</v>
      </c>
      <c r="J33" s="330">
        <v>627306</v>
      </c>
      <c r="K33" s="330">
        <v>1117666</v>
      </c>
      <c r="L33" s="330">
        <v>552767</v>
      </c>
      <c r="M33" s="334">
        <v>373444</v>
      </c>
      <c r="N33" s="334">
        <v>155638</v>
      </c>
    </row>
    <row r="34" spans="2:15" ht="15.5">
      <c r="B34" s="61" t="s">
        <v>129</v>
      </c>
      <c r="C34" s="330">
        <v>0</v>
      </c>
      <c r="D34" s="330">
        <v>0</v>
      </c>
      <c r="E34" s="331">
        <v>88125</v>
      </c>
      <c r="F34" s="331">
        <v>-399729</v>
      </c>
      <c r="G34" s="330">
        <v>118281</v>
      </c>
      <c r="H34" s="330">
        <v>490676</v>
      </c>
      <c r="I34" s="330">
        <v>-352124</v>
      </c>
      <c r="J34" s="330">
        <v>266908</v>
      </c>
      <c r="K34" s="334">
        <v>-165160</v>
      </c>
      <c r="L34" s="334">
        <v>219824</v>
      </c>
      <c r="M34" s="330">
        <v>641834</v>
      </c>
      <c r="N34" s="330">
        <v>-713106</v>
      </c>
    </row>
    <row r="35" spans="2:15" ht="15.5">
      <c r="B35" s="61" t="s">
        <v>130</v>
      </c>
      <c r="C35" s="330">
        <v>-178234</v>
      </c>
      <c r="D35" s="330">
        <v>-201867</v>
      </c>
      <c r="E35" s="331">
        <v>-192216</v>
      </c>
      <c r="F35" s="331">
        <v>-213108</v>
      </c>
      <c r="G35" s="330">
        <v>-230332</v>
      </c>
      <c r="H35" s="330">
        <v>-197800</v>
      </c>
      <c r="I35" s="330">
        <v>-131742</v>
      </c>
      <c r="J35" s="330">
        <v>-24576</v>
      </c>
      <c r="K35" s="330">
        <v>-51298</v>
      </c>
      <c r="L35" s="330">
        <v>-76368</v>
      </c>
      <c r="M35" s="334">
        <v>-119637</v>
      </c>
      <c r="N35" s="334">
        <v>-79522</v>
      </c>
    </row>
    <row r="36" spans="2:15" ht="15.5">
      <c r="B36" s="61" t="s">
        <v>123</v>
      </c>
      <c r="C36" s="330">
        <v>540750</v>
      </c>
      <c r="D36" s="330">
        <v>-246774</v>
      </c>
      <c r="E36" s="331">
        <v>93321</v>
      </c>
      <c r="F36" s="331">
        <v>-198974</v>
      </c>
      <c r="G36" s="330">
        <v>-150656</v>
      </c>
      <c r="H36" s="330">
        <v>-139478</v>
      </c>
      <c r="I36" s="330">
        <v>-133427</v>
      </c>
      <c r="J36" s="330">
        <v>605376</v>
      </c>
      <c r="K36" s="334">
        <v>27925</v>
      </c>
      <c r="L36" s="334">
        <v>-25804</v>
      </c>
      <c r="M36" s="334">
        <v>-432572</v>
      </c>
      <c r="N36" s="334">
        <v>-317773</v>
      </c>
    </row>
    <row r="37" spans="2:15" s="62" customFormat="1" ht="15.5">
      <c r="B37" s="60" t="s">
        <v>13</v>
      </c>
      <c r="C37" s="332">
        <v>378296</v>
      </c>
      <c r="D37" s="332">
        <v>-828629</v>
      </c>
      <c r="E37" s="333">
        <v>-410118</v>
      </c>
      <c r="F37" s="333">
        <v>-827786</v>
      </c>
      <c r="G37" s="332">
        <v>-60036</v>
      </c>
      <c r="H37" s="332">
        <v>258412</v>
      </c>
      <c r="I37" s="332">
        <v>273080</v>
      </c>
      <c r="J37" s="332">
        <v>1914559</v>
      </c>
      <c r="K37" s="350">
        <v>1670233</v>
      </c>
      <c r="L37" s="350">
        <v>704042</v>
      </c>
      <c r="M37" s="350">
        <v>42923</v>
      </c>
      <c r="N37" s="350">
        <v>-762316</v>
      </c>
    </row>
    <row r="38" spans="2:15" ht="15.5">
      <c r="B38" s="61"/>
      <c r="C38" s="330"/>
      <c r="D38" s="330"/>
      <c r="E38" s="331"/>
      <c r="F38" s="331"/>
      <c r="G38" s="330"/>
      <c r="H38" s="330"/>
      <c r="I38" s="330"/>
      <c r="J38" s="330"/>
      <c r="K38" s="330"/>
      <c r="L38" s="330"/>
    </row>
    <row r="39" spans="2:15" ht="15">
      <c r="B39" s="63" t="s">
        <v>160</v>
      </c>
      <c r="C39" s="64">
        <v>1836005</v>
      </c>
      <c r="D39" s="64">
        <v>1767441</v>
      </c>
      <c r="E39" s="65">
        <v>717172</v>
      </c>
      <c r="F39" s="65">
        <v>603499</v>
      </c>
      <c r="G39" s="64">
        <v>1666541</v>
      </c>
      <c r="H39" s="64">
        <v>1121382</v>
      </c>
      <c r="I39" s="64">
        <v>2441428</v>
      </c>
      <c r="J39" s="64">
        <v>4326476</v>
      </c>
      <c r="K39" s="64">
        <v>7448802</v>
      </c>
      <c r="L39" s="64">
        <v>2767329</v>
      </c>
      <c r="M39" s="64">
        <v>553941</v>
      </c>
      <c r="N39" s="64">
        <v>1606251</v>
      </c>
    </row>
    <row r="40" spans="2:15" ht="15.5">
      <c r="B40" s="61"/>
      <c r="C40" s="330"/>
      <c r="D40" s="330"/>
      <c r="E40" s="331"/>
      <c r="F40" s="331"/>
      <c r="G40" s="330"/>
      <c r="H40" s="330"/>
      <c r="I40" s="330"/>
      <c r="J40" s="330"/>
      <c r="K40" s="330"/>
      <c r="L40" s="330"/>
    </row>
    <row r="41" spans="2:15" ht="15.5">
      <c r="B41" s="61" t="s">
        <v>132</v>
      </c>
      <c r="C41" s="330">
        <v>-568571</v>
      </c>
      <c r="D41" s="330">
        <v>-482793</v>
      </c>
      <c r="E41" s="331">
        <v>-583286</v>
      </c>
      <c r="F41" s="331">
        <v>-897242</v>
      </c>
      <c r="G41" s="330">
        <v>-764250</v>
      </c>
      <c r="H41" s="330">
        <v>-533504</v>
      </c>
      <c r="I41" s="330">
        <v>-364416</v>
      </c>
      <c r="J41" s="330">
        <v>-337059</v>
      </c>
      <c r="K41" s="330">
        <v>-343849</v>
      </c>
      <c r="L41" s="330">
        <v>-584431</v>
      </c>
      <c r="M41" s="330">
        <v>-555159</v>
      </c>
      <c r="N41" s="330">
        <v>-547721</v>
      </c>
    </row>
    <row r="42" spans="2:15" ht="15.5">
      <c r="B42" s="61" t="s">
        <v>133</v>
      </c>
      <c r="C42" s="330">
        <v>-161141</v>
      </c>
      <c r="D42" s="330">
        <v>-66058</v>
      </c>
      <c r="E42" s="331">
        <v>-30472</v>
      </c>
      <c r="F42" s="331">
        <v>-16569</v>
      </c>
      <c r="G42" s="330">
        <v>-25262</v>
      </c>
      <c r="H42" s="330">
        <v>-78260</v>
      </c>
      <c r="I42" s="330">
        <v>-105188</v>
      </c>
      <c r="J42" s="330">
        <v>-230029</v>
      </c>
      <c r="K42" s="330">
        <v>-1768479</v>
      </c>
      <c r="L42" s="330">
        <v>-1185780</v>
      </c>
      <c r="M42" s="330">
        <v>-258522</v>
      </c>
      <c r="N42" s="330">
        <v>-73946</v>
      </c>
    </row>
    <row r="43" spans="2:15" ht="15.5">
      <c r="B43" s="61"/>
      <c r="C43" s="330"/>
      <c r="D43" s="330"/>
      <c r="E43" s="331"/>
      <c r="F43" s="331"/>
      <c r="G43" s="330"/>
      <c r="H43" s="330"/>
      <c r="I43" s="330"/>
      <c r="J43" s="330"/>
      <c r="K43" s="330"/>
      <c r="L43" s="330"/>
      <c r="N43" s="330">
        <v>4581</v>
      </c>
    </row>
    <row r="44" spans="2:15" ht="15.5">
      <c r="B44" s="63" t="s">
        <v>134</v>
      </c>
      <c r="C44" s="64">
        <v>1106293</v>
      </c>
      <c r="D44" s="64">
        <v>1218590</v>
      </c>
      <c r="E44" s="65">
        <v>103414</v>
      </c>
      <c r="F44" s="65">
        <v>-310312</v>
      </c>
      <c r="G44" s="64">
        <v>877029</v>
      </c>
      <c r="H44" s="64">
        <v>509618</v>
      </c>
      <c r="I44" s="64">
        <v>1971824</v>
      </c>
      <c r="J44" s="64">
        <v>3759388</v>
      </c>
      <c r="K44" s="64">
        <v>5336474</v>
      </c>
      <c r="L44" s="64">
        <v>997118</v>
      </c>
      <c r="M44" s="64">
        <v>4568077</v>
      </c>
      <c r="N44" s="330"/>
    </row>
    <row r="45" spans="2:15" ht="15.5">
      <c r="B45" s="61"/>
      <c r="C45" s="330"/>
      <c r="D45" s="330"/>
      <c r="E45" s="331"/>
      <c r="F45" s="331"/>
      <c r="G45" s="330"/>
      <c r="H45" s="330"/>
      <c r="I45" s="330"/>
      <c r="J45" s="330"/>
      <c r="K45" s="330"/>
      <c r="L45" s="330"/>
      <c r="M45" s="332"/>
      <c r="N45" s="64">
        <v>989165</v>
      </c>
      <c r="O45" s="35"/>
    </row>
    <row r="46" spans="2:15" s="62" customFormat="1" ht="15.5">
      <c r="B46" s="60" t="s">
        <v>135</v>
      </c>
      <c r="C46" s="332"/>
      <c r="D46" s="332"/>
      <c r="E46" s="333"/>
      <c r="F46" s="333"/>
      <c r="G46" s="332"/>
      <c r="H46" s="332"/>
      <c r="I46" s="332"/>
      <c r="J46" s="332"/>
      <c r="K46" s="332"/>
      <c r="L46" s="332"/>
      <c r="M46" s="330"/>
      <c r="N46" s="330"/>
    </row>
    <row r="47" spans="2:15" ht="15.5">
      <c r="B47" s="61" t="s">
        <v>136</v>
      </c>
      <c r="C47" s="330">
        <v>701929</v>
      </c>
      <c r="D47" s="330">
        <v>93538</v>
      </c>
      <c r="E47" s="331">
        <v>-482094</v>
      </c>
      <c r="F47" s="331">
        <v>-313399</v>
      </c>
      <c r="G47" s="330">
        <v>993869</v>
      </c>
      <c r="H47" s="330">
        <v>-42844</v>
      </c>
      <c r="I47" s="330">
        <v>-81616</v>
      </c>
      <c r="J47" s="330">
        <v>-938641</v>
      </c>
      <c r="K47" s="330">
        <v>924284</v>
      </c>
      <c r="L47" s="330">
        <v>-1473782</v>
      </c>
      <c r="M47" s="330">
        <v>801519</v>
      </c>
      <c r="N47" s="330"/>
    </row>
    <row r="48" spans="2:15" ht="15.5">
      <c r="B48" s="61" t="s">
        <v>161</v>
      </c>
      <c r="C48" s="330">
        <v>135842</v>
      </c>
      <c r="D48" s="330">
        <v>26972</v>
      </c>
      <c r="E48" s="331">
        <v>0</v>
      </c>
      <c r="F48" s="331">
        <v>0</v>
      </c>
      <c r="G48" s="330">
        <v>0</v>
      </c>
      <c r="H48" s="330">
        <v>0</v>
      </c>
      <c r="I48" s="330">
        <v>0</v>
      </c>
      <c r="J48" s="330">
        <v>0</v>
      </c>
      <c r="K48" s="330">
        <v>0</v>
      </c>
      <c r="L48" s="330">
        <v>0</v>
      </c>
      <c r="M48" s="330">
        <v>0</v>
      </c>
      <c r="N48" s="330">
        <v>-67657</v>
      </c>
    </row>
    <row r="49" spans="2:14" ht="15.5">
      <c r="B49" s="61" t="s">
        <v>250</v>
      </c>
      <c r="C49" s="330"/>
      <c r="D49" s="330"/>
      <c r="E49" s="331"/>
      <c r="F49" s="331"/>
      <c r="G49" s="330"/>
      <c r="H49" s="330"/>
      <c r="I49" s="330">
        <v>-26</v>
      </c>
      <c r="J49" s="330">
        <v>-22</v>
      </c>
      <c r="K49" s="330">
        <v>0</v>
      </c>
      <c r="L49" s="330">
        <v>-67</v>
      </c>
      <c r="M49" s="330" t="s">
        <v>19</v>
      </c>
      <c r="N49" s="330"/>
    </row>
    <row r="50" spans="2:14" ht="15.5">
      <c r="B50" s="61" t="s">
        <v>162</v>
      </c>
      <c r="C50" s="330">
        <v>-206403</v>
      </c>
      <c r="D50" s="330">
        <v>-224439</v>
      </c>
      <c r="E50" s="331">
        <v>0</v>
      </c>
      <c r="F50" s="331">
        <v>0</v>
      </c>
      <c r="G50" s="330">
        <v>0</v>
      </c>
      <c r="H50" s="330">
        <v>0</v>
      </c>
      <c r="I50" s="330"/>
      <c r="J50" s="330">
        <v>0</v>
      </c>
      <c r="K50" s="330">
        <v>0</v>
      </c>
      <c r="L50" s="330">
        <v>0</v>
      </c>
      <c r="M50" s="330" t="s">
        <v>19</v>
      </c>
      <c r="N50" s="330">
        <v>-104</v>
      </c>
    </row>
    <row r="51" spans="2:14" ht="15.5">
      <c r="B51" s="61" t="s">
        <v>163</v>
      </c>
      <c r="C51" s="330">
        <v>-956565</v>
      </c>
      <c r="D51" s="330">
        <v>-1086800</v>
      </c>
      <c r="E51" s="331">
        <v>-725030</v>
      </c>
      <c r="F51" s="331">
        <v>-207035</v>
      </c>
      <c r="G51" s="330">
        <v>-208471</v>
      </c>
      <c r="H51" s="330">
        <v>-405141</v>
      </c>
      <c r="I51" s="330">
        <v>-646236</v>
      </c>
      <c r="J51" s="330">
        <v>-768707</v>
      </c>
      <c r="K51" s="330">
        <v>-1389727</v>
      </c>
      <c r="L51" s="330">
        <v>-2026636</v>
      </c>
      <c r="M51" s="330">
        <v>-2930287</v>
      </c>
      <c r="N51" s="330" t="s">
        <v>19</v>
      </c>
    </row>
    <row r="52" spans="2:14" ht="15.5">
      <c r="B52" s="61" t="s">
        <v>164</v>
      </c>
      <c r="C52" s="330">
        <v>36203</v>
      </c>
      <c r="D52" s="330">
        <v>86109</v>
      </c>
      <c r="E52" s="331">
        <v>16422</v>
      </c>
      <c r="F52" s="331">
        <v>5532</v>
      </c>
      <c r="G52" s="330">
        <v>8647</v>
      </c>
      <c r="H52" s="330">
        <v>39512</v>
      </c>
      <c r="I52" s="330">
        <v>9141</v>
      </c>
      <c r="J52" s="330">
        <v>121281</v>
      </c>
      <c r="K52" s="330">
        <v>105041</v>
      </c>
      <c r="L52" s="330">
        <v>87573</v>
      </c>
      <c r="M52" s="330">
        <v>19934</v>
      </c>
      <c r="N52" s="330">
        <v>-923878</v>
      </c>
    </row>
    <row r="53" spans="2:14" ht="15.5">
      <c r="B53" s="61" t="s">
        <v>165</v>
      </c>
      <c r="C53" s="330">
        <v>-57265</v>
      </c>
      <c r="D53" s="330">
        <v>-62460</v>
      </c>
      <c r="E53" s="331">
        <v>0</v>
      </c>
      <c r="F53" s="331">
        <v>0</v>
      </c>
      <c r="G53" s="330">
        <v>0</v>
      </c>
      <c r="H53" s="330">
        <v>0</v>
      </c>
      <c r="I53" s="330">
        <v>0</v>
      </c>
      <c r="J53" s="330">
        <v>0</v>
      </c>
      <c r="K53" s="330">
        <v>0</v>
      </c>
      <c r="L53" s="330">
        <v>0</v>
      </c>
      <c r="M53" s="330">
        <v>0</v>
      </c>
      <c r="N53" s="330">
        <v>14848</v>
      </c>
    </row>
    <row r="54" spans="2:14" ht="15.5">
      <c r="B54" s="61" t="s">
        <v>138</v>
      </c>
      <c r="C54" s="330">
        <v>203433</v>
      </c>
      <c r="D54" s="330">
        <v>193961</v>
      </c>
      <c r="E54" s="331">
        <v>121848</v>
      </c>
      <c r="F54" s="331">
        <v>96701</v>
      </c>
      <c r="G54" s="330">
        <v>26500</v>
      </c>
      <c r="H54" s="330">
        <v>340955</v>
      </c>
      <c r="I54" s="330">
        <v>224946</v>
      </c>
      <c r="J54" s="330">
        <v>136902</v>
      </c>
      <c r="K54" s="330">
        <v>128235</v>
      </c>
      <c r="L54" s="330">
        <v>137255</v>
      </c>
      <c r="M54" s="330">
        <v>161459</v>
      </c>
      <c r="N54" s="330" t="s">
        <v>19</v>
      </c>
    </row>
    <row r="55" spans="2:14" ht="15.5">
      <c r="B55" s="61" t="s">
        <v>245</v>
      </c>
      <c r="C55" s="330">
        <v>-24825</v>
      </c>
      <c r="D55" s="330">
        <v>-23237</v>
      </c>
      <c r="E55" s="331">
        <v>-29334</v>
      </c>
      <c r="F55" s="331">
        <v>-15724</v>
      </c>
      <c r="G55" s="330">
        <v>-7699</v>
      </c>
      <c r="H55" s="330">
        <v>-28382</v>
      </c>
      <c r="I55" s="330">
        <v>-35215</v>
      </c>
      <c r="J55" s="330">
        <v>-29972</v>
      </c>
      <c r="K55" s="330">
        <v>-93562</v>
      </c>
      <c r="L55" s="330">
        <v>-65240</v>
      </c>
      <c r="M55" s="330">
        <v>-53891</v>
      </c>
      <c r="N55" s="330">
        <v>147144</v>
      </c>
    </row>
    <row r="56" spans="2:14" ht="15.5">
      <c r="B56" s="61"/>
      <c r="C56" s="330"/>
      <c r="D56" s="330"/>
      <c r="E56" s="331"/>
      <c r="F56" s="331"/>
      <c r="G56" s="330"/>
      <c r="H56" s="330"/>
      <c r="I56" s="330"/>
      <c r="J56" s="330"/>
      <c r="K56" s="330"/>
      <c r="L56" s="330"/>
      <c r="M56" s="330"/>
      <c r="N56" s="330">
        <v>-71282</v>
      </c>
    </row>
    <row r="57" spans="2:14" ht="15.5">
      <c r="B57" s="63" t="s">
        <v>139</v>
      </c>
      <c r="C57" s="64">
        <v>-167651</v>
      </c>
      <c r="D57" s="64">
        <v>-996356</v>
      </c>
      <c r="E57" s="65">
        <v>-1098188</v>
      </c>
      <c r="F57" s="65">
        <v>-433925</v>
      </c>
      <c r="G57" s="64">
        <v>812846</v>
      </c>
      <c r="H57" s="64">
        <v>-95900</v>
      </c>
      <c r="I57" s="64">
        <v>-529006</v>
      </c>
      <c r="J57" s="64">
        <v>-1479159</v>
      </c>
      <c r="K57" s="64">
        <v>-325729</v>
      </c>
      <c r="L57" s="64">
        <v>-3340897</v>
      </c>
      <c r="M57" s="64">
        <v>-2001266</v>
      </c>
      <c r="N57" s="330"/>
    </row>
    <row r="58" spans="2:14" ht="15.5">
      <c r="B58" s="61"/>
      <c r="C58" s="330"/>
      <c r="D58" s="330"/>
      <c r="E58" s="331"/>
      <c r="F58" s="331"/>
      <c r="G58" s="330"/>
      <c r="H58" s="330"/>
      <c r="I58" s="330"/>
      <c r="J58" s="330"/>
      <c r="K58" s="330"/>
      <c r="L58" s="330"/>
      <c r="M58" s="332"/>
      <c r="N58" s="64">
        <v>-900929</v>
      </c>
    </row>
    <row r="59" spans="2:14" s="62" customFormat="1" ht="15.5">
      <c r="B59" s="60" t="s">
        <v>140</v>
      </c>
      <c r="C59" s="332"/>
      <c r="D59" s="332"/>
      <c r="E59" s="333"/>
      <c r="F59" s="333"/>
      <c r="G59" s="332"/>
      <c r="H59" s="332"/>
      <c r="I59" s="332"/>
      <c r="J59" s="332"/>
      <c r="K59" s="332"/>
      <c r="L59" s="332"/>
      <c r="M59" s="330"/>
      <c r="N59"/>
    </row>
    <row r="60" spans="2:14" ht="15.5">
      <c r="B60" s="61" t="s">
        <v>166</v>
      </c>
      <c r="C60" s="330">
        <v>0</v>
      </c>
      <c r="D60" s="330">
        <v>0</v>
      </c>
      <c r="E60" s="331">
        <v>477357</v>
      </c>
      <c r="F60" s="331">
        <v>43832</v>
      </c>
      <c r="G60" s="330">
        <v>0</v>
      </c>
      <c r="H60" s="330">
        <v>0</v>
      </c>
      <c r="I60" s="330">
        <v>0</v>
      </c>
      <c r="J60" s="330">
        <v>0</v>
      </c>
      <c r="K60" s="330">
        <v>0</v>
      </c>
      <c r="L60" s="330">
        <v>0</v>
      </c>
      <c r="M60" s="330"/>
      <c r="N60" s="330"/>
    </row>
    <row r="61" spans="2:14" ht="15.5">
      <c r="B61" s="61" t="s">
        <v>167</v>
      </c>
      <c r="C61" s="330">
        <v>0</v>
      </c>
      <c r="D61" s="330">
        <v>0</v>
      </c>
      <c r="E61" s="331">
        <v>-593585</v>
      </c>
      <c r="F61" s="331">
        <v>-241294</v>
      </c>
      <c r="G61" s="330">
        <v>0</v>
      </c>
      <c r="H61" s="330">
        <v>0</v>
      </c>
      <c r="I61" s="330">
        <v>0</v>
      </c>
      <c r="J61" s="330">
        <v>0</v>
      </c>
      <c r="K61" s="330">
        <v>0</v>
      </c>
      <c r="L61" s="330">
        <v>0</v>
      </c>
      <c r="M61" s="330" t="s">
        <v>19</v>
      </c>
      <c r="N61" s="330" t="s">
        <v>19</v>
      </c>
    </row>
    <row r="62" spans="2:14" ht="15.5">
      <c r="B62" s="66" t="s">
        <v>239</v>
      </c>
      <c r="C62" s="330">
        <v>1478645</v>
      </c>
      <c r="D62" s="330">
        <v>913662</v>
      </c>
      <c r="E62" s="331">
        <v>1678529</v>
      </c>
      <c r="F62" s="331">
        <v>0</v>
      </c>
      <c r="G62" s="330">
        <v>0</v>
      </c>
      <c r="H62" s="330">
        <v>0</v>
      </c>
      <c r="I62" s="330">
        <v>4811557</v>
      </c>
      <c r="J62" s="330">
        <v>0</v>
      </c>
      <c r="K62" s="330">
        <v>0</v>
      </c>
      <c r="L62" s="330">
        <v>2200000</v>
      </c>
      <c r="M62" s="330">
        <v>0</v>
      </c>
      <c r="N62" s="330" t="s">
        <v>19</v>
      </c>
    </row>
    <row r="63" spans="2:14" ht="15.5">
      <c r="B63" s="66" t="s">
        <v>246</v>
      </c>
      <c r="C63" s="330">
        <v>-2995804</v>
      </c>
      <c r="D63" s="330">
        <v>-1414769</v>
      </c>
      <c r="E63" s="331">
        <v>-1852591</v>
      </c>
      <c r="F63" s="331">
        <v>-185431</v>
      </c>
      <c r="G63" s="330">
        <v>-309780</v>
      </c>
      <c r="H63" s="330">
        <v>-951206</v>
      </c>
      <c r="I63" s="330">
        <v>-5850504</v>
      </c>
      <c r="J63" s="330">
        <v>-50031</v>
      </c>
      <c r="K63" s="330">
        <v>-7609</v>
      </c>
      <c r="L63" s="330">
        <v>-2007026</v>
      </c>
      <c r="M63" s="330">
        <v>-2993</v>
      </c>
      <c r="N63" s="330">
        <v>1779618</v>
      </c>
    </row>
    <row r="64" spans="2:14" ht="15.5">
      <c r="B64" s="61" t="s">
        <v>168</v>
      </c>
      <c r="C64" s="330">
        <v>220972</v>
      </c>
      <c r="D64" s="330">
        <v>0</v>
      </c>
      <c r="E64" s="331">
        <v>0</v>
      </c>
      <c r="F64" s="331">
        <v>0</v>
      </c>
      <c r="G64" s="330">
        <v>0</v>
      </c>
      <c r="H64" s="330">
        <v>0</v>
      </c>
      <c r="I64" s="330">
        <v>0</v>
      </c>
      <c r="J64" s="330">
        <v>0</v>
      </c>
      <c r="K64" s="330">
        <v>0</v>
      </c>
      <c r="L64" s="330">
        <v>0</v>
      </c>
      <c r="M64" s="330"/>
      <c r="N64" s="330">
        <v>-1752218</v>
      </c>
    </row>
    <row r="65" spans="2:14" ht="15.5">
      <c r="B65" s="61" t="s">
        <v>169</v>
      </c>
      <c r="C65" s="330">
        <v>0</v>
      </c>
      <c r="D65" s="330">
        <v>0</v>
      </c>
      <c r="E65" s="331">
        <v>0</v>
      </c>
      <c r="F65" s="331">
        <v>1050295</v>
      </c>
      <c r="G65" s="330">
        <v>0</v>
      </c>
      <c r="H65" s="330">
        <v>0</v>
      </c>
      <c r="I65" s="330">
        <v>0</v>
      </c>
      <c r="J65" s="330">
        <v>0</v>
      </c>
      <c r="K65" s="330">
        <v>0</v>
      </c>
      <c r="L65" s="330">
        <v>0</v>
      </c>
      <c r="M65" s="330"/>
      <c r="N65" s="330" t="s">
        <v>19</v>
      </c>
    </row>
    <row r="66" spans="2:14" ht="15.5">
      <c r="B66" s="61" t="s">
        <v>170</v>
      </c>
      <c r="C66" s="330">
        <v>-14958</v>
      </c>
      <c r="D66" s="330">
        <v>-67080</v>
      </c>
      <c r="E66" s="331">
        <v>-1178</v>
      </c>
      <c r="F66" s="331">
        <v>-1601</v>
      </c>
      <c r="G66" s="330">
        <v>-4342</v>
      </c>
      <c r="H66" s="330">
        <v>-132</v>
      </c>
      <c r="I66" s="330">
        <v>0</v>
      </c>
      <c r="J66" s="330">
        <v>0</v>
      </c>
      <c r="K66" s="330">
        <v>0</v>
      </c>
      <c r="L66" s="330">
        <v>0</v>
      </c>
      <c r="M66" s="330"/>
      <c r="N66" s="330" t="s">
        <v>19</v>
      </c>
    </row>
    <row r="67" spans="2:14" ht="15.5">
      <c r="B67" s="61" t="s">
        <v>306</v>
      </c>
      <c r="C67" s="330" t="s">
        <v>19</v>
      </c>
      <c r="D67" s="330" t="s">
        <v>19</v>
      </c>
      <c r="E67" s="330" t="s">
        <v>19</v>
      </c>
      <c r="F67" s="330" t="s">
        <v>19</v>
      </c>
      <c r="G67" s="330" t="s">
        <v>19</v>
      </c>
      <c r="H67" s="330" t="s">
        <v>19</v>
      </c>
      <c r="I67" s="330" t="s">
        <v>19</v>
      </c>
      <c r="J67" s="330" t="s">
        <v>19</v>
      </c>
      <c r="K67" s="330">
        <v>-39903</v>
      </c>
      <c r="L67" s="330">
        <v>-56261</v>
      </c>
      <c r="M67" s="330">
        <v>-46264</v>
      </c>
      <c r="N67" s="330">
        <v>-21376</v>
      </c>
    </row>
    <row r="68" spans="2:14" ht="15.5">
      <c r="B68" s="61" t="s">
        <v>142</v>
      </c>
      <c r="C68" s="330">
        <v>2417</v>
      </c>
      <c r="D68" s="330">
        <v>-33384</v>
      </c>
      <c r="E68" s="331">
        <v>-27165</v>
      </c>
      <c r="F68" s="331">
        <v>12240</v>
      </c>
      <c r="G68" s="330">
        <v>-6976</v>
      </c>
      <c r="H68" s="330">
        <v>14</v>
      </c>
      <c r="I68" s="330">
        <v>-5507</v>
      </c>
      <c r="J68" s="330">
        <v>-171472</v>
      </c>
      <c r="K68" s="330">
        <v>-23089</v>
      </c>
      <c r="L68" s="330">
        <v>8482</v>
      </c>
      <c r="M68" s="330" t="s">
        <v>19</v>
      </c>
      <c r="N68" s="330">
        <v>-45591</v>
      </c>
    </row>
    <row r="69" spans="2:14" ht="15.5">
      <c r="B69" s="61" t="s">
        <v>143</v>
      </c>
      <c r="C69" s="330">
        <v>-105804</v>
      </c>
      <c r="D69" s="330">
        <v>-152799</v>
      </c>
      <c r="E69" s="331">
        <v>-39295</v>
      </c>
      <c r="F69" s="331">
        <v>-3</v>
      </c>
      <c r="G69" s="330">
        <v>-25505</v>
      </c>
      <c r="H69" s="330">
        <v>-125469</v>
      </c>
      <c r="I69" s="330">
        <v>-255464</v>
      </c>
      <c r="J69" s="330">
        <v>-68083</v>
      </c>
      <c r="K69" s="330">
        <v>-1849264</v>
      </c>
      <c r="L69" s="330">
        <v>-1233223</v>
      </c>
      <c r="M69" s="330">
        <v>-726529</v>
      </c>
      <c r="N69" s="330" t="s">
        <v>19</v>
      </c>
    </row>
    <row r="70" spans="2:14" ht="15.5">
      <c r="B70" s="61" t="s">
        <v>171</v>
      </c>
      <c r="C70" s="330">
        <v>0</v>
      </c>
      <c r="D70" s="330">
        <v>0</v>
      </c>
      <c r="E70" s="331">
        <v>0</v>
      </c>
      <c r="F70" s="331">
        <v>0</v>
      </c>
      <c r="G70" s="330">
        <v>-300000</v>
      </c>
      <c r="H70" s="330">
        <v>0</v>
      </c>
      <c r="I70" s="330">
        <v>0</v>
      </c>
      <c r="J70" s="330">
        <v>0</v>
      </c>
      <c r="K70" s="330">
        <v>0</v>
      </c>
      <c r="L70" s="330">
        <v>0</v>
      </c>
      <c r="M70" s="330"/>
      <c r="N70" s="330">
        <v>-383804</v>
      </c>
    </row>
    <row r="71" spans="2:14" ht="30">
      <c r="B71" s="63" t="s">
        <v>145</v>
      </c>
      <c r="C71" s="64">
        <v>-1414532</v>
      </c>
      <c r="D71" s="64">
        <v>-754370</v>
      </c>
      <c r="E71" s="65">
        <v>-357928</v>
      </c>
      <c r="F71" s="65">
        <v>678038</v>
      </c>
      <c r="G71" s="64">
        <v>-646603</v>
      </c>
      <c r="H71" s="64">
        <v>-1076793</v>
      </c>
      <c r="I71" s="64">
        <v>-1299918</v>
      </c>
      <c r="J71" s="64">
        <v>-289586</v>
      </c>
      <c r="K71" s="64">
        <v>-1919865</v>
      </c>
      <c r="L71" s="64">
        <v>-1088028</v>
      </c>
      <c r="M71" s="64">
        <v>-775786</v>
      </c>
    </row>
    <row r="72" spans="2:14" ht="15">
      <c r="B72" s="60"/>
      <c r="C72" s="337"/>
      <c r="D72" s="337"/>
      <c r="E72" s="331"/>
      <c r="F72" s="331"/>
      <c r="G72" s="337"/>
      <c r="H72" s="337"/>
      <c r="I72" s="337"/>
      <c r="J72" s="337"/>
      <c r="K72" s="337"/>
      <c r="L72" s="337"/>
      <c r="N72" s="64">
        <v>-423371</v>
      </c>
    </row>
    <row r="73" spans="2:14" ht="15.5">
      <c r="B73" s="63" t="s">
        <v>172</v>
      </c>
      <c r="C73" s="64">
        <v>-14241</v>
      </c>
      <c r="D73" s="64">
        <v>8761</v>
      </c>
      <c r="E73" s="65">
        <v>43162</v>
      </c>
      <c r="F73" s="65">
        <v>-14203</v>
      </c>
      <c r="G73" s="64">
        <v>7431</v>
      </c>
      <c r="H73" s="64">
        <v>-708</v>
      </c>
      <c r="I73" s="64">
        <v>3276</v>
      </c>
      <c r="J73" s="64">
        <v>17679</v>
      </c>
      <c r="K73" s="64">
        <v>-11151</v>
      </c>
      <c r="L73" s="64">
        <v>6837</v>
      </c>
      <c r="M73" s="64">
        <v>-52034</v>
      </c>
      <c r="N73" s="330"/>
    </row>
    <row r="74" spans="2:14" ht="15">
      <c r="B74" s="60"/>
      <c r="C74" s="337"/>
      <c r="D74" s="337"/>
      <c r="E74" s="331"/>
      <c r="F74" s="331"/>
      <c r="G74" s="337"/>
      <c r="H74" s="337"/>
      <c r="I74" s="337"/>
      <c r="J74" s="337"/>
      <c r="K74" s="337"/>
      <c r="L74" s="337"/>
      <c r="M74" s="337"/>
      <c r="N74" s="64">
        <v>211626</v>
      </c>
    </row>
    <row r="75" spans="2:14" ht="15">
      <c r="B75" s="63" t="s">
        <v>147</v>
      </c>
      <c r="C75" s="64">
        <v>-490131</v>
      </c>
      <c r="D75" s="64">
        <v>-523375</v>
      </c>
      <c r="E75" s="65">
        <v>-1309540</v>
      </c>
      <c r="F75" s="65">
        <v>-80402</v>
      </c>
      <c r="G75" s="64">
        <v>1050703</v>
      </c>
      <c r="H75" s="64">
        <v>-663783</v>
      </c>
      <c r="I75" s="64">
        <v>146176</v>
      </c>
      <c r="J75" s="64">
        <v>2008322</v>
      </c>
      <c r="K75" s="64">
        <v>3079729</v>
      </c>
      <c r="L75" s="64">
        <v>-3424970</v>
      </c>
      <c r="M75" s="64">
        <v>1738991</v>
      </c>
      <c r="N75" s="407"/>
    </row>
    <row r="76" spans="2:14" ht="15">
      <c r="B76" s="61"/>
      <c r="C76" s="337"/>
      <c r="D76" s="337"/>
      <c r="E76" s="331"/>
      <c r="F76" s="331"/>
      <c r="G76" s="337"/>
      <c r="H76" s="337"/>
      <c r="I76" s="337"/>
      <c r="J76" s="337"/>
      <c r="K76" s="337"/>
      <c r="L76" s="337"/>
      <c r="M76" s="337"/>
      <c r="N76" s="64">
        <v>-123509</v>
      </c>
    </row>
    <row r="77" spans="2:14" ht="15.5">
      <c r="B77" s="66" t="s">
        <v>148</v>
      </c>
      <c r="C77" s="330">
        <v>3123318</v>
      </c>
      <c r="D77" s="330">
        <v>2633187</v>
      </c>
      <c r="E77" s="338">
        <v>2109812</v>
      </c>
      <c r="F77" s="338">
        <v>800272</v>
      </c>
      <c r="G77" s="330">
        <v>719870</v>
      </c>
      <c r="H77" s="330">
        <v>1770573</v>
      </c>
      <c r="I77" s="330">
        <v>1106790</v>
      </c>
      <c r="J77" s="330">
        <v>1252966</v>
      </c>
      <c r="K77" s="330">
        <v>3261288</v>
      </c>
      <c r="L77" s="330">
        <v>6341017</v>
      </c>
      <c r="M77" s="330">
        <v>2916047</v>
      </c>
      <c r="N77" s="407"/>
    </row>
    <row r="78" spans="2:14" ht="15.5">
      <c r="B78" s="66" t="s">
        <v>149</v>
      </c>
      <c r="C78" s="330">
        <v>2633187</v>
      </c>
      <c r="D78" s="330">
        <v>2109812</v>
      </c>
      <c r="E78" s="338">
        <v>800272</v>
      </c>
      <c r="F78" s="338">
        <v>719870</v>
      </c>
      <c r="G78" s="330">
        <v>1770573</v>
      </c>
      <c r="H78" s="330">
        <v>1106790</v>
      </c>
      <c r="I78" s="330">
        <v>1252966</v>
      </c>
      <c r="J78" s="330">
        <v>3261288</v>
      </c>
      <c r="K78" s="330">
        <v>6341017</v>
      </c>
      <c r="L78" s="330">
        <v>2916047</v>
      </c>
      <c r="M78" s="330">
        <v>4655038</v>
      </c>
      <c r="N78" s="330">
        <v>5323851</v>
      </c>
    </row>
    <row r="79" spans="2:14" ht="17.5">
      <c r="B79" s="339"/>
      <c r="C79" s="67"/>
      <c r="D79" s="67"/>
      <c r="E79" s="68"/>
      <c r="F79" s="68"/>
      <c r="G79" s="67"/>
      <c r="H79" s="67"/>
      <c r="I79" s="67"/>
      <c r="J79" s="67"/>
      <c r="K79" s="67"/>
      <c r="L79" s="67"/>
      <c r="M79" s="67"/>
      <c r="N79" s="330">
        <v>5200342</v>
      </c>
    </row>
    <row r="80" spans="2:14" ht="30">
      <c r="B80" s="69" t="s">
        <v>150</v>
      </c>
      <c r="C80" s="340"/>
      <c r="D80" s="340"/>
      <c r="E80" s="341"/>
      <c r="F80" s="341"/>
      <c r="G80" s="340"/>
      <c r="H80" s="340"/>
      <c r="I80" s="340"/>
      <c r="J80" s="340"/>
      <c r="K80" s="340"/>
      <c r="L80" s="340"/>
      <c r="M80" s="340"/>
      <c r="N80" s="330"/>
    </row>
    <row r="81" spans="2:14" ht="15.5">
      <c r="B81" s="70" t="s">
        <v>173</v>
      </c>
      <c r="C81" s="342">
        <v>3123318</v>
      </c>
      <c r="D81" s="342">
        <v>2633187</v>
      </c>
      <c r="E81" s="343">
        <v>2109812</v>
      </c>
      <c r="F81" s="343">
        <v>800272</v>
      </c>
      <c r="G81" s="342">
        <v>719870</v>
      </c>
      <c r="H81" s="342">
        <v>1770573</v>
      </c>
      <c r="I81" s="342">
        <v>1106790</v>
      </c>
      <c r="J81" s="342">
        <v>1252966</v>
      </c>
      <c r="K81" s="342">
        <v>3261288</v>
      </c>
      <c r="L81" s="342">
        <v>6341017</v>
      </c>
      <c r="M81" s="342">
        <v>2916047</v>
      </c>
      <c r="N81" s="410"/>
    </row>
    <row r="82" spans="2:14" ht="15.5">
      <c r="B82" s="70" t="s">
        <v>174</v>
      </c>
      <c r="C82" s="342">
        <v>1537558</v>
      </c>
      <c r="D82" s="342">
        <v>835629</v>
      </c>
      <c r="E82" s="343">
        <v>742091</v>
      </c>
      <c r="F82" s="343">
        <v>1224185</v>
      </c>
      <c r="G82" s="342">
        <v>1537584</v>
      </c>
      <c r="H82" s="342">
        <v>543715</v>
      </c>
      <c r="I82" s="342">
        <v>586559</v>
      </c>
      <c r="J82" s="342">
        <v>668175</v>
      </c>
      <c r="K82" s="342">
        <v>1606816</v>
      </c>
      <c r="L82" s="342">
        <v>682532</v>
      </c>
      <c r="M82" s="342">
        <v>2156314</v>
      </c>
      <c r="N82" s="342">
        <v>5323851</v>
      </c>
    </row>
    <row r="83" spans="2:14" ht="15.5">
      <c r="B83" s="71" t="s">
        <v>175</v>
      </c>
      <c r="C83" s="344">
        <v>4660876</v>
      </c>
      <c r="D83" s="344">
        <v>3468816</v>
      </c>
      <c r="E83" s="345">
        <v>2851903</v>
      </c>
      <c r="F83" s="345">
        <v>2024457</v>
      </c>
      <c r="G83" s="344">
        <v>2257454</v>
      </c>
      <c r="H83" s="344">
        <v>2314288</v>
      </c>
      <c r="I83" s="344">
        <v>1693349</v>
      </c>
      <c r="J83" s="344">
        <v>1921141</v>
      </c>
      <c r="K83" s="344">
        <v>4868104</v>
      </c>
      <c r="L83" s="344">
        <v>7023549</v>
      </c>
      <c r="M83" s="344">
        <v>5072361</v>
      </c>
      <c r="N83" s="342">
        <v>685982</v>
      </c>
    </row>
    <row r="84" spans="2:14" ht="15">
      <c r="B84" s="70" t="s">
        <v>176</v>
      </c>
      <c r="C84" s="346">
        <v>-490131</v>
      </c>
      <c r="D84" s="346">
        <v>-523375</v>
      </c>
      <c r="E84" s="343">
        <v>-1309540</v>
      </c>
      <c r="F84" s="343">
        <v>-80402</v>
      </c>
      <c r="G84" s="346">
        <v>1050703</v>
      </c>
      <c r="H84" s="346">
        <v>-663783</v>
      </c>
      <c r="I84" s="346">
        <v>146176</v>
      </c>
      <c r="J84" s="346">
        <v>2008322</v>
      </c>
      <c r="K84" s="346">
        <v>3079729</v>
      </c>
      <c r="L84" s="346">
        <v>-3424970</v>
      </c>
      <c r="M84" s="346">
        <v>1738991</v>
      </c>
      <c r="N84" s="412">
        <v>6009833</v>
      </c>
    </row>
    <row r="85" spans="2:14" ht="15">
      <c r="B85" s="70" t="s">
        <v>247</v>
      </c>
      <c r="C85" s="346">
        <v>-701929</v>
      </c>
      <c r="D85" s="346">
        <v>-93538</v>
      </c>
      <c r="E85" s="343">
        <v>482094</v>
      </c>
      <c r="F85" s="343">
        <v>313399</v>
      </c>
      <c r="G85" s="346">
        <v>-993869</v>
      </c>
      <c r="H85" s="346">
        <v>42844</v>
      </c>
      <c r="I85" s="346">
        <v>81616</v>
      </c>
      <c r="J85" s="346">
        <v>938641</v>
      </c>
      <c r="K85" s="346">
        <v>-924284</v>
      </c>
      <c r="L85" s="346">
        <v>1473782</v>
      </c>
      <c r="M85" s="346">
        <v>-801519</v>
      </c>
      <c r="N85" s="413">
        <v>-123509</v>
      </c>
    </row>
    <row r="86" spans="2:14" ht="15.5">
      <c r="B86" s="72"/>
      <c r="C86" s="73"/>
      <c r="D86" s="73"/>
      <c r="E86" s="74"/>
      <c r="F86" s="74"/>
      <c r="G86" s="73"/>
      <c r="H86" s="73"/>
      <c r="I86" s="73"/>
      <c r="J86" s="73"/>
      <c r="K86" s="73"/>
      <c r="L86" s="73"/>
      <c r="M86" s="73"/>
      <c r="N86" s="413">
        <v>67657</v>
      </c>
    </row>
    <row r="87" spans="2:14" ht="15.5">
      <c r="B87" s="70" t="s">
        <v>177</v>
      </c>
      <c r="C87" s="342">
        <v>2633187</v>
      </c>
      <c r="D87" s="342">
        <v>2109812</v>
      </c>
      <c r="E87" s="347">
        <v>800272</v>
      </c>
      <c r="F87" s="347">
        <v>719870</v>
      </c>
      <c r="G87" s="342">
        <v>1770573</v>
      </c>
      <c r="H87" s="342">
        <v>1106790</v>
      </c>
      <c r="I87" s="342">
        <v>1252966</v>
      </c>
      <c r="J87" s="342">
        <v>3261288</v>
      </c>
      <c r="K87" s="342">
        <v>6341017</v>
      </c>
      <c r="L87" s="342">
        <v>2916047</v>
      </c>
      <c r="M87" s="342">
        <v>4655038</v>
      </c>
      <c r="N87" s="73"/>
    </row>
    <row r="88" spans="2:14" ht="15.5">
      <c r="B88" s="70" t="s">
        <v>248</v>
      </c>
      <c r="C88" s="342">
        <v>835629</v>
      </c>
      <c r="D88" s="342">
        <v>742091</v>
      </c>
      <c r="E88" s="347">
        <v>1224185</v>
      </c>
      <c r="F88" s="347">
        <v>1537584</v>
      </c>
      <c r="G88" s="342">
        <v>543715</v>
      </c>
      <c r="H88" s="342">
        <v>586559</v>
      </c>
      <c r="I88" s="342">
        <v>668175</v>
      </c>
      <c r="J88" s="342">
        <v>1606816</v>
      </c>
      <c r="K88" s="342">
        <v>682532</v>
      </c>
      <c r="L88" s="342">
        <v>2156314</v>
      </c>
      <c r="M88" s="342">
        <v>1354795</v>
      </c>
      <c r="N88" s="342">
        <v>5200342</v>
      </c>
    </row>
    <row r="89" spans="2:14" ht="15.5">
      <c r="B89" s="71" t="s">
        <v>178</v>
      </c>
      <c r="C89" s="344">
        <v>3468816</v>
      </c>
      <c r="D89" s="344">
        <v>2851903</v>
      </c>
      <c r="E89" s="348">
        <v>2024457</v>
      </c>
      <c r="F89" s="348">
        <v>2257454</v>
      </c>
      <c r="G89" s="344">
        <v>2314288</v>
      </c>
      <c r="H89" s="344">
        <v>1693349</v>
      </c>
      <c r="I89" s="344">
        <v>1921141</v>
      </c>
      <c r="J89" s="344">
        <v>4868104</v>
      </c>
      <c r="K89" s="344">
        <v>7023549</v>
      </c>
      <c r="L89" s="344">
        <v>5072361</v>
      </c>
      <c r="M89" s="344">
        <v>6009833</v>
      </c>
      <c r="N89" s="342">
        <v>753639</v>
      </c>
    </row>
    <row r="90" spans="2:14" ht="15">
      <c r="N90" s="412">
        <v>5953981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4152-F741-47BD-8CA4-01071D06DCD8}">
  <dimension ref="B1:AK11"/>
  <sheetViews>
    <sheetView showGridLines="0" topLeftCell="M1" zoomScale="70" zoomScaleNormal="70" workbookViewId="0">
      <selection activeCell="AK50" sqref="AK50"/>
    </sheetView>
  </sheetViews>
  <sheetFormatPr defaultRowHeight="14.5"/>
  <cols>
    <col min="1" max="1" width="13" customWidth="1"/>
    <col min="2" max="2" width="18.1796875" bestFit="1" customWidth="1"/>
    <col min="4" max="4" width="10.26953125" bestFit="1" customWidth="1"/>
    <col min="8" max="9" width="9.54296875" customWidth="1"/>
    <col min="10" max="11" width="10.26953125" bestFit="1" customWidth="1"/>
    <col min="12" max="12" width="10.1796875" bestFit="1" customWidth="1"/>
    <col min="13" max="28" width="9.54296875" customWidth="1"/>
    <col min="29" max="29" width="12.7265625" bestFit="1" customWidth="1"/>
    <col min="30" max="30" width="12.7265625" customWidth="1"/>
  </cols>
  <sheetData>
    <row r="1" spans="2:37" ht="44.25" customHeight="1"/>
    <row r="2" spans="2:37">
      <c r="B2" s="252" t="s">
        <v>207</v>
      </c>
      <c r="C2" s="252" t="s">
        <v>30</v>
      </c>
      <c r="D2" s="252" t="s">
        <v>31</v>
      </c>
      <c r="E2" s="252" t="s">
        <v>32</v>
      </c>
      <c r="F2" s="252" t="s">
        <v>33</v>
      </c>
      <c r="G2" s="252" t="s">
        <v>34</v>
      </c>
      <c r="H2" s="252" t="s">
        <v>35</v>
      </c>
      <c r="I2" s="252" t="s">
        <v>36</v>
      </c>
      <c r="J2" s="252" t="s">
        <v>193</v>
      </c>
      <c r="K2" s="252" t="s">
        <v>213</v>
      </c>
      <c r="L2" s="252" t="s">
        <v>223</v>
      </c>
      <c r="M2" s="252" t="s">
        <v>234</v>
      </c>
      <c r="N2" s="252" t="s">
        <v>240</v>
      </c>
      <c r="O2" s="252" t="s">
        <v>251</v>
      </c>
      <c r="P2" s="252" t="s">
        <v>253</v>
      </c>
      <c r="Q2" s="252" t="s">
        <v>257</v>
      </c>
      <c r="R2" s="252" t="s">
        <v>260</v>
      </c>
      <c r="S2" s="252" t="s">
        <v>266</v>
      </c>
      <c r="T2" s="252" t="s">
        <v>269</v>
      </c>
      <c r="U2" s="252" t="s">
        <v>278</v>
      </c>
      <c r="V2" s="252" t="s">
        <v>290</v>
      </c>
      <c r="W2" s="252" t="s">
        <v>291</v>
      </c>
      <c r="X2" s="252" t="s">
        <v>302</v>
      </c>
      <c r="Y2" s="252" t="s">
        <v>304</v>
      </c>
      <c r="Z2" s="252" t="s">
        <v>305</v>
      </c>
      <c r="AA2" s="252" t="s">
        <v>307</v>
      </c>
      <c r="AB2" s="252" t="s">
        <v>309</v>
      </c>
      <c r="AC2" s="252" t="s">
        <v>310</v>
      </c>
      <c r="AD2" s="252" t="s">
        <v>320</v>
      </c>
      <c r="AE2" s="252" t="s">
        <v>339</v>
      </c>
      <c r="AF2" s="252" t="s">
        <v>340</v>
      </c>
      <c r="AG2" s="252" t="s">
        <v>351</v>
      </c>
      <c r="AH2" s="252" t="s">
        <v>354</v>
      </c>
      <c r="AI2" s="252" t="s">
        <v>359</v>
      </c>
      <c r="AJ2" s="252" t="s">
        <v>366</v>
      </c>
      <c r="AK2" s="252" t="s">
        <v>369</v>
      </c>
    </row>
    <row r="3" spans="2:37" ht="15.5">
      <c r="B3" s="252" t="s">
        <v>12</v>
      </c>
      <c r="C3" s="42">
        <v>21</v>
      </c>
      <c r="D3" s="42">
        <v>29</v>
      </c>
      <c r="E3" s="42">
        <v>46</v>
      </c>
      <c r="F3" s="42">
        <v>98</v>
      </c>
      <c r="G3" s="42">
        <v>61</v>
      </c>
      <c r="H3" s="42">
        <v>61</v>
      </c>
      <c r="I3" s="42">
        <v>77</v>
      </c>
      <c r="J3" s="42">
        <v>188</v>
      </c>
      <c r="K3" s="42">
        <v>68</v>
      </c>
      <c r="L3" s="42">
        <v>83</v>
      </c>
      <c r="M3" s="42">
        <v>117</v>
      </c>
      <c r="N3" s="42">
        <v>292</v>
      </c>
      <c r="O3" s="42">
        <v>148</v>
      </c>
      <c r="P3" s="42">
        <v>143</v>
      </c>
      <c r="Q3" s="42">
        <v>131</v>
      </c>
      <c r="R3" s="42">
        <v>168</v>
      </c>
      <c r="S3" s="42">
        <v>194</v>
      </c>
      <c r="T3" s="42">
        <v>274</v>
      </c>
      <c r="U3" s="42">
        <v>240.93518998000002</v>
      </c>
      <c r="V3" s="42">
        <v>468.30930907999993</v>
      </c>
      <c r="W3" s="42">
        <v>242.55500000000001</v>
      </c>
      <c r="X3" s="42">
        <v>360.86625848000011</v>
      </c>
      <c r="Y3" s="42">
        <v>538.91398883999989</v>
      </c>
      <c r="Z3" s="42">
        <v>677.75171347000003</v>
      </c>
      <c r="AA3" s="42">
        <v>547.23655598999994</v>
      </c>
      <c r="AB3" s="42">
        <v>817.58399999999995</v>
      </c>
      <c r="AC3" s="42">
        <v>793.17600000000004</v>
      </c>
      <c r="AD3" s="42">
        <v>523</v>
      </c>
      <c r="AE3" s="42">
        <v>245.15577976</v>
      </c>
      <c r="AF3" s="42">
        <v>195.577</v>
      </c>
      <c r="AG3" s="42">
        <v>173.84299999999999</v>
      </c>
      <c r="AH3" s="42">
        <v>219.02576825</v>
      </c>
      <c r="AI3" s="42">
        <v>189</v>
      </c>
      <c r="AJ3" s="42">
        <v>294.05553553999999</v>
      </c>
      <c r="AK3" s="42">
        <v>246.69979411999995</v>
      </c>
    </row>
    <row r="4" spans="2:37" ht="15.5">
      <c r="B4" s="252" t="s">
        <v>18</v>
      </c>
      <c r="C4" s="42">
        <v>3</v>
      </c>
      <c r="D4" s="42">
        <v>5</v>
      </c>
      <c r="E4" s="42">
        <v>5</v>
      </c>
      <c r="F4" s="42">
        <v>9</v>
      </c>
      <c r="G4" s="42">
        <v>4</v>
      </c>
      <c r="H4" s="42">
        <v>6</v>
      </c>
      <c r="I4" s="42">
        <v>14</v>
      </c>
      <c r="J4" s="42">
        <v>52</v>
      </c>
      <c r="K4" s="42">
        <v>21</v>
      </c>
      <c r="L4" s="42">
        <v>23</v>
      </c>
      <c r="M4" s="42">
        <v>23</v>
      </c>
      <c r="N4" s="42">
        <v>65</v>
      </c>
      <c r="O4" s="42">
        <v>34</v>
      </c>
      <c r="P4" s="42">
        <v>50</v>
      </c>
      <c r="Q4" s="42">
        <v>48</v>
      </c>
      <c r="R4" s="42">
        <v>77</v>
      </c>
      <c r="S4" s="42">
        <v>45</v>
      </c>
      <c r="T4" s="42">
        <v>61</v>
      </c>
      <c r="U4" s="42">
        <v>64</v>
      </c>
      <c r="V4" s="42">
        <v>136.40299999999999</v>
      </c>
      <c r="W4" s="42">
        <v>42.392000000000003</v>
      </c>
      <c r="X4" s="42">
        <v>67.290999999999997</v>
      </c>
      <c r="Y4" s="42">
        <v>65.581000000000003</v>
      </c>
      <c r="Z4" s="42">
        <v>189.11099999999999</v>
      </c>
      <c r="AA4" s="42">
        <v>33.228999999999999</v>
      </c>
      <c r="AB4" s="42">
        <v>61.302</v>
      </c>
      <c r="AC4" s="42">
        <v>120.893</v>
      </c>
      <c r="AD4" s="42">
        <v>131</v>
      </c>
      <c r="AE4" s="42">
        <v>23.007999999999999</v>
      </c>
      <c r="AF4" s="42">
        <v>35.546999999999997</v>
      </c>
      <c r="AG4" s="42">
        <v>27.785</v>
      </c>
      <c r="AH4" s="42">
        <v>162.61099999999999</v>
      </c>
      <c r="AI4" s="42">
        <v>29</v>
      </c>
      <c r="AJ4" s="42">
        <v>39.786000000000001</v>
      </c>
      <c r="AK4" s="42">
        <v>18.911999999999999</v>
      </c>
    </row>
    <row r="5" spans="2:37" ht="15.5">
      <c r="B5" s="253" t="s">
        <v>13</v>
      </c>
      <c r="C5" s="42">
        <v>23</v>
      </c>
      <c r="D5" s="42">
        <v>34</v>
      </c>
      <c r="E5" s="42">
        <v>52</v>
      </c>
      <c r="F5" s="42">
        <v>107</v>
      </c>
      <c r="G5" s="42">
        <v>65</v>
      </c>
      <c r="H5" s="42">
        <v>67</v>
      </c>
      <c r="I5" s="42">
        <v>90</v>
      </c>
      <c r="J5" s="42">
        <v>241</v>
      </c>
      <c r="K5" s="42">
        <v>89</v>
      </c>
      <c r="L5" s="42">
        <v>105</v>
      </c>
      <c r="M5" s="42">
        <v>140</v>
      </c>
      <c r="N5" s="42">
        <v>356</v>
      </c>
      <c r="O5" s="42">
        <v>182</v>
      </c>
      <c r="P5" s="42">
        <v>193</v>
      </c>
      <c r="Q5" s="42">
        <v>179</v>
      </c>
      <c r="R5" s="42">
        <v>245</v>
      </c>
      <c r="S5" s="42">
        <v>239</v>
      </c>
      <c r="T5" s="42">
        <v>335</v>
      </c>
      <c r="U5" s="42">
        <v>305</v>
      </c>
      <c r="V5" s="42">
        <v>604.71230907999995</v>
      </c>
      <c r="W5" s="42">
        <v>284.947</v>
      </c>
      <c r="X5" s="42">
        <v>428.15725848000011</v>
      </c>
      <c r="Y5" s="42">
        <v>604.49498883999991</v>
      </c>
      <c r="Z5" s="42">
        <v>866.86271347000002</v>
      </c>
      <c r="AA5" s="42">
        <v>580.46555598999998</v>
      </c>
      <c r="AB5" s="42">
        <v>878.88599999999997</v>
      </c>
      <c r="AC5" s="42">
        <v>886.21785098000009</v>
      </c>
      <c r="AD5" s="42">
        <v>654</v>
      </c>
      <c r="AE5" s="42">
        <v>268.16377976000001</v>
      </c>
      <c r="AF5" s="42">
        <v>231.124</v>
      </c>
      <c r="AG5" s="42">
        <v>201.62799999999999</v>
      </c>
      <c r="AH5" s="42">
        <v>381.63676824999999</v>
      </c>
      <c r="AI5" s="42">
        <v>219</v>
      </c>
      <c r="AJ5" s="42">
        <v>333.84153554</v>
      </c>
      <c r="AK5" s="42">
        <v>265.61179411999996</v>
      </c>
    </row>
    <row r="7" spans="2:37">
      <c r="B7" s="252" t="s">
        <v>207</v>
      </c>
      <c r="C7" s="252">
        <v>2013</v>
      </c>
      <c r="D7" s="252">
        <v>2014</v>
      </c>
      <c r="E7" s="252">
        <v>2015</v>
      </c>
      <c r="F7" s="252">
        <v>2016</v>
      </c>
      <c r="G7" s="252">
        <v>2017</v>
      </c>
      <c r="H7" s="252">
        <v>2018</v>
      </c>
      <c r="I7" s="252">
        <v>2019</v>
      </c>
      <c r="J7" s="252">
        <v>2020</v>
      </c>
      <c r="K7" s="252">
        <v>2021</v>
      </c>
      <c r="L7" s="252">
        <v>2022</v>
      </c>
      <c r="M7" s="252">
        <v>2023</v>
      </c>
      <c r="N7" s="252">
        <v>2024</v>
      </c>
    </row>
    <row r="8" spans="2:37" ht="15.5">
      <c r="B8" s="252" t="s">
        <v>12</v>
      </c>
      <c r="C8" s="42">
        <v>664</v>
      </c>
      <c r="D8" s="42">
        <v>1016</v>
      </c>
      <c r="E8" s="42">
        <v>672</v>
      </c>
      <c r="F8" s="42">
        <v>192</v>
      </c>
      <c r="G8" s="42">
        <v>195</v>
      </c>
      <c r="H8" s="42">
        <v>387</v>
      </c>
      <c r="I8" s="42">
        <v>560</v>
      </c>
      <c r="J8" s="42">
        <v>590</v>
      </c>
      <c r="K8" s="42">
        <v>1177.4925968899997</v>
      </c>
      <c r="L8" s="42">
        <v>1820.08705564</v>
      </c>
      <c r="M8" s="42">
        <v>2654</v>
      </c>
      <c r="N8" s="42">
        <v>833.60154800999999</v>
      </c>
    </row>
    <row r="9" spans="2:37" ht="15.5">
      <c r="B9" s="252" t="s">
        <v>18</v>
      </c>
      <c r="C9" s="42">
        <v>317</v>
      </c>
      <c r="D9" s="42">
        <v>94</v>
      </c>
      <c r="E9" s="42">
        <v>112</v>
      </c>
      <c r="F9" s="42">
        <v>34</v>
      </c>
      <c r="G9" s="42">
        <v>21</v>
      </c>
      <c r="H9" s="42">
        <v>76</v>
      </c>
      <c r="I9" s="42">
        <v>132</v>
      </c>
      <c r="J9" s="42">
        <v>209</v>
      </c>
      <c r="K9" s="42">
        <v>305.79599999999999</v>
      </c>
      <c r="L9" s="42">
        <v>364.375</v>
      </c>
      <c r="M9" s="42">
        <v>346</v>
      </c>
      <c r="N9" s="42">
        <v>248.95099999999996</v>
      </c>
    </row>
    <row r="10" spans="2:37" ht="15.5">
      <c r="B10" s="253" t="s">
        <v>13</v>
      </c>
      <c r="C10" s="42">
        <v>981</v>
      </c>
      <c r="D10" s="42">
        <v>1110</v>
      </c>
      <c r="E10" s="42">
        <v>784</v>
      </c>
      <c r="F10" s="42">
        <v>225</v>
      </c>
      <c r="G10" s="42">
        <v>216</v>
      </c>
      <c r="H10" s="42">
        <v>463</v>
      </c>
      <c r="I10" s="42">
        <v>690</v>
      </c>
      <c r="J10" s="42">
        <v>799</v>
      </c>
      <c r="K10" s="42">
        <v>1483.28859689</v>
      </c>
      <c r="L10" s="42">
        <v>2184.46205564</v>
      </c>
      <c r="M10" s="42">
        <v>3000</v>
      </c>
      <c r="N10" s="42">
        <v>1082.55254801</v>
      </c>
    </row>
    <row r="11" spans="2:37">
      <c r="B11" s="75"/>
      <c r="C11" s="351"/>
      <c r="D11" s="351"/>
      <c r="E11" s="351"/>
      <c r="F11" s="351"/>
      <c r="G11" s="75"/>
      <c r="H11" s="351"/>
      <c r="I11" s="351"/>
      <c r="J11" s="351"/>
      <c r="K11" s="351"/>
      <c r="L11" s="351"/>
      <c r="M11" s="351"/>
      <c r="N11" s="351"/>
      <c r="O11" s="351"/>
      <c r="P11" s="351"/>
      <c r="Q11" s="351"/>
      <c r="R11" s="351"/>
      <c r="S11" s="351"/>
      <c r="T11" s="351"/>
      <c r="U11" s="351"/>
      <c r="V11" s="351"/>
      <c r="W11" s="351"/>
      <c r="X11" s="351"/>
      <c r="Y11" s="351"/>
      <c r="Z11" s="351"/>
      <c r="AA11" s="351"/>
      <c r="AB11" s="351"/>
      <c r="AC11" s="351"/>
      <c r="AD11" s="351"/>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B2:AZ69"/>
  <sheetViews>
    <sheetView showGridLines="0" topLeftCell="A20" zoomScale="55" zoomScaleNormal="55" workbookViewId="0"/>
  </sheetViews>
  <sheetFormatPr defaultRowHeight="14.5"/>
  <cols>
    <col min="2" max="2" width="91.26953125" bestFit="1" customWidth="1"/>
    <col min="3" max="3" width="25.81640625" bestFit="1" customWidth="1"/>
    <col min="13" max="13" width="11.453125" customWidth="1"/>
    <col min="16" max="16" width="9.1796875" customWidth="1"/>
    <col min="21" max="21" width="9.1796875" customWidth="1"/>
    <col min="22" max="22" width="18.54296875" customWidth="1"/>
    <col min="24" max="24" width="60.453125" customWidth="1"/>
    <col min="25" max="25" width="29.81640625" bestFit="1" customWidth="1"/>
    <col min="26" max="26" width="56.26953125" customWidth="1"/>
    <col min="27" max="27" width="9.1796875" customWidth="1"/>
    <col min="28" max="28" width="2.26953125" customWidth="1"/>
    <col min="29" max="29" width="4.1796875" customWidth="1"/>
    <col min="31" max="31" width="4.81640625" customWidth="1"/>
    <col min="33" max="33" width="3.453125" customWidth="1"/>
    <col min="34" max="34" width="26.26953125" bestFit="1" customWidth="1"/>
    <col min="35" max="35" width="14.81640625" customWidth="1"/>
    <col min="36" max="36" width="28.7265625" bestFit="1" customWidth="1"/>
  </cols>
  <sheetData>
    <row r="2" spans="21:22" ht="13.5" customHeight="1"/>
    <row r="9" spans="21:22" ht="15" customHeight="1"/>
    <row r="10" spans="21:22" ht="15" customHeight="1">
      <c r="U10" s="465" t="s">
        <v>312</v>
      </c>
      <c r="V10" s="465"/>
    </row>
    <row r="11" spans="21:22" ht="15" customHeight="1">
      <c r="U11" s="465"/>
      <c r="V11" s="465"/>
    </row>
    <row r="12" spans="21:22" ht="15" customHeight="1">
      <c r="U12" s="465"/>
      <c r="V12" s="465"/>
    </row>
    <row r="13" spans="21:22" ht="15" customHeight="1">
      <c r="U13" s="465"/>
      <c r="V13" s="465"/>
    </row>
    <row r="14" spans="21:22" ht="15" customHeight="1"/>
    <row r="15" spans="21:22" ht="15" customHeight="1"/>
    <row r="16" spans="21:22" ht="15" customHeight="1">
      <c r="U16" s="466" t="s">
        <v>313</v>
      </c>
      <c r="V16" s="466"/>
    </row>
    <row r="17" spans="2:22" ht="15" customHeight="1">
      <c r="U17" s="466"/>
      <c r="V17" s="466"/>
    </row>
    <row r="18" spans="2:22" ht="15" customHeight="1">
      <c r="U18" s="466"/>
      <c r="V18" s="466"/>
    </row>
    <row r="19" spans="2:22" ht="15" customHeight="1">
      <c r="U19" s="466"/>
      <c r="V19" s="466"/>
    </row>
    <row r="20" spans="2:22" ht="15" customHeight="1"/>
    <row r="21" spans="2:22" ht="15" customHeight="1"/>
    <row r="22" spans="2:22" ht="15" customHeight="1">
      <c r="U22" s="465" t="s">
        <v>314</v>
      </c>
      <c r="V22" s="465"/>
    </row>
    <row r="23" spans="2:22" ht="15" customHeight="1">
      <c r="U23" s="465"/>
      <c r="V23" s="465"/>
    </row>
    <row r="24" spans="2:22" ht="15" customHeight="1">
      <c r="U24" s="465"/>
      <c r="V24" s="465"/>
    </row>
    <row r="25" spans="2:22" ht="15" customHeight="1">
      <c r="U25" s="465"/>
      <c r="V25" s="465"/>
    </row>
    <row r="26" spans="2:22" ht="15" customHeight="1">
      <c r="U26" s="465"/>
      <c r="V26" s="465"/>
    </row>
    <row r="27" spans="2:22" ht="15" customHeight="1">
      <c r="U27" s="465"/>
      <c r="V27" s="465"/>
    </row>
    <row r="28" spans="2:22" ht="15" customHeight="1"/>
    <row r="29" spans="2:22" ht="15" customHeight="1"/>
    <row r="30" spans="2:22" ht="15" customHeight="1"/>
    <row r="31" spans="2:22" ht="15" customHeight="1">
      <c r="U31" s="466" t="s">
        <v>315</v>
      </c>
      <c r="V31" s="466"/>
    </row>
    <row r="32" spans="2:22" ht="43.5" customHeight="1">
      <c r="B32" s="1" t="s">
        <v>0</v>
      </c>
      <c r="C32" s="223" t="s">
        <v>1</v>
      </c>
      <c r="U32" s="466"/>
      <c r="V32" s="466"/>
    </row>
    <row r="33" spans="24:26" ht="15" customHeight="1"/>
    <row r="34" spans="24:26" ht="15" customHeight="1"/>
    <row r="35" spans="24:26" ht="15" customHeight="1"/>
    <row r="36" spans="24:26" ht="15" customHeight="1"/>
    <row r="37" spans="24:26" ht="15" customHeight="1"/>
    <row r="38" spans="24:26" ht="15" customHeight="1"/>
    <row r="39" spans="24:26" ht="15" customHeight="1"/>
    <row r="40" spans="24:26" ht="15" customHeight="1"/>
    <row r="41" spans="24:26" ht="15" customHeight="1"/>
    <row r="45" spans="24:26" ht="31">
      <c r="X45" s="464" t="s">
        <v>316</v>
      </c>
      <c r="Y45" s="464"/>
      <c r="Z45" s="464"/>
    </row>
    <row r="46" spans="24:26" ht="31">
      <c r="X46" s="271" t="s">
        <v>319</v>
      </c>
      <c r="Y46" s="271" t="s">
        <v>317</v>
      </c>
      <c r="Z46" s="271" t="s">
        <v>318</v>
      </c>
    </row>
    <row r="62" spans="37:52" ht="27">
      <c r="AK62" s="463"/>
      <c r="AL62" s="463"/>
      <c r="AM62" s="463"/>
      <c r="AN62" s="463"/>
      <c r="AO62" s="463"/>
      <c r="AP62" s="463"/>
      <c r="AQ62" s="463"/>
      <c r="AR62" s="463"/>
      <c r="AS62" s="463"/>
      <c r="AT62" s="463"/>
      <c r="AU62" s="463"/>
      <c r="AV62" s="463"/>
      <c r="AW62" s="463"/>
      <c r="AX62" s="463"/>
      <c r="AY62" s="463"/>
      <c r="AZ62" s="463"/>
    </row>
    <row r="65" spans="15:33" ht="28.5" customHeight="1">
      <c r="O65" t="s">
        <v>20</v>
      </c>
      <c r="Q65" s="462" t="s">
        <v>2</v>
      </c>
      <c r="R65" s="462"/>
      <c r="S65" s="462"/>
      <c r="T65" s="462"/>
      <c r="U65" s="462"/>
      <c r="V65" s="462"/>
      <c r="W65" s="462"/>
      <c r="X65" s="462"/>
      <c r="Y65" s="462"/>
      <c r="Z65" s="462"/>
      <c r="AA65" s="462"/>
      <c r="AB65" s="462"/>
      <c r="AC65" s="462"/>
      <c r="AD65" s="462"/>
      <c r="AE65" s="462"/>
      <c r="AF65" s="462"/>
      <c r="AG65" s="462"/>
    </row>
    <row r="66" spans="15:33" ht="28.5" customHeight="1">
      <c r="Q66" s="462" t="s">
        <v>3</v>
      </c>
      <c r="R66" s="462"/>
      <c r="S66" s="462"/>
      <c r="T66" s="462"/>
      <c r="U66" s="462"/>
      <c r="V66" s="462"/>
      <c r="W66" s="462"/>
      <c r="X66" s="462"/>
      <c r="Y66" s="462"/>
      <c r="Z66" s="462"/>
      <c r="AA66" s="462"/>
      <c r="AB66" s="462"/>
      <c r="AC66" s="462"/>
      <c r="AD66" s="462"/>
      <c r="AE66" s="462"/>
      <c r="AF66" s="462"/>
      <c r="AG66" s="462"/>
    </row>
    <row r="67" spans="15:33" ht="28.5" customHeight="1">
      <c r="Q67" s="462" t="s">
        <v>4</v>
      </c>
      <c r="R67" s="462"/>
      <c r="S67" s="462"/>
      <c r="T67" s="462"/>
      <c r="U67" s="462"/>
      <c r="V67" s="462"/>
      <c r="W67" s="462"/>
      <c r="X67" s="462"/>
      <c r="Y67" s="462"/>
      <c r="Z67" s="462"/>
      <c r="AA67" s="462"/>
      <c r="AB67" s="462"/>
      <c r="AC67" s="462"/>
      <c r="AD67" s="462"/>
      <c r="AE67" s="462"/>
      <c r="AF67" s="462"/>
      <c r="AG67" s="462"/>
    </row>
    <row r="68" spans="15:33" ht="28.5" customHeight="1">
      <c r="Q68" s="462" t="s">
        <v>5</v>
      </c>
      <c r="R68" s="462"/>
      <c r="S68" s="462"/>
      <c r="T68" s="462"/>
      <c r="U68" s="462"/>
      <c r="V68" s="462"/>
      <c r="W68" s="462"/>
      <c r="X68" s="462"/>
      <c r="Y68" s="462"/>
      <c r="Z68" s="462"/>
      <c r="AA68" s="462"/>
      <c r="AB68" s="462"/>
      <c r="AC68" s="462"/>
      <c r="AD68" s="462"/>
      <c r="AE68" s="462"/>
      <c r="AF68" s="462"/>
      <c r="AG68" s="462"/>
    </row>
    <row r="69" spans="15:33" ht="27" customHeight="1">
      <c r="Q69" s="462" t="s">
        <v>192</v>
      </c>
      <c r="R69" s="462"/>
      <c r="S69" s="462"/>
      <c r="T69" s="462"/>
      <c r="U69" s="462"/>
      <c r="V69" s="462"/>
      <c r="W69" s="462"/>
      <c r="X69" s="462"/>
      <c r="Y69" s="462"/>
      <c r="Z69" s="462"/>
      <c r="AA69" s="462"/>
      <c r="AB69" s="462"/>
      <c r="AC69" s="462"/>
      <c r="AD69" s="462"/>
      <c r="AE69" s="462"/>
      <c r="AF69" s="462"/>
      <c r="AG69" s="462"/>
    </row>
  </sheetData>
  <mergeCells count="11">
    <mergeCell ref="X45:Z45"/>
    <mergeCell ref="U10:V13"/>
    <mergeCell ref="U16:V19"/>
    <mergeCell ref="U22:V27"/>
    <mergeCell ref="U31:V32"/>
    <mergeCell ref="Q69:AG69"/>
    <mergeCell ref="AK62:AZ62"/>
    <mergeCell ref="Q65:AG65"/>
    <mergeCell ref="Q66:AG66"/>
    <mergeCell ref="Q67:AG67"/>
    <mergeCell ref="Q68:AG68"/>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7:AG67" r:id="rId7" display="Estatuto Social" xr:uid="{00000000-0004-0000-0100-000007000000}"/>
    <hyperlink ref="Q68:AG68" r:id="rId8" display="Acordo de Acionistas" xr:uid="{00000000-0004-0000-0100-000008000000}"/>
    <hyperlink ref="C32" r:id="rId9" xr:uid="{00000000-0004-0000-0100-000009000000}"/>
    <hyperlink ref="Q66:AG66" r:id="rId10" display="Formulário de Referência" xr:uid="{00000000-0004-0000-0100-000006000000}"/>
    <hyperlink ref="Q69:AG69" r:id="rId11" display="Programa de Integridade" xr:uid="{CB40362D-3767-42E8-B239-C62B02DD4122}"/>
  </hyperlinks>
  <pageMargins left="0.7" right="0.7" top="0.75" bottom="0.75" header="0.3" footer="0.3"/>
  <pageSetup paperSize="9" orientation="portrait" r:id="rId12"/>
  <headerFooter>
    <oddFooter>&amp;L&amp;1#&amp;"Calibri"&amp;10 Classificação da informação: Pública</oddFooter>
  </headerFooter>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8887C-B3C3-4948-97B0-28C4234B3853}">
  <dimension ref="B1:AK3"/>
  <sheetViews>
    <sheetView showGridLines="0" zoomScale="60" zoomScaleNormal="60" workbookViewId="0">
      <pane xSplit="2" topLeftCell="K1" activePane="topRight" state="frozen"/>
      <selection activeCell="AK50" sqref="AK50"/>
      <selection pane="topRight" activeCell="AK50" sqref="AK50"/>
    </sheetView>
  </sheetViews>
  <sheetFormatPr defaultRowHeight="14.5"/>
  <cols>
    <col min="2" max="2" width="20.1796875" bestFit="1" customWidth="1"/>
    <col min="3" max="3" width="9.81640625" customWidth="1"/>
  </cols>
  <sheetData>
    <row r="1" spans="2:37" ht="42.75" customHeight="1"/>
    <row r="2" spans="2:37">
      <c r="B2" s="254" t="s">
        <v>179</v>
      </c>
      <c r="C2" s="254" t="s">
        <v>30</v>
      </c>
      <c r="D2" s="254" t="s">
        <v>31</v>
      </c>
      <c r="E2" s="254" t="s">
        <v>32</v>
      </c>
      <c r="F2" s="254" t="s">
        <v>33</v>
      </c>
      <c r="G2" s="254" t="s">
        <v>34</v>
      </c>
      <c r="H2" s="254" t="s">
        <v>35</v>
      </c>
      <c r="I2" s="254" t="s">
        <v>36</v>
      </c>
      <c r="J2" s="254" t="s">
        <v>193</v>
      </c>
      <c r="K2" s="254" t="s">
        <v>213</v>
      </c>
      <c r="L2" s="254" t="s">
        <v>223</v>
      </c>
      <c r="M2" s="254" t="s">
        <v>234</v>
      </c>
      <c r="N2" s="254" t="s">
        <v>240</v>
      </c>
      <c r="O2" s="254" t="s">
        <v>251</v>
      </c>
      <c r="P2" s="254" t="s">
        <v>253</v>
      </c>
      <c r="Q2" s="254" t="s">
        <v>257</v>
      </c>
      <c r="R2" s="254" t="s">
        <v>260</v>
      </c>
      <c r="S2" s="254" t="s">
        <v>266</v>
      </c>
      <c r="T2" s="254" t="s">
        <v>269</v>
      </c>
      <c r="U2" s="254" t="s">
        <v>278</v>
      </c>
      <c r="V2" s="254" t="s">
        <v>290</v>
      </c>
      <c r="W2" s="254" t="s">
        <v>291</v>
      </c>
      <c r="X2" s="254" t="s">
        <v>302</v>
      </c>
      <c r="Y2" s="254" t="s">
        <v>304</v>
      </c>
      <c r="Z2" s="254" t="s">
        <v>305</v>
      </c>
      <c r="AA2" s="254" t="s">
        <v>307</v>
      </c>
      <c r="AB2" s="254" t="s">
        <v>309</v>
      </c>
      <c r="AC2" s="254" t="s">
        <v>310</v>
      </c>
      <c r="AD2" s="254" t="s">
        <v>320</v>
      </c>
      <c r="AE2" s="352" t="s">
        <v>339</v>
      </c>
      <c r="AF2" s="352" t="s">
        <v>340</v>
      </c>
      <c r="AG2" s="352" t="s">
        <v>351</v>
      </c>
      <c r="AH2" s="352" t="str">
        <f>'[2]Destaques Cons.'!$C$5</f>
        <v>4T24</v>
      </c>
      <c r="AI2" s="352" t="s">
        <v>359</v>
      </c>
      <c r="AJ2" s="352" t="s">
        <v>366</v>
      </c>
      <c r="AK2" s="352" t="s">
        <v>369</v>
      </c>
    </row>
    <row r="3" spans="2:37">
      <c r="B3" s="254" t="s">
        <v>180</v>
      </c>
      <c r="C3" s="76">
        <v>2.6</v>
      </c>
      <c r="D3" s="76">
        <v>3.1</v>
      </c>
      <c r="E3" s="76">
        <v>3.1</v>
      </c>
      <c r="F3" s="76">
        <v>2.8</v>
      </c>
      <c r="G3" s="76">
        <v>3</v>
      </c>
      <c r="H3" s="76">
        <v>3.7</v>
      </c>
      <c r="I3" s="76">
        <v>3.5</v>
      </c>
      <c r="J3" s="76">
        <v>4</v>
      </c>
      <c r="K3" s="76">
        <v>3.7</v>
      </c>
      <c r="L3" s="76">
        <v>4.2</v>
      </c>
      <c r="M3" s="76">
        <v>4.8</v>
      </c>
      <c r="N3" s="76">
        <v>4.2</v>
      </c>
      <c r="O3" s="76">
        <v>4.4000000000000004</v>
      </c>
      <c r="P3" s="76">
        <v>4.0999999999999996</v>
      </c>
      <c r="Q3" s="76">
        <v>3.1</v>
      </c>
      <c r="R3" s="76">
        <v>2.9</v>
      </c>
      <c r="S3" s="76">
        <v>4.9000000000000004</v>
      </c>
      <c r="T3" s="76">
        <v>6.9</v>
      </c>
      <c r="U3" s="76">
        <v>8.1920000000000002</v>
      </c>
      <c r="V3" s="76">
        <v>7.84</v>
      </c>
      <c r="W3" s="76">
        <v>8.7750000000000004</v>
      </c>
      <c r="X3" s="76">
        <v>10.031000000000001</v>
      </c>
      <c r="Y3" s="76">
        <v>10.7</v>
      </c>
      <c r="Z3" s="76">
        <v>10.577999999999999</v>
      </c>
      <c r="AA3" s="76">
        <v>9.8450000000000006</v>
      </c>
      <c r="AB3" s="76">
        <v>9.4440000000000008</v>
      </c>
      <c r="AC3" s="76">
        <v>7.9</v>
      </c>
      <c r="AD3" s="76">
        <v>6.8949999999999996</v>
      </c>
      <c r="AE3" s="76">
        <v>7.0030000000000001</v>
      </c>
      <c r="AF3" s="76">
        <v>6.851</v>
      </c>
      <c r="AG3" s="76">
        <v>6.7044280000000001</v>
      </c>
      <c r="AH3" s="76">
        <v>6.8460000000000001</v>
      </c>
      <c r="AI3" s="76">
        <v>7.6239999999999997</v>
      </c>
      <c r="AJ3" s="76">
        <v>7.1701130000000006</v>
      </c>
      <c r="AK3" s="76">
        <v>6.5839999999999996</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BE05B-17F4-4DF5-9878-DFC8A331BA97}">
  <dimension ref="B1:AQ26"/>
  <sheetViews>
    <sheetView showGridLines="0" topLeftCell="B2" zoomScale="70" zoomScaleNormal="70" workbookViewId="0">
      <pane xSplit="1" ySplit="2" topLeftCell="AH4" activePane="bottomRight" state="frozen"/>
      <selection activeCell="AK50" sqref="AK50"/>
      <selection pane="topRight" activeCell="AK50" sqref="AK50"/>
      <selection pane="bottomLeft" activeCell="AK50" sqref="AK50"/>
      <selection pane="bottomRight" activeCell="AK50" sqref="AK50"/>
    </sheetView>
  </sheetViews>
  <sheetFormatPr defaultRowHeight="14.5"/>
  <cols>
    <col min="2" max="2" width="35" customWidth="1"/>
    <col min="3" max="31" width="22.453125" customWidth="1"/>
    <col min="32" max="34" width="22.7265625" customWidth="1"/>
    <col min="35" max="36" width="22.54296875" customWidth="1"/>
    <col min="37" max="39" width="22.453125" customWidth="1"/>
    <col min="41" max="41" width="8.1796875" bestFit="1" customWidth="1"/>
    <col min="42" max="42" width="13.54296875" bestFit="1" customWidth="1"/>
    <col min="43" max="43" width="19.1796875" bestFit="1" customWidth="1"/>
    <col min="44" max="44" width="9.1796875" bestFit="1" customWidth="1"/>
  </cols>
  <sheetData>
    <row r="1" spans="2:43" ht="45" customHeight="1" thickBot="1"/>
    <row r="2" spans="2:43" ht="15.5" thickBot="1">
      <c r="B2" s="486" t="s">
        <v>60</v>
      </c>
      <c r="C2" s="255">
        <v>42825</v>
      </c>
      <c r="D2" s="255">
        <v>42916</v>
      </c>
      <c r="E2" s="255">
        <v>43008</v>
      </c>
      <c r="F2" s="255">
        <v>43100</v>
      </c>
      <c r="G2" s="255">
        <v>43190</v>
      </c>
      <c r="H2" s="255">
        <v>43281</v>
      </c>
      <c r="I2" s="255">
        <v>43373</v>
      </c>
      <c r="J2" s="255">
        <v>43373</v>
      </c>
      <c r="K2" s="255">
        <v>43465</v>
      </c>
      <c r="L2" s="255">
        <v>43555</v>
      </c>
      <c r="M2" s="255">
        <v>43646</v>
      </c>
      <c r="N2" s="255">
        <v>43738</v>
      </c>
      <c r="O2" s="255">
        <v>43830</v>
      </c>
      <c r="P2" s="255">
        <v>43921</v>
      </c>
      <c r="Q2" s="255">
        <v>44012</v>
      </c>
      <c r="R2" s="255">
        <v>44104</v>
      </c>
      <c r="S2" s="255">
        <v>44196</v>
      </c>
      <c r="T2" s="255">
        <v>44286</v>
      </c>
      <c r="U2" s="255">
        <v>44377</v>
      </c>
      <c r="V2" s="255">
        <v>44469</v>
      </c>
      <c r="W2" s="255">
        <v>44561</v>
      </c>
      <c r="X2" s="255">
        <v>44651</v>
      </c>
      <c r="Y2" s="255">
        <v>44742</v>
      </c>
      <c r="Z2" s="255">
        <v>44834</v>
      </c>
      <c r="AA2" s="255">
        <v>44926</v>
      </c>
      <c r="AB2" s="255">
        <v>45016</v>
      </c>
      <c r="AC2" s="255">
        <v>45107</v>
      </c>
      <c r="AD2" s="255">
        <v>45199</v>
      </c>
      <c r="AE2" s="255">
        <v>45291</v>
      </c>
      <c r="AF2" s="255">
        <v>45382</v>
      </c>
      <c r="AG2" s="255" t="s">
        <v>341</v>
      </c>
      <c r="AH2" s="255" t="s">
        <v>352</v>
      </c>
      <c r="AI2" s="255" t="s">
        <v>358</v>
      </c>
      <c r="AJ2" s="255" t="s">
        <v>365</v>
      </c>
      <c r="AK2" s="255" t="s">
        <v>367</v>
      </c>
      <c r="AL2" s="255" t="s">
        <v>371</v>
      </c>
    </row>
    <row r="3" spans="2:43" ht="15" customHeight="1">
      <c r="B3" s="487"/>
      <c r="C3" s="256" t="s">
        <v>181</v>
      </c>
      <c r="D3" s="256" t="s">
        <v>181</v>
      </c>
      <c r="E3" s="256" t="s">
        <v>181</v>
      </c>
      <c r="F3" s="256" t="s">
        <v>181</v>
      </c>
      <c r="G3" s="256" t="s">
        <v>181</v>
      </c>
      <c r="H3" s="256" t="s">
        <v>181</v>
      </c>
      <c r="I3" s="256" t="s">
        <v>181</v>
      </c>
      <c r="J3" s="256" t="s">
        <v>181</v>
      </c>
      <c r="K3" s="256" t="s">
        <v>181</v>
      </c>
      <c r="L3" s="256" t="s">
        <v>181</v>
      </c>
      <c r="M3" s="256" t="s">
        <v>181</v>
      </c>
      <c r="N3" s="256" t="s">
        <v>181</v>
      </c>
      <c r="O3" s="256" t="s">
        <v>181</v>
      </c>
      <c r="P3" s="256" t="s">
        <v>181</v>
      </c>
      <c r="Q3" s="256" t="s">
        <v>181</v>
      </c>
      <c r="R3" s="256" t="s">
        <v>181</v>
      </c>
      <c r="S3" s="256" t="s">
        <v>181</v>
      </c>
      <c r="T3" s="256" t="s">
        <v>181</v>
      </c>
      <c r="U3" s="256" t="s">
        <v>181</v>
      </c>
      <c r="V3" s="256" t="s">
        <v>181</v>
      </c>
      <c r="W3" s="256" t="s">
        <v>181</v>
      </c>
      <c r="X3" s="256" t="s">
        <v>181</v>
      </c>
      <c r="Y3" s="256" t="s">
        <v>181</v>
      </c>
      <c r="Z3" s="256" t="s">
        <v>181</v>
      </c>
      <c r="AA3" s="256" t="s">
        <v>181</v>
      </c>
      <c r="AB3" s="256" t="s">
        <v>181</v>
      </c>
      <c r="AC3" s="256" t="s">
        <v>181</v>
      </c>
      <c r="AD3" s="256" t="s">
        <v>181</v>
      </c>
      <c r="AE3" s="256" t="s">
        <v>181</v>
      </c>
      <c r="AF3" s="256" t="str">
        <f>AE3</f>
        <v>TOTAL</v>
      </c>
      <c r="AG3" s="256" t="s">
        <v>181</v>
      </c>
      <c r="AH3" s="256" t="s">
        <v>181</v>
      </c>
      <c r="AI3" s="256" t="s">
        <v>181</v>
      </c>
      <c r="AJ3" s="256" t="s">
        <v>181</v>
      </c>
      <c r="AK3" s="256" t="s">
        <v>181</v>
      </c>
      <c r="AL3" s="256" t="s">
        <v>181</v>
      </c>
      <c r="AN3" s="455" t="s">
        <v>360</v>
      </c>
      <c r="AO3" s="456"/>
      <c r="AP3" s="456"/>
      <c r="AQ3" s="456"/>
    </row>
    <row r="4" spans="2:43" ht="15">
      <c r="B4" s="60" t="s">
        <v>182</v>
      </c>
      <c r="C4" s="77">
        <v>5161235</v>
      </c>
      <c r="D4" s="77">
        <v>5143030</v>
      </c>
      <c r="E4" s="77">
        <v>5142153</v>
      </c>
      <c r="F4" s="77">
        <v>4908319</v>
      </c>
      <c r="G4" s="77">
        <v>4590260</v>
      </c>
      <c r="H4" s="77">
        <v>4577663</v>
      </c>
      <c r="I4" s="77">
        <v>4578479</v>
      </c>
      <c r="J4" s="77">
        <v>4578479</v>
      </c>
      <c r="K4" s="77">
        <v>4581268</v>
      </c>
      <c r="L4" s="77">
        <v>4296809</v>
      </c>
      <c r="M4" s="77">
        <v>4286837</v>
      </c>
      <c r="N4" s="77">
        <v>2772978</v>
      </c>
      <c r="O4" s="77">
        <v>2081808</v>
      </c>
      <c r="P4" s="77">
        <v>2056120</v>
      </c>
      <c r="Q4" s="77">
        <v>2071651</v>
      </c>
      <c r="R4" s="77">
        <v>2048000</v>
      </c>
      <c r="S4" s="77">
        <v>2028732</v>
      </c>
      <c r="T4" s="77">
        <v>2009053</v>
      </c>
      <c r="U4" s="77">
        <v>2033293</v>
      </c>
      <c r="V4" s="77">
        <v>2006689</v>
      </c>
      <c r="W4" s="77">
        <v>2052583</v>
      </c>
      <c r="X4" s="77">
        <v>2006095</v>
      </c>
      <c r="Y4" s="77">
        <v>2059041</v>
      </c>
      <c r="Z4" s="77">
        <v>2039280</v>
      </c>
      <c r="AA4" s="77">
        <v>2219081</v>
      </c>
      <c r="AB4" s="77">
        <v>2300300</v>
      </c>
      <c r="AC4" s="77">
        <v>2223831</v>
      </c>
      <c r="AD4" s="77">
        <v>2304798</v>
      </c>
      <c r="AE4" s="77">
        <v>2218438</v>
      </c>
      <c r="AF4" s="77">
        <v>2285712</v>
      </c>
      <c r="AG4" s="77">
        <v>2341886</v>
      </c>
      <c r="AH4" s="77">
        <v>4179570</v>
      </c>
      <c r="AI4" s="77">
        <v>4164275</v>
      </c>
      <c r="AJ4" s="77">
        <v>3876545</v>
      </c>
      <c r="AK4" s="77">
        <v>3876397</v>
      </c>
      <c r="AL4" s="77">
        <v>3720081</v>
      </c>
      <c r="AN4" s="16"/>
      <c r="AO4" s="16" t="s">
        <v>361</v>
      </c>
      <c r="AP4" s="16" t="s">
        <v>362</v>
      </c>
      <c r="AQ4" s="383" t="s">
        <v>13</v>
      </c>
    </row>
    <row r="5" spans="2:43" ht="15">
      <c r="B5" s="61" t="s">
        <v>183</v>
      </c>
      <c r="C5" s="78">
        <v>378799</v>
      </c>
      <c r="D5" s="78">
        <v>377415</v>
      </c>
      <c r="E5" s="78">
        <v>377166</v>
      </c>
      <c r="F5" s="78">
        <v>359896</v>
      </c>
      <c r="G5" s="78">
        <v>337068</v>
      </c>
      <c r="H5" s="78">
        <v>336953</v>
      </c>
      <c r="I5" s="78">
        <v>336758</v>
      </c>
      <c r="J5" s="78">
        <v>336758</v>
      </c>
      <c r="K5" s="78">
        <v>336902</v>
      </c>
      <c r="L5" s="78">
        <v>315737</v>
      </c>
      <c r="M5" s="78">
        <v>315380</v>
      </c>
      <c r="N5" s="78" t="s">
        <v>19</v>
      </c>
      <c r="O5" s="78" t="s">
        <v>19</v>
      </c>
      <c r="P5" s="78" t="s">
        <v>19</v>
      </c>
      <c r="Q5" s="78" t="s">
        <v>19</v>
      </c>
      <c r="R5" s="78" t="s">
        <v>19</v>
      </c>
      <c r="S5" s="78" t="s">
        <v>19</v>
      </c>
      <c r="T5" s="78" t="s">
        <v>19</v>
      </c>
      <c r="U5" s="78" t="s">
        <v>19</v>
      </c>
      <c r="V5" s="78" t="s">
        <v>19</v>
      </c>
      <c r="W5" s="78" t="s">
        <v>19</v>
      </c>
      <c r="X5" s="78" t="s">
        <v>19</v>
      </c>
      <c r="Y5" s="78" t="s">
        <v>19</v>
      </c>
      <c r="Z5" s="78" t="s">
        <v>19</v>
      </c>
      <c r="AA5" s="78" t="s">
        <v>19</v>
      </c>
      <c r="AB5" s="78" t="s">
        <v>19</v>
      </c>
      <c r="AC5" s="78" t="s">
        <v>19</v>
      </c>
      <c r="AD5" s="78">
        <v>0</v>
      </c>
      <c r="AE5" s="78">
        <v>0</v>
      </c>
      <c r="AF5" s="78">
        <v>0</v>
      </c>
      <c r="AG5" s="78">
        <v>0</v>
      </c>
      <c r="AH5" s="78">
        <v>0</v>
      </c>
      <c r="AI5" s="78">
        <v>0</v>
      </c>
      <c r="AJ5" s="78">
        <v>0</v>
      </c>
      <c r="AK5" s="78">
        <v>0</v>
      </c>
      <c r="AL5" s="78">
        <v>0</v>
      </c>
      <c r="AN5" s="384" t="s">
        <v>372</v>
      </c>
      <c r="AO5" s="384">
        <v>3171.0729999999999</v>
      </c>
      <c r="AP5" s="384">
        <v>2864.924</v>
      </c>
      <c r="AQ5" s="414">
        <v>6035.9969999999994</v>
      </c>
    </row>
    <row r="6" spans="2:43" ht="15">
      <c r="B6" s="61" t="s">
        <v>184</v>
      </c>
      <c r="C6" s="78">
        <v>4731318</v>
      </c>
      <c r="D6" s="78">
        <v>4722963</v>
      </c>
      <c r="E6" s="78">
        <v>4720342</v>
      </c>
      <c r="F6" s="78">
        <v>4498775</v>
      </c>
      <c r="G6" s="78">
        <v>4214913</v>
      </c>
      <c r="H6" s="78">
        <v>4214963</v>
      </c>
      <c r="I6" s="78">
        <v>4213716</v>
      </c>
      <c r="J6" s="78">
        <v>4213716</v>
      </c>
      <c r="K6" s="78">
        <v>4214159</v>
      </c>
      <c r="L6" s="78">
        <v>3948650</v>
      </c>
      <c r="M6" s="78">
        <v>3946173</v>
      </c>
      <c r="N6" s="78">
        <v>2734776</v>
      </c>
      <c r="O6" s="78">
        <v>2006267</v>
      </c>
      <c r="P6" s="78">
        <v>1982831</v>
      </c>
      <c r="Q6" s="78">
        <v>2008142</v>
      </c>
      <c r="R6" s="78">
        <v>1984399</v>
      </c>
      <c r="S6" s="78">
        <v>2004608</v>
      </c>
      <c r="T6" s="78">
        <v>1986766</v>
      </c>
      <c r="U6" s="78">
        <v>2013064</v>
      </c>
      <c r="V6" s="78">
        <v>1988409</v>
      </c>
      <c r="W6" s="78">
        <v>2036153</v>
      </c>
      <c r="X6" s="78">
        <v>1991443</v>
      </c>
      <c r="Y6" s="78">
        <v>2046146</v>
      </c>
      <c r="Z6" s="78">
        <v>2028120</v>
      </c>
      <c r="AA6" s="78">
        <v>2209655</v>
      </c>
      <c r="AB6" s="78">
        <v>2291631</v>
      </c>
      <c r="AC6" s="78">
        <v>2215917</v>
      </c>
      <c r="AD6" s="78">
        <v>2297589</v>
      </c>
      <c r="AE6" s="78">
        <v>2211730</v>
      </c>
      <c r="AF6" s="78">
        <v>2279508</v>
      </c>
      <c r="AG6" s="78">
        <v>2211210</v>
      </c>
      <c r="AH6" s="78">
        <v>4052581</v>
      </c>
      <c r="AI6" s="78">
        <v>4041214</v>
      </c>
      <c r="AJ6" s="78">
        <v>3756911</v>
      </c>
      <c r="AK6" s="78">
        <v>3760219</v>
      </c>
      <c r="AL6" s="78">
        <v>3607264</v>
      </c>
      <c r="AN6" s="415">
        <v>2025</v>
      </c>
      <c r="AO6" s="384">
        <v>6.345814915022034</v>
      </c>
      <c r="AP6" s="384">
        <v>0</v>
      </c>
      <c r="AQ6" s="414">
        <v>6.345814915022034</v>
      </c>
    </row>
    <row r="7" spans="2:43" ht="15">
      <c r="B7" s="61" t="s">
        <v>185</v>
      </c>
      <c r="C7" s="78">
        <v>51118</v>
      </c>
      <c r="D7" s="78">
        <v>42652</v>
      </c>
      <c r="E7" s="78">
        <v>44645</v>
      </c>
      <c r="F7" s="78">
        <v>49648</v>
      </c>
      <c r="G7" s="78">
        <v>38279</v>
      </c>
      <c r="H7" s="78">
        <v>25747</v>
      </c>
      <c r="I7" s="78">
        <v>28005</v>
      </c>
      <c r="J7" s="78">
        <v>28005</v>
      </c>
      <c r="K7" s="78">
        <v>30207</v>
      </c>
      <c r="L7" s="78">
        <v>32422</v>
      </c>
      <c r="M7" s="78">
        <v>25284</v>
      </c>
      <c r="N7" s="78">
        <v>38202</v>
      </c>
      <c r="O7" s="78">
        <v>75541</v>
      </c>
      <c r="P7" s="78">
        <v>73289</v>
      </c>
      <c r="Q7" s="78">
        <v>63509</v>
      </c>
      <c r="R7" s="78">
        <v>63601</v>
      </c>
      <c r="S7" s="78">
        <v>24124</v>
      </c>
      <c r="T7" s="78">
        <f>T4-T6</f>
        <v>22287</v>
      </c>
      <c r="U7" s="78">
        <v>20229</v>
      </c>
      <c r="V7" s="78">
        <v>18280</v>
      </c>
      <c r="W7" s="78">
        <v>16430</v>
      </c>
      <c r="X7" s="78">
        <v>14652</v>
      </c>
      <c r="Y7" s="78">
        <v>12895</v>
      </c>
      <c r="Z7" s="78">
        <v>11160</v>
      </c>
      <c r="AA7" s="78">
        <v>9426</v>
      </c>
      <c r="AB7" s="78">
        <v>8669</v>
      </c>
      <c r="AC7" s="78">
        <v>7914</v>
      </c>
      <c r="AD7" s="78">
        <v>7209</v>
      </c>
      <c r="AE7" s="78">
        <v>6708</v>
      </c>
      <c r="AF7" s="78">
        <v>6204</v>
      </c>
      <c r="AG7" s="78">
        <v>130676</v>
      </c>
      <c r="AH7" s="78">
        <v>126989</v>
      </c>
      <c r="AI7" s="78">
        <v>123061</v>
      </c>
      <c r="AJ7" s="78">
        <v>119634</v>
      </c>
      <c r="AK7" s="78">
        <v>116178</v>
      </c>
      <c r="AL7" s="78">
        <v>112817</v>
      </c>
      <c r="AN7" s="415">
        <v>2026</v>
      </c>
      <c r="AO7" s="384">
        <v>25.383259660088136</v>
      </c>
      <c r="AP7" s="384">
        <v>0</v>
      </c>
      <c r="AQ7" s="414">
        <v>25.383259660088136</v>
      </c>
    </row>
    <row r="8" spans="2:43" ht="15">
      <c r="B8" s="60" t="s">
        <v>186</v>
      </c>
      <c r="C8" s="77">
        <v>1718079</v>
      </c>
      <c r="D8" s="77">
        <v>1806622</v>
      </c>
      <c r="E8" s="77">
        <v>1718242</v>
      </c>
      <c r="F8" s="77">
        <v>1747954</v>
      </c>
      <c r="G8" s="77">
        <v>1089441</v>
      </c>
      <c r="H8" s="77">
        <v>1265585</v>
      </c>
      <c r="I8" s="77">
        <v>1314311</v>
      </c>
      <c r="J8" s="77">
        <v>1314311</v>
      </c>
      <c r="K8" s="77">
        <v>1272702</v>
      </c>
      <c r="L8" s="77">
        <v>1199242</v>
      </c>
      <c r="M8" s="77">
        <v>1179060</v>
      </c>
      <c r="N8" s="77">
        <v>3081776</v>
      </c>
      <c r="O8" s="77">
        <v>3028744</v>
      </c>
      <c r="P8" s="77">
        <v>3874452</v>
      </c>
      <c r="Q8" s="77">
        <v>4152046</v>
      </c>
      <c r="R8" s="77">
        <v>4215800</v>
      </c>
      <c r="S8" s="77">
        <v>3944010</v>
      </c>
      <c r="T8" s="77">
        <v>4266071</v>
      </c>
      <c r="U8" s="77">
        <v>3799748</v>
      </c>
      <c r="V8" s="77">
        <v>4075965</v>
      </c>
      <c r="W8" s="77">
        <v>4251459</v>
      </c>
      <c r="X8" s="77">
        <v>3548954</v>
      </c>
      <c r="Y8" s="77">
        <v>3993105</v>
      </c>
      <c r="Z8" s="77">
        <v>4062578</v>
      </c>
      <c r="AA8" s="77">
        <v>3983198</v>
      </c>
      <c r="AB8" s="77">
        <v>3820613</v>
      </c>
      <c r="AC8" s="77">
        <v>3681658</v>
      </c>
      <c r="AD8" s="77">
        <v>3768836</v>
      </c>
      <c r="AE8" s="77">
        <v>3702676</v>
      </c>
      <c r="AF8" s="77">
        <v>3766350</v>
      </c>
      <c r="AG8" s="77">
        <v>4261205</v>
      </c>
      <c r="AH8" s="77">
        <v>2362539</v>
      </c>
      <c r="AI8" s="77">
        <v>2727120</v>
      </c>
      <c r="AJ8" s="77">
        <v>4051166</v>
      </c>
      <c r="AK8" s="77">
        <v>3913874</v>
      </c>
      <c r="AL8" s="77">
        <v>2642923</v>
      </c>
      <c r="AN8" s="415">
        <v>2027</v>
      </c>
      <c r="AO8" s="384">
        <v>25.383259660088136</v>
      </c>
      <c r="AP8" s="384">
        <v>0</v>
      </c>
      <c r="AQ8" s="414">
        <v>25.383259660088136</v>
      </c>
    </row>
    <row r="9" spans="2:43" ht="15">
      <c r="B9" s="60" t="s">
        <v>187</v>
      </c>
      <c r="C9" s="77">
        <v>6879314</v>
      </c>
      <c r="D9" s="77">
        <v>6949652</v>
      </c>
      <c r="E9" s="77">
        <v>6860395</v>
      </c>
      <c r="F9" s="77">
        <v>6656273</v>
      </c>
      <c r="G9" s="77">
        <v>5679701</v>
      </c>
      <c r="H9" s="77">
        <v>5843248</v>
      </c>
      <c r="I9" s="77">
        <v>5892790</v>
      </c>
      <c r="J9" s="77">
        <v>5892790</v>
      </c>
      <c r="K9" s="77">
        <v>5853970</v>
      </c>
      <c r="L9" s="77">
        <v>5496051</v>
      </c>
      <c r="M9" s="77">
        <v>5465897</v>
      </c>
      <c r="N9" s="77">
        <v>5854754</v>
      </c>
      <c r="O9" s="77">
        <v>5110552</v>
      </c>
      <c r="P9" s="77">
        <v>5930572</v>
      </c>
      <c r="Q9" s="77">
        <v>6223697</v>
      </c>
      <c r="R9" s="77">
        <v>6263800</v>
      </c>
      <c r="S9" s="77">
        <v>5972742</v>
      </c>
      <c r="T9" s="77">
        <f>SUM(T8,T4)</f>
        <v>6275124</v>
      </c>
      <c r="U9" s="77">
        <v>5833041</v>
      </c>
      <c r="V9" s="77">
        <v>6082654</v>
      </c>
      <c r="W9" s="77">
        <v>6304042</v>
      </c>
      <c r="X9" s="77">
        <v>5555049</v>
      </c>
      <c r="Y9" s="77">
        <v>6052146</v>
      </c>
      <c r="Z9" s="77">
        <v>6101858</v>
      </c>
      <c r="AA9" s="77">
        <v>6202279</v>
      </c>
      <c r="AB9" s="77">
        <v>6120913</v>
      </c>
      <c r="AC9" s="77">
        <v>5905489</v>
      </c>
      <c r="AD9" s="77">
        <v>6073634</v>
      </c>
      <c r="AE9" s="77">
        <v>5921114</v>
      </c>
      <c r="AF9" s="77">
        <v>6052062</v>
      </c>
      <c r="AG9" s="77">
        <v>6603091</v>
      </c>
      <c r="AH9" s="77">
        <v>6542109</v>
      </c>
      <c r="AI9" s="77">
        <v>6891395</v>
      </c>
      <c r="AJ9" s="77">
        <v>7927711</v>
      </c>
      <c r="AK9" s="77">
        <v>7790271</v>
      </c>
      <c r="AL9" s="77">
        <v>6363004</v>
      </c>
      <c r="AN9" s="415">
        <v>2028</v>
      </c>
      <c r="AO9" s="384">
        <v>706.25725966008815</v>
      </c>
      <c r="AP9" s="384">
        <v>0</v>
      </c>
      <c r="AQ9" s="414">
        <v>706.25725966008815</v>
      </c>
    </row>
    <row r="10" spans="2:43" ht="15">
      <c r="B10" s="79" t="s">
        <v>188</v>
      </c>
      <c r="C10" s="77">
        <v>2415637</v>
      </c>
      <c r="D10" s="77">
        <v>1951286</v>
      </c>
      <c r="E10" s="77">
        <v>2138050</v>
      </c>
      <c r="F10" s="77">
        <v>2314288</v>
      </c>
      <c r="G10" s="77">
        <v>1562549</v>
      </c>
      <c r="H10" s="77">
        <v>1103612</v>
      </c>
      <c r="I10" s="77">
        <v>1681875</v>
      </c>
      <c r="J10" s="77">
        <v>1681875</v>
      </c>
      <c r="K10" s="77">
        <v>1693349</v>
      </c>
      <c r="L10" s="77">
        <v>1772792</v>
      </c>
      <c r="M10" s="77">
        <v>1245112</v>
      </c>
      <c r="N10" s="77">
        <v>1822413</v>
      </c>
      <c r="O10" s="77">
        <v>1921141</v>
      </c>
      <c r="P10" s="77">
        <v>2373466</v>
      </c>
      <c r="Q10" s="77">
        <v>2506214</v>
      </c>
      <c r="R10" s="77">
        <v>3734302</v>
      </c>
      <c r="S10" s="77">
        <v>4868105</v>
      </c>
      <c r="T10" s="77">
        <v>4601103</v>
      </c>
      <c r="U10" s="77">
        <v>6053313</v>
      </c>
      <c r="V10" s="77">
        <v>7293502</v>
      </c>
      <c r="W10" s="77">
        <v>7023549</v>
      </c>
      <c r="X10" s="77">
        <v>6604129</v>
      </c>
      <c r="Y10" s="77">
        <v>5596689</v>
      </c>
      <c r="Z10" s="77">
        <v>5137298</v>
      </c>
      <c r="AA10" s="77">
        <v>5072361</v>
      </c>
      <c r="AB10" s="77">
        <v>5836793</v>
      </c>
      <c r="AC10" s="77">
        <v>4940641</v>
      </c>
      <c r="AD10" s="77">
        <v>5720296</v>
      </c>
      <c r="AE10" s="77">
        <v>6009833</v>
      </c>
      <c r="AF10" s="77">
        <v>5742501</v>
      </c>
      <c r="AG10" s="77">
        <v>5605048</v>
      </c>
      <c r="AH10" s="77">
        <v>5898533</v>
      </c>
      <c r="AI10" s="77">
        <v>5953981</v>
      </c>
      <c r="AJ10" s="77">
        <v>6556379</v>
      </c>
      <c r="AK10" s="77">
        <v>6743961</v>
      </c>
      <c r="AL10" s="77">
        <v>6035997</v>
      </c>
      <c r="AN10" s="415">
        <v>2029</v>
      </c>
      <c r="AO10" s="384">
        <v>2167.8814765133625</v>
      </c>
      <c r="AP10" s="384">
        <v>0</v>
      </c>
      <c r="AQ10" s="414">
        <v>2167.8814765133625</v>
      </c>
    </row>
    <row r="11" spans="2:43" ht="15">
      <c r="B11" s="80" t="s">
        <v>189</v>
      </c>
      <c r="C11" s="81">
        <v>4463677</v>
      </c>
      <c r="D11" s="81">
        <v>4998366</v>
      </c>
      <c r="E11" s="81">
        <v>4722345</v>
      </c>
      <c r="F11" s="81">
        <v>4341985</v>
      </c>
      <c r="G11" s="81">
        <v>4117152</v>
      </c>
      <c r="H11" s="81">
        <v>4739636</v>
      </c>
      <c r="I11" s="81">
        <v>4210915</v>
      </c>
      <c r="J11" s="81">
        <v>4210915</v>
      </c>
      <c r="K11" s="81">
        <v>4160621</v>
      </c>
      <c r="L11" s="81">
        <v>3723259</v>
      </c>
      <c r="M11" s="81">
        <v>4220785</v>
      </c>
      <c r="N11" s="81">
        <v>4032341</v>
      </c>
      <c r="O11" s="81">
        <v>3189411</v>
      </c>
      <c r="P11" s="81">
        <v>3557106</v>
      </c>
      <c r="Q11" s="81">
        <v>3717483</v>
      </c>
      <c r="R11" s="81">
        <v>2529498</v>
      </c>
      <c r="S11" s="81">
        <v>1104637</v>
      </c>
      <c r="T11" s="81">
        <v>1674021</v>
      </c>
      <c r="U11" s="196">
        <v>-220272</v>
      </c>
      <c r="V11" s="196">
        <v>-1210848</v>
      </c>
      <c r="W11" s="196">
        <v>-719507</v>
      </c>
      <c r="X11" s="196">
        <v>-1049080</v>
      </c>
      <c r="Y11" s="196">
        <v>455457</v>
      </c>
      <c r="Z11" s="196">
        <v>964560</v>
      </c>
      <c r="AA11" s="196">
        <v>1129918</v>
      </c>
      <c r="AB11" s="196">
        <v>284120</v>
      </c>
      <c r="AC11" s="196">
        <v>964848</v>
      </c>
      <c r="AD11" s="196">
        <v>353338</v>
      </c>
      <c r="AE11" s="196">
        <v>-88719</v>
      </c>
      <c r="AF11" s="196">
        <v>309561</v>
      </c>
      <c r="AG11" s="196">
        <v>998043</v>
      </c>
      <c r="AH11" s="196">
        <v>643576</v>
      </c>
      <c r="AI11" s="196">
        <v>937414</v>
      </c>
      <c r="AJ11" s="196">
        <v>1371332</v>
      </c>
      <c r="AK11" s="196">
        <v>1046310</v>
      </c>
      <c r="AL11" s="196">
        <v>327007</v>
      </c>
      <c r="AN11" s="415">
        <v>2030</v>
      </c>
      <c r="AO11" s="384">
        <v>274.08600000000001</v>
      </c>
      <c r="AP11" s="384">
        <v>0</v>
      </c>
      <c r="AQ11" s="414">
        <v>274.08600000000001</v>
      </c>
    </row>
    <row r="12" spans="2:43">
      <c r="B12" t="s">
        <v>232</v>
      </c>
      <c r="AN12" s="415">
        <v>2031</v>
      </c>
      <c r="AO12" s="384">
        <v>274.08600000000001</v>
      </c>
      <c r="AP12" s="384">
        <v>0</v>
      </c>
      <c r="AQ12" s="414">
        <v>274.08600000000001</v>
      </c>
    </row>
    <row r="13" spans="2:43">
      <c r="AN13" s="415">
        <v>2032</v>
      </c>
      <c r="AO13" s="384">
        <v>122.42700000000001</v>
      </c>
      <c r="AP13" s="384">
        <v>2608.5740000000001</v>
      </c>
      <c r="AQ13" s="414">
        <v>2731.0010000000002</v>
      </c>
    </row>
    <row r="23" ht="2.25" customHeight="1"/>
    <row r="24" hidden="1"/>
    <row r="25" hidden="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B7" sqref="B7"/>
    </sheetView>
  </sheetViews>
  <sheetFormatPr defaultRowHeight="14.5"/>
  <cols>
    <col min="1" max="1" width="5.54296875" customWidth="1"/>
    <col min="2" max="2" width="88.7265625" bestFit="1" customWidth="1"/>
  </cols>
  <sheetData>
    <row r="1" spans="2:2" ht="46.5" customHeight="1"/>
    <row r="2" spans="2:2">
      <c r="B2" s="257" t="s">
        <v>190</v>
      </c>
    </row>
    <row r="3" spans="2:2">
      <c r="B3" s="257" t="s">
        <v>191</v>
      </c>
    </row>
    <row r="4" spans="2:2">
      <c r="B4" s="257" t="s">
        <v>218</v>
      </c>
    </row>
    <row r="5" spans="2:2">
      <c r="B5" s="257" t="s">
        <v>217</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dimension ref="A1"/>
  <sheetViews>
    <sheetView showGridLines="0" zoomScale="57" zoomScaleNormal="57"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U42"/>
  <sheetViews>
    <sheetView showGridLines="0" topLeftCell="A19" zoomScale="70" zoomScaleNormal="70" workbookViewId="0"/>
  </sheetViews>
  <sheetFormatPr defaultRowHeight="13"/>
  <cols>
    <col min="1" max="1" width="7" style="95" customWidth="1"/>
    <col min="2" max="2" width="1.1796875" style="95" customWidth="1"/>
    <col min="3" max="3" width="70" style="95" customWidth="1"/>
    <col min="4" max="4" width="1.26953125" style="95" customWidth="1"/>
    <col min="5" max="5" width="28.7265625" style="95" customWidth="1"/>
    <col min="6" max="6" width="1" style="95" customWidth="1"/>
    <col min="7" max="7" width="8.26953125" style="95" customWidth="1"/>
    <col min="8" max="8" width="9.1796875" style="95"/>
    <col min="9" max="9" width="12.7265625" style="95" bestFit="1" customWidth="1"/>
    <col min="10" max="16" width="9.1796875" style="95"/>
    <col min="17" max="17" width="11.81640625" style="95" bestFit="1" customWidth="1"/>
    <col min="18" max="245" width="9.1796875" style="95"/>
    <col min="246" max="246" width="6.26953125" style="95" customWidth="1"/>
    <col min="247" max="247" width="6.7265625" style="95" customWidth="1"/>
    <col min="248" max="248" width="9.1796875" style="95"/>
    <col min="249" max="249" width="64.54296875" style="95" customWidth="1"/>
    <col min="250" max="250" width="1.26953125" style="95" customWidth="1"/>
    <col min="251" max="251" width="28.7265625" style="95" customWidth="1"/>
    <col min="252" max="252" width="0.81640625" style="95" customWidth="1"/>
    <col min="253" max="253" width="31" style="95" customWidth="1"/>
    <col min="254" max="254" width="3.81640625" style="95" customWidth="1"/>
    <col min="255" max="255" width="22" style="95" customWidth="1"/>
    <col min="256" max="501" width="9.1796875" style="95"/>
    <col min="502" max="502" width="6.26953125" style="95" customWidth="1"/>
    <col min="503" max="503" width="6.7265625" style="95" customWidth="1"/>
    <col min="504" max="504" width="9.1796875" style="95"/>
    <col min="505" max="505" width="64.54296875" style="95" customWidth="1"/>
    <col min="506" max="506" width="1.26953125" style="95" customWidth="1"/>
    <col min="507" max="507" width="28.7265625" style="95" customWidth="1"/>
    <col min="508" max="508" width="0.81640625" style="95" customWidth="1"/>
    <col min="509" max="509" width="31" style="95" customWidth="1"/>
    <col min="510" max="510" width="3.81640625" style="95" customWidth="1"/>
    <col min="511" max="511" width="22" style="95" customWidth="1"/>
    <col min="512" max="757" width="9.1796875" style="95"/>
    <col min="758" max="758" width="6.26953125" style="95" customWidth="1"/>
    <col min="759" max="759" width="6.7265625" style="95" customWidth="1"/>
    <col min="760" max="760" width="9.1796875" style="95"/>
    <col min="761" max="761" width="64.54296875" style="95" customWidth="1"/>
    <col min="762" max="762" width="1.26953125" style="95" customWidth="1"/>
    <col min="763" max="763" width="28.7265625" style="95" customWidth="1"/>
    <col min="764" max="764" width="0.81640625" style="95" customWidth="1"/>
    <col min="765" max="765" width="31" style="95" customWidth="1"/>
    <col min="766" max="766" width="3.81640625" style="95" customWidth="1"/>
    <col min="767" max="767" width="22" style="95" customWidth="1"/>
    <col min="768" max="1013" width="9.1796875" style="95"/>
    <col min="1014" max="1014" width="6.26953125" style="95" customWidth="1"/>
    <col min="1015" max="1015" width="6.7265625" style="95" customWidth="1"/>
    <col min="1016" max="1016" width="9.1796875" style="95"/>
    <col min="1017" max="1017" width="64.54296875" style="95" customWidth="1"/>
    <col min="1018" max="1018" width="1.26953125" style="95" customWidth="1"/>
    <col min="1019" max="1019" width="28.7265625" style="95" customWidth="1"/>
    <col min="1020" max="1020" width="0.81640625" style="95" customWidth="1"/>
    <col min="1021" max="1021" width="31" style="95" customWidth="1"/>
    <col min="1022" max="1022" width="3.81640625" style="95" customWidth="1"/>
    <col min="1023" max="1023" width="22" style="95" customWidth="1"/>
    <col min="1024" max="1269" width="9.1796875" style="95"/>
    <col min="1270" max="1270" width="6.26953125" style="95" customWidth="1"/>
    <col min="1271" max="1271" width="6.7265625" style="95" customWidth="1"/>
    <col min="1272" max="1272" width="9.1796875" style="95"/>
    <col min="1273" max="1273" width="64.54296875" style="95" customWidth="1"/>
    <col min="1274" max="1274" width="1.26953125" style="95" customWidth="1"/>
    <col min="1275" max="1275" width="28.7265625" style="95" customWidth="1"/>
    <col min="1276" max="1276" width="0.81640625" style="95" customWidth="1"/>
    <col min="1277" max="1277" width="31" style="95" customWidth="1"/>
    <col min="1278" max="1278" width="3.81640625" style="95" customWidth="1"/>
    <col min="1279" max="1279" width="22" style="95" customWidth="1"/>
    <col min="1280" max="1525" width="9.1796875" style="95"/>
    <col min="1526" max="1526" width="6.26953125" style="95" customWidth="1"/>
    <col min="1527" max="1527" width="6.7265625" style="95" customWidth="1"/>
    <col min="1528" max="1528" width="9.1796875" style="95"/>
    <col min="1529" max="1529" width="64.54296875" style="95" customWidth="1"/>
    <col min="1530" max="1530" width="1.26953125" style="95" customWidth="1"/>
    <col min="1531" max="1531" width="28.7265625" style="95" customWidth="1"/>
    <col min="1532" max="1532" width="0.81640625" style="95" customWidth="1"/>
    <col min="1533" max="1533" width="31" style="95" customWidth="1"/>
    <col min="1534" max="1534" width="3.81640625" style="95" customWidth="1"/>
    <col min="1535" max="1535" width="22" style="95" customWidth="1"/>
    <col min="1536" max="1781" width="9.1796875" style="95"/>
    <col min="1782" max="1782" width="6.26953125" style="95" customWidth="1"/>
    <col min="1783" max="1783" width="6.7265625" style="95" customWidth="1"/>
    <col min="1784" max="1784" width="9.1796875" style="95"/>
    <col min="1785" max="1785" width="64.54296875" style="95" customWidth="1"/>
    <col min="1786" max="1786" width="1.26953125" style="95" customWidth="1"/>
    <col min="1787" max="1787" width="28.7265625" style="95" customWidth="1"/>
    <col min="1788" max="1788" width="0.81640625" style="95" customWidth="1"/>
    <col min="1789" max="1789" width="31" style="95" customWidth="1"/>
    <col min="1790" max="1790" width="3.81640625" style="95" customWidth="1"/>
    <col min="1791" max="1791" width="22" style="95" customWidth="1"/>
    <col min="1792" max="2037" width="9.1796875" style="95"/>
    <col min="2038" max="2038" width="6.26953125" style="95" customWidth="1"/>
    <col min="2039" max="2039" width="6.7265625" style="95" customWidth="1"/>
    <col min="2040" max="2040" width="9.1796875" style="95"/>
    <col min="2041" max="2041" width="64.54296875" style="95" customWidth="1"/>
    <col min="2042" max="2042" width="1.26953125" style="95" customWidth="1"/>
    <col min="2043" max="2043" width="28.7265625" style="95" customWidth="1"/>
    <col min="2044" max="2044" width="0.81640625" style="95" customWidth="1"/>
    <col min="2045" max="2045" width="31" style="95" customWidth="1"/>
    <col min="2046" max="2046" width="3.81640625" style="95" customWidth="1"/>
    <col min="2047" max="2047" width="22" style="95" customWidth="1"/>
    <col min="2048" max="2293" width="9.1796875" style="95"/>
    <col min="2294" max="2294" width="6.26953125" style="95" customWidth="1"/>
    <col min="2295" max="2295" width="6.7265625" style="95" customWidth="1"/>
    <col min="2296" max="2296" width="9.1796875" style="95"/>
    <col min="2297" max="2297" width="64.54296875" style="95" customWidth="1"/>
    <col min="2298" max="2298" width="1.26953125" style="95" customWidth="1"/>
    <col min="2299" max="2299" width="28.7265625" style="95" customWidth="1"/>
    <col min="2300" max="2300" width="0.81640625" style="95" customWidth="1"/>
    <col min="2301" max="2301" width="31" style="95" customWidth="1"/>
    <col min="2302" max="2302" width="3.81640625" style="95" customWidth="1"/>
    <col min="2303" max="2303" width="22" style="95" customWidth="1"/>
    <col min="2304" max="2549" width="9.1796875" style="95"/>
    <col min="2550" max="2550" width="6.26953125" style="95" customWidth="1"/>
    <col min="2551" max="2551" width="6.7265625" style="95" customWidth="1"/>
    <col min="2552" max="2552" width="9.1796875" style="95"/>
    <col min="2553" max="2553" width="64.54296875" style="95" customWidth="1"/>
    <col min="2554" max="2554" width="1.26953125" style="95" customWidth="1"/>
    <col min="2555" max="2555" width="28.7265625" style="95" customWidth="1"/>
    <col min="2556" max="2556" width="0.81640625" style="95" customWidth="1"/>
    <col min="2557" max="2557" width="31" style="95" customWidth="1"/>
    <col min="2558" max="2558" width="3.81640625" style="95" customWidth="1"/>
    <col min="2559" max="2559" width="22" style="95" customWidth="1"/>
    <col min="2560" max="2805" width="9.1796875" style="95"/>
    <col min="2806" max="2806" width="6.26953125" style="95" customWidth="1"/>
    <col min="2807" max="2807" width="6.7265625" style="95" customWidth="1"/>
    <col min="2808" max="2808" width="9.1796875" style="95"/>
    <col min="2809" max="2809" width="64.54296875" style="95" customWidth="1"/>
    <col min="2810" max="2810" width="1.26953125" style="95" customWidth="1"/>
    <col min="2811" max="2811" width="28.7265625" style="95" customWidth="1"/>
    <col min="2812" max="2812" width="0.81640625" style="95" customWidth="1"/>
    <col min="2813" max="2813" width="31" style="95" customWidth="1"/>
    <col min="2814" max="2814" width="3.81640625" style="95" customWidth="1"/>
    <col min="2815" max="2815" width="22" style="95" customWidth="1"/>
    <col min="2816" max="3061" width="9.1796875" style="95"/>
    <col min="3062" max="3062" width="6.26953125" style="95" customWidth="1"/>
    <col min="3063" max="3063" width="6.7265625" style="95" customWidth="1"/>
    <col min="3064" max="3064" width="9.1796875" style="95"/>
    <col min="3065" max="3065" width="64.54296875" style="95" customWidth="1"/>
    <col min="3066" max="3066" width="1.26953125" style="95" customWidth="1"/>
    <col min="3067" max="3067" width="28.7265625" style="95" customWidth="1"/>
    <col min="3068" max="3068" width="0.81640625" style="95" customWidth="1"/>
    <col min="3069" max="3069" width="31" style="95" customWidth="1"/>
    <col min="3070" max="3070" width="3.81640625" style="95" customWidth="1"/>
    <col min="3071" max="3071" width="22" style="95" customWidth="1"/>
    <col min="3072" max="3317" width="9.1796875" style="95"/>
    <col min="3318" max="3318" width="6.26953125" style="95" customWidth="1"/>
    <col min="3319" max="3319" width="6.7265625" style="95" customWidth="1"/>
    <col min="3320" max="3320" width="9.1796875" style="95"/>
    <col min="3321" max="3321" width="64.54296875" style="95" customWidth="1"/>
    <col min="3322" max="3322" width="1.26953125" style="95" customWidth="1"/>
    <col min="3323" max="3323" width="28.7265625" style="95" customWidth="1"/>
    <col min="3324" max="3324" width="0.81640625" style="95" customWidth="1"/>
    <col min="3325" max="3325" width="31" style="95" customWidth="1"/>
    <col min="3326" max="3326" width="3.81640625" style="95" customWidth="1"/>
    <col min="3327" max="3327" width="22" style="95" customWidth="1"/>
    <col min="3328" max="3573" width="9.1796875" style="95"/>
    <col min="3574" max="3574" width="6.26953125" style="95" customWidth="1"/>
    <col min="3575" max="3575" width="6.7265625" style="95" customWidth="1"/>
    <col min="3576" max="3576" width="9.1796875" style="95"/>
    <col min="3577" max="3577" width="64.54296875" style="95" customWidth="1"/>
    <col min="3578" max="3578" width="1.26953125" style="95" customWidth="1"/>
    <col min="3579" max="3579" width="28.7265625" style="95" customWidth="1"/>
    <col min="3580" max="3580" width="0.81640625" style="95" customWidth="1"/>
    <col min="3581" max="3581" width="31" style="95" customWidth="1"/>
    <col min="3582" max="3582" width="3.81640625" style="95" customWidth="1"/>
    <col min="3583" max="3583" width="22" style="95" customWidth="1"/>
    <col min="3584" max="3829" width="9.1796875" style="95"/>
    <col min="3830" max="3830" width="6.26953125" style="95" customWidth="1"/>
    <col min="3831" max="3831" width="6.7265625" style="95" customWidth="1"/>
    <col min="3832" max="3832" width="9.1796875" style="95"/>
    <col min="3833" max="3833" width="64.54296875" style="95" customWidth="1"/>
    <col min="3834" max="3834" width="1.26953125" style="95" customWidth="1"/>
    <col min="3835" max="3835" width="28.7265625" style="95" customWidth="1"/>
    <col min="3836" max="3836" width="0.81640625" style="95" customWidth="1"/>
    <col min="3837" max="3837" width="31" style="95" customWidth="1"/>
    <col min="3838" max="3838" width="3.81640625" style="95" customWidth="1"/>
    <col min="3839" max="3839" width="22" style="95" customWidth="1"/>
    <col min="3840" max="4085" width="9.1796875" style="95"/>
    <col min="4086" max="4086" width="6.26953125" style="95" customWidth="1"/>
    <col min="4087" max="4087" width="6.7265625" style="95" customWidth="1"/>
    <col min="4088" max="4088" width="9.1796875" style="95"/>
    <col min="4089" max="4089" width="64.54296875" style="95" customWidth="1"/>
    <col min="4090" max="4090" width="1.26953125" style="95" customWidth="1"/>
    <col min="4091" max="4091" width="28.7265625" style="95" customWidth="1"/>
    <col min="4092" max="4092" width="0.81640625" style="95" customWidth="1"/>
    <col min="4093" max="4093" width="31" style="95" customWidth="1"/>
    <col min="4094" max="4094" width="3.81640625" style="95" customWidth="1"/>
    <col min="4095" max="4095" width="22" style="95" customWidth="1"/>
    <col min="4096" max="4341" width="9.1796875" style="95"/>
    <col min="4342" max="4342" width="6.26953125" style="95" customWidth="1"/>
    <col min="4343" max="4343" width="6.7265625" style="95" customWidth="1"/>
    <col min="4344" max="4344" width="9.1796875" style="95"/>
    <col min="4345" max="4345" width="64.54296875" style="95" customWidth="1"/>
    <col min="4346" max="4346" width="1.26953125" style="95" customWidth="1"/>
    <col min="4347" max="4347" width="28.7265625" style="95" customWidth="1"/>
    <col min="4348" max="4348" width="0.81640625" style="95" customWidth="1"/>
    <col min="4349" max="4349" width="31" style="95" customWidth="1"/>
    <col min="4350" max="4350" width="3.81640625" style="95" customWidth="1"/>
    <col min="4351" max="4351" width="22" style="95" customWidth="1"/>
    <col min="4352" max="4597" width="9.1796875" style="95"/>
    <col min="4598" max="4598" width="6.26953125" style="95" customWidth="1"/>
    <col min="4599" max="4599" width="6.7265625" style="95" customWidth="1"/>
    <col min="4600" max="4600" width="9.1796875" style="95"/>
    <col min="4601" max="4601" width="64.54296875" style="95" customWidth="1"/>
    <col min="4602" max="4602" width="1.26953125" style="95" customWidth="1"/>
    <col min="4603" max="4603" width="28.7265625" style="95" customWidth="1"/>
    <col min="4604" max="4604" width="0.81640625" style="95" customWidth="1"/>
    <col min="4605" max="4605" width="31" style="95" customWidth="1"/>
    <col min="4606" max="4606" width="3.81640625" style="95" customWidth="1"/>
    <col min="4607" max="4607" width="22" style="95" customWidth="1"/>
    <col min="4608" max="4853" width="9.1796875" style="95"/>
    <col min="4854" max="4854" width="6.26953125" style="95" customWidth="1"/>
    <col min="4855" max="4855" width="6.7265625" style="95" customWidth="1"/>
    <col min="4856" max="4856" width="9.1796875" style="95"/>
    <col min="4857" max="4857" width="64.54296875" style="95" customWidth="1"/>
    <col min="4858" max="4858" width="1.26953125" style="95" customWidth="1"/>
    <col min="4859" max="4859" width="28.7265625" style="95" customWidth="1"/>
    <col min="4860" max="4860" width="0.81640625" style="95" customWidth="1"/>
    <col min="4861" max="4861" width="31" style="95" customWidth="1"/>
    <col min="4862" max="4862" width="3.81640625" style="95" customWidth="1"/>
    <col min="4863" max="4863" width="22" style="95" customWidth="1"/>
    <col min="4864" max="5109" width="9.1796875" style="95"/>
    <col min="5110" max="5110" width="6.26953125" style="95" customWidth="1"/>
    <col min="5111" max="5111" width="6.7265625" style="95" customWidth="1"/>
    <col min="5112" max="5112" width="9.1796875" style="95"/>
    <col min="5113" max="5113" width="64.54296875" style="95" customWidth="1"/>
    <col min="5114" max="5114" width="1.26953125" style="95" customWidth="1"/>
    <col min="5115" max="5115" width="28.7265625" style="95" customWidth="1"/>
    <col min="5116" max="5116" width="0.81640625" style="95" customWidth="1"/>
    <col min="5117" max="5117" width="31" style="95" customWidth="1"/>
    <col min="5118" max="5118" width="3.81640625" style="95" customWidth="1"/>
    <col min="5119" max="5119" width="22" style="95" customWidth="1"/>
    <col min="5120" max="5365" width="9.1796875" style="95"/>
    <col min="5366" max="5366" width="6.26953125" style="95" customWidth="1"/>
    <col min="5367" max="5367" width="6.7265625" style="95" customWidth="1"/>
    <col min="5368" max="5368" width="9.1796875" style="95"/>
    <col min="5369" max="5369" width="64.54296875" style="95" customWidth="1"/>
    <col min="5370" max="5370" width="1.26953125" style="95" customWidth="1"/>
    <col min="5371" max="5371" width="28.7265625" style="95" customWidth="1"/>
    <col min="5372" max="5372" width="0.81640625" style="95" customWidth="1"/>
    <col min="5373" max="5373" width="31" style="95" customWidth="1"/>
    <col min="5374" max="5374" width="3.81640625" style="95" customWidth="1"/>
    <col min="5375" max="5375" width="22" style="95" customWidth="1"/>
    <col min="5376" max="5621" width="9.1796875" style="95"/>
    <col min="5622" max="5622" width="6.26953125" style="95" customWidth="1"/>
    <col min="5623" max="5623" width="6.7265625" style="95" customWidth="1"/>
    <col min="5624" max="5624" width="9.1796875" style="95"/>
    <col min="5625" max="5625" width="64.54296875" style="95" customWidth="1"/>
    <col min="5626" max="5626" width="1.26953125" style="95" customWidth="1"/>
    <col min="5627" max="5627" width="28.7265625" style="95" customWidth="1"/>
    <col min="5628" max="5628" width="0.81640625" style="95" customWidth="1"/>
    <col min="5629" max="5629" width="31" style="95" customWidth="1"/>
    <col min="5630" max="5630" width="3.81640625" style="95" customWidth="1"/>
    <col min="5631" max="5631" width="22" style="95" customWidth="1"/>
    <col min="5632" max="5877" width="9.1796875" style="95"/>
    <col min="5878" max="5878" width="6.26953125" style="95" customWidth="1"/>
    <col min="5879" max="5879" width="6.7265625" style="95" customWidth="1"/>
    <col min="5880" max="5880" width="9.1796875" style="95"/>
    <col min="5881" max="5881" width="64.54296875" style="95" customWidth="1"/>
    <col min="5882" max="5882" width="1.26953125" style="95" customWidth="1"/>
    <col min="5883" max="5883" width="28.7265625" style="95" customWidth="1"/>
    <col min="5884" max="5884" width="0.81640625" style="95" customWidth="1"/>
    <col min="5885" max="5885" width="31" style="95" customWidth="1"/>
    <col min="5886" max="5886" width="3.81640625" style="95" customWidth="1"/>
    <col min="5887" max="5887" width="22" style="95" customWidth="1"/>
    <col min="5888" max="6133" width="9.1796875" style="95"/>
    <col min="6134" max="6134" width="6.26953125" style="95" customWidth="1"/>
    <col min="6135" max="6135" width="6.7265625" style="95" customWidth="1"/>
    <col min="6136" max="6136" width="9.1796875" style="95"/>
    <col min="6137" max="6137" width="64.54296875" style="95" customWidth="1"/>
    <col min="6138" max="6138" width="1.26953125" style="95" customWidth="1"/>
    <col min="6139" max="6139" width="28.7265625" style="95" customWidth="1"/>
    <col min="6140" max="6140" width="0.81640625" style="95" customWidth="1"/>
    <col min="6141" max="6141" width="31" style="95" customWidth="1"/>
    <col min="6142" max="6142" width="3.81640625" style="95" customWidth="1"/>
    <col min="6143" max="6143" width="22" style="95" customWidth="1"/>
    <col min="6144" max="6389" width="9.1796875" style="95"/>
    <col min="6390" max="6390" width="6.26953125" style="95" customWidth="1"/>
    <col min="6391" max="6391" width="6.7265625" style="95" customWidth="1"/>
    <col min="6392" max="6392" width="9.1796875" style="95"/>
    <col min="6393" max="6393" width="64.54296875" style="95" customWidth="1"/>
    <col min="6394" max="6394" width="1.26953125" style="95" customWidth="1"/>
    <col min="6395" max="6395" width="28.7265625" style="95" customWidth="1"/>
    <col min="6396" max="6396" width="0.81640625" style="95" customWidth="1"/>
    <col min="6397" max="6397" width="31" style="95" customWidth="1"/>
    <col min="6398" max="6398" width="3.81640625" style="95" customWidth="1"/>
    <col min="6399" max="6399" width="22" style="95" customWidth="1"/>
    <col min="6400" max="6645" width="9.1796875" style="95"/>
    <col min="6646" max="6646" width="6.26953125" style="95" customWidth="1"/>
    <col min="6647" max="6647" width="6.7265625" style="95" customWidth="1"/>
    <col min="6648" max="6648" width="9.1796875" style="95"/>
    <col min="6649" max="6649" width="64.54296875" style="95" customWidth="1"/>
    <col min="6650" max="6650" width="1.26953125" style="95" customWidth="1"/>
    <col min="6651" max="6651" width="28.7265625" style="95" customWidth="1"/>
    <col min="6652" max="6652" width="0.81640625" style="95" customWidth="1"/>
    <col min="6653" max="6653" width="31" style="95" customWidth="1"/>
    <col min="6654" max="6654" width="3.81640625" style="95" customWidth="1"/>
    <col min="6655" max="6655" width="22" style="95" customWidth="1"/>
    <col min="6656" max="6901" width="9.1796875" style="95"/>
    <col min="6902" max="6902" width="6.26953125" style="95" customWidth="1"/>
    <col min="6903" max="6903" width="6.7265625" style="95" customWidth="1"/>
    <col min="6904" max="6904" width="9.1796875" style="95"/>
    <col min="6905" max="6905" width="64.54296875" style="95" customWidth="1"/>
    <col min="6906" max="6906" width="1.26953125" style="95" customWidth="1"/>
    <col min="6907" max="6907" width="28.7265625" style="95" customWidth="1"/>
    <col min="6908" max="6908" width="0.81640625" style="95" customWidth="1"/>
    <col min="6909" max="6909" width="31" style="95" customWidth="1"/>
    <col min="6910" max="6910" width="3.81640625" style="95" customWidth="1"/>
    <col min="6911" max="6911" width="22" style="95" customWidth="1"/>
    <col min="6912" max="7157" width="9.1796875" style="95"/>
    <col min="7158" max="7158" width="6.26953125" style="95" customWidth="1"/>
    <col min="7159" max="7159" width="6.7265625" style="95" customWidth="1"/>
    <col min="7160" max="7160" width="9.1796875" style="95"/>
    <col min="7161" max="7161" width="64.54296875" style="95" customWidth="1"/>
    <col min="7162" max="7162" width="1.26953125" style="95" customWidth="1"/>
    <col min="7163" max="7163" width="28.7265625" style="95" customWidth="1"/>
    <col min="7164" max="7164" width="0.81640625" style="95" customWidth="1"/>
    <col min="7165" max="7165" width="31" style="95" customWidth="1"/>
    <col min="7166" max="7166" width="3.81640625" style="95" customWidth="1"/>
    <col min="7167" max="7167" width="22" style="95" customWidth="1"/>
    <col min="7168" max="7413" width="9.1796875" style="95"/>
    <col min="7414" max="7414" width="6.26953125" style="95" customWidth="1"/>
    <col min="7415" max="7415" width="6.7265625" style="95" customWidth="1"/>
    <col min="7416" max="7416" width="9.1796875" style="95"/>
    <col min="7417" max="7417" width="64.54296875" style="95" customWidth="1"/>
    <col min="7418" max="7418" width="1.26953125" style="95" customWidth="1"/>
    <col min="7419" max="7419" width="28.7265625" style="95" customWidth="1"/>
    <col min="7420" max="7420" width="0.81640625" style="95" customWidth="1"/>
    <col min="7421" max="7421" width="31" style="95" customWidth="1"/>
    <col min="7422" max="7422" width="3.81640625" style="95" customWidth="1"/>
    <col min="7423" max="7423" width="22" style="95" customWidth="1"/>
    <col min="7424" max="7669" width="9.1796875" style="95"/>
    <col min="7670" max="7670" width="6.26953125" style="95" customWidth="1"/>
    <col min="7671" max="7671" width="6.7265625" style="95" customWidth="1"/>
    <col min="7672" max="7672" width="9.1796875" style="95"/>
    <col min="7673" max="7673" width="64.54296875" style="95" customWidth="1"/>
    <col min="7674" max="7674" width="1.26953125" style="95" customWidth="1"/>
    <col min="7675" max="7675" width="28.7265625" style="95" customWidth="1"/>
    <col min="7676" max="7676" width="0.81640625" style="95" customWidth="1"/>
    <col min="7677" max="7677" width="31" style="95" customWidth="1"/>
    <col min="7678" max="7678" width="3.81640625" style="95" customWidth="1"/>
    <col min="7679" max="7679" width="22" style="95" customWidth="1"/>
    <col min="7680" max="7925" width="9.1796875" style="95"/>
    <col min="7926" max="7926" width="6.26953125" style="95" customWidth="1"/>
    <col min="7927" max="7927" width="6.7265625" style="95" customWidth="1"/>
    <col min="7928" max="7928" width="9.1796875" style="95"/>
    <col min="7929" max="7929" width="64.54296875" style="95" customWidth="1"/>
    <col min="7930" max="7930" width="1.26953125" style="95" customWidth="1"/>
    <col min="7931" max="7931" width="28.7265625" style="95" customWidth="1"/>
    <col min="7932" max="7932" width="0.81640625" style="95" customWidth="1"/>
    <col min="7933" max="7933" width="31" style="95" customWidth="1"/>
    <col min="7934" max="7934" width="3.81640625" style="95" customWidth="1"/>
    <col min="7935" max="7935" width="22" style="95" customWidth="1"/>
    <col min="7936" max="8181" width="9.1796875" style="95"/>
    <col min="8182" max="8182" width="6.26953125" style="95" customWidth="1"/>
    <col min="8183" max="8183" width="6.7265625" style="95" customWidth="1"/>
    <col min="8184" max="8184" width="9.1796875" style="95"/>
    <col min="8185" max="8185" width="64.54296875" style="95" customWidth="1"/>
    <col min="8186" max="8186" width="1.26953125" style="95" customWidth="1"/>
    <col min="8187" max="8187" width="28.7265625" style="95" customWidth="1"/>
    <col min="8188" max="8188" width="0.81640625" style="95" customWidth="1"/>
    <col min="8189" max="8189" width="31" style="95" customWidth="1"/>
    <col min="8190" max="8190" width="3.81640625" style="95" customWidth="1"/>
    <col min="8191" max="8191" width="22" style="95" customWidth="1"/>
    <col min="8192" max="8437" width="9.1796875" style="95"/>
    <col min="8438" max="8438" width="6.26953125" style="95" customWidth="1"/>
    <col min="8439" max="8439" width="6.7265625" style="95" customWidth="1"/>
    <col min="8440" max="8440" width="9.1796875" style="95"/>
    <col min="8441" max="8441" width="64.54296875" style="95" customWidth="1"/>
    <col min="8442" max="8442" width="1.26953125" style="95" customWidth="1"/>
    <col min="8443" max="8443" width="28.7265625" style="95" customWidth="1"/>
    <col min="8444" max="8444" width="0.81640625" style="95" customWidth="1"/>
    <col min="8445" max="8445" width="31" style="95" customWidth="1"/>
    <col min="8446" max="8446" width="3.81640625" style="95" customWidth="1"/>
    <col min="8447" max="8447" width="22" style="95" customWidth="1"/>
    <col min="8448" max="8693" width="9.1796875" style="95"/>
    <col min="8694" max="8694" width="6.26953125" style="95" customWidth="1"/>
    <col min="8695" max="8695" width="6.7265625" style="95" customWidth="1"/>
    <col min="8696" max="8696" width="9.1796875" style="95"/>
    <col min="8697" max="8697" width="64.54296875" style="95" customWidth="1"/>
    <col min="8698" max="8698" width="1.26953125" style="95" customWidth="1"/>
    <col min="8699" max="8699" width="28.7265625" style="95" customWidth="1"/>
    <col min="8700" max="8700" width="0.81640625" style="95" customWidth="1"/>
    <col min="8701" max="8701" width="31" style="95" customWidth="1"/>
    <col min="8702" max="8702" width="3.81640625" style="95" customWidth="1"/>
    <col min="8703" max="8703" width="22" style="95" customWidth="1"/>
    <col min="8704" max="8949" width="9.1796875" style="95"/>
    <col min="8950" max="8950" width="6.26953125" style="95" customWidth="1"/>
    <col min="8951" max="8951" width="6.7265625" style="95" customWidth="1"/>
    <col min="8952" max="8952" width="9.1796875" style="95"/>
    <col min="8953" max="8953" width="64.54296875" style="95" customWidth="1"/>
    <col min="8954" max="8954" width="1.26953125" style="95" customWidth="1"/>
    <col min="8955" max="8955" width="28.7265625" style="95" customWidth="1"/>
    <col min="8956" max="8956" width="0.81640625" style="95" customWidth="1"/>
    <col min="8957" max="8957" width="31" style="95" customWidth="1"/>
    <col min="8958" max="8958" width="3.81640625" style="95" customWidth="1"/>
    <col min="8959" max="8959" width="22" style="95" customWidth="1"/>
    <col min="8960" max="9205" width="9.1796875" style="95"/>
    <col min="9206" max="9206" width="6.26953125" style="95" customWidth="1"/>
    <col min="9207" max="9207" width="6.7265625" style="95" customWidth="1"/>
    <col min="9208" max="9208" width="9.1796875" style="95"/>
    <col min="9209" max="9209" width="64.54296875" style="95" customWidth="1"/>
    <col min="9210" max="9210" width="1.26953125" style="95" customWidth="1"/>
    <col min="9211" max="9211" width="28.7265625" style="95" customWidth="1"/>
    <col min="9212" max="9212" width="0.81640625" style="95" customWidth="1"/>
    <col min="9213" max="9213" width="31" style="95" customWidth="1"/>
    <col min="9214" max="9214" width="3.81640625" style="95" customWidth="1"/>
    <col min="9215" max="9215" width="22" style="95" customWidth="1"/>
    <col min="9216" max="9461" width="9.1796875" style="95"/>
    <col min="9462" max="9462" width="6.26953125" style="95" customWidth="1"/>
    <col min="9463" max="9463" width="6.7265625" style="95" customWidth="1"/>
    <col min="9464" max="9464" width="9.1796875" style="95"/>
    <col min="9465" max="9465" width="64.54296875" style="95" customWidth="1"/>
    <col min="9466" max="9466" width="1.26953125" style="95" customWidth="1"/>
    <col min="9467" max="9467" width="28.7265625" style="95" customWidth="1"/>
    <col min="9468" max="9468" width="0.81640625" style="95" customWidth="1"/>
    <col min="9469" max="9469" width="31" style="95" customWidth="1"/>
    <col min="9470" max="9470" width="3.81640625" style="95" customWidth="1"/>
    <col min="9471" max="9471" width="22" style="95" customWidth="1"/>
    <col min="9472" max="9717" width="9.1796875" style="95"/>
    <col min="9718" max="9718" width="6.26953125" style="95" customWidth="1"/>
    <col min="9719" max="9719" width="6.7265625" style="95" customWidth="1"/>
    <col min="9720" max="9720" width="9.1796875" style="95"/>
    <col min="9721" max="9721" width="64.54296875" style="95" customWidth="1"/>
    <col min="9722" max="9722" width="1.26953125" style="95" customWidth="1"/>
    <col min="9723" max="9723" width="28.7265625" style="95" customWidth="1"/>
    <col min="9724" max="9724" width="0.81640625" style="95" customWidth="1"/>
    <col min="9725" max="9725" width="31" style="95" customWidth="1"/>
    <col min="9726" max="9726" width="3.81640625" style="95" customWidth="1"/>
    <col min="9727" max="9727" width="22" style="95" customWidth="1"/>
    <col min="9728" max="9973" width="9.1796875" style="95"/>
    <col min="9974" max="9974" width="6.26953125" style="95" customWidth="1"/>
    <col min="9975" max="9975" width="6.7265625" style="95" customWidth="1"/>
    <col min="9976" max="9976" width="9.1796875" style="95"/>
    <col min="9977" max="9977" width="64.54296875" style="95" customWidth="1"/>
    <col min="9978" max="9978" width="1.26953125" style="95" customWidth="1"/>
    <col min="9979" max="9979" width="28.7265625" style="95" customWidth="1"/>
    <col min="9980" max="9980" width="0.81640625" style="95" customWidth="1"/>
    <col min="9981" max="9981" width="31" style="95" customWidth="1"/>
    <col min="9982" max="9982" width="3.81640625" style="95" customWidth="1"/>
    <col min="9983" max="9983" width="22" style="95" customWidth="1"/>
    <col min="9984" max="10229" width="9.1796875" style="95"/>
    <col min="10230" max="10230" width="6.26953125" style="95" customWidth="1"/>
    <col min="10231" max="10231" width="6.7265625" style="95" customWidth="1"/>
    <col min="10232" max="10232" width="9.1796875" style="95"/>
    <col min="10233" max="10233" width="64.54296875" style="95" customWidth="1"/>
    <col min="10234" max="10234" width="1.26953125" style="95" customWidth="1"/>
    <col min="10235" max="10235" width="28.7265625" style="95" customWidth="1"/>
    <col min="10236" max="10236" width="0.81640625" style="95" customWidth="1"/>
    <col min="10237" max="10237" width="31" style="95" customWidth="1"/>
    <col min="10238" max="10238" width="3.81640625" style="95" customWidth="1"/>
    <col min="10239" max="10239" width="22" style="95" customWidth="1"/>
    <col min="10240" max="10485" width="9.1796875" style="95"/>
    <col min="10486" max="10486" width="6.26953125" style="95" customWidth="1"/>
    <col min="10487" max="10487" width="6.7265625" style="95" customWidth="1"/>
    <col min="10488" max="10488" width="9.1796875" style="95"/>
    <col min="10489" max="10489" width="64.54296875" style="95" customWidth="1"/>
    <col min="10490" max="10490" width="1.26953125" style="95" customWidth="1"/>
    <col min="10491" max="10491" width="28.7265625" style="95" customWidth="1"/>
    <col min="10492" max="10492" width="0.81640625" style="95" customWidth="1"/>
    <col min="10493" max="10493" width="31" style="95" customWidth="1"/>
    <col min="10494" max="10494" width="3.81640625" style="95" customWidth="1"/>
    <col min="10495" max="10495" width="22" style="95" customWidth="1"/>
    <col min="10496" max="10741" width="9.1796875" style="95"/>
    <col min="10742" max="10742" width="6.26953125" style="95" customWidth="1"/>
    <col min="10743" max="10743" width="6.7265625" style="95" customWidth="1"/>
    <col min="10744" max="10744" width="9.1796875" style="95"/>
    <col min="10745" max="10745" width="64.54296875" style="95" customWidth="1"/>
    <col min="10746" max="10746" width="1.26953125" style="95" customWidth="1"/>
    <col min="10747" max="10747" width="28.7265625" style="95" customWidth="1"/>
    <col min="10748" max="10748" width="0.81640625" style="95" customWidth="1"/>
    <col min="10749" max="10749" width="31" style="95" customWidth="1"/>
    <col min="10750" max="10750" width="3.81640625" style="95" customWidth="1"/>
    <col min="10751" max="10751" width="22" style="95" customWidth="1"/>
    <col min="10752" max="10997" width="9.1796875" style="95"/>
    <col min="10998" max="10998" width="6.26953125" style="95" customWidth="1"/>
    <col min="10999" max="10999" width="6.7265625" style="95" customWidth="1"/>
    <col min="11000" max="11000" width="9.1796875" style="95"/>
    <col min="11001" max="11001" width="64.54296875" style="95" customWidth="1"/>
    <col min="11002" max="11002" width="1.26953125" style="95" customWidth="1"/>
    <col min="11003" max="11003" width="28.7265625" style="95" customWidth="1"/>
    <col min="11004" max="11004" width="0.81640625" style="95" customWidth="1"/>
    <col min="11005" max="11005" width="31" style="95" customWidth="1"/>
    <col min="11006" max="11006" width="3.81640625" style="95" customWidth="1"/>
    <col min="11007" max="11007" width="22" style="95" customWidth="1"/>
    <col min="11008" max="11253" width="9.1796875" style="95"/>
    <col min="11254" max="11254" width="6.26953125" style="95" customWidth="1"/>
    <col min="11255" max="11255" width="6.7265625" style="95" customWidth="1"/>
    <col min="11256" max="11256" width="9.1796875" style="95"/>
    <col min="11257" max="11257" width="64.54296875" style="95" customWidth="1"/>
    <col min="11258" max="11258" width="1.26953125" style="95" customWidth="1"/>
    <col min="11259" max="11259" width="28.7265625" style="95" customWidth="1"/>
    <col min="11260" max="11260" width="0.81640625" style="95" customWidth="1"/>
    <col min="11261" max="11261" width="31" style="95" customWidth="1"/>
    <col min="11262" max="11262" width="3.81640625" style="95" customWidth="1"/>
    <col min="11263" max="11263" width="22" style="95" customWidth="1"/>
    <col min="11264" max="11509" width="9.1796875" style="95"/>
    <col min="11510" max="11510" width="6.26953125" style="95" customWidth="1"/>
    <col min="11511" max="11511" width="6.7265625" style="95" customWidth="1"/>
    <col min="11512" max="11512" width="9.1796875" style="95"/>
    <col min="11513" max="11513" width="64.54296875" style="95" customWidth="1"/>
    <col min="11514" max="11514" width="1.26953125" style="95" customWidth="1"/>
    <col min="11515" max="11515" width="28.7265625" style="95" customWidth="1"/>
    <col min="11516" max="11516" width="0.81640625" style="95" customWidth="1"/>
    <col min="11517" max="11517" width="31" style="95" customWidth="1"/>
    <col min="11518" max="11518" width="3.81640625" style="95" customWidth="1"/>
    <col min="11519" max="11519" width="22" style="95" customWidth="1"/>
    <col min="11520" max="11765" width="9.1796875" style="95"/>
    <col min="11766" max="11766" width="6.26953125" style="95" customWidth="1"/>
    <col min="11767" max="11767" width="6.7265625" style="95" customWidth="1"/>
    <col min="11768" max="11768" width="9.1796875" style="95"/>
    <col min="11769" max="11769" width="64.54296875" style="95" customWidth="1"/>
    <col min="11770" max="11770" width="1.26953125" style="95" customWidth="1"/>
    <col min="11771" max="11771" width="28.7265625" style="95" customWidth="1"/>
    <col min="11772" max="11772" width="0.81640625" style="95" customWidth="1"/>
    <col min="11773" max="11773" width="31" style="95" customWidth="1"/>
    <col min="11774" max="11774" width="3.81640625" style="95" customWidth="1"/>
    <col min="11775" max="11775" width="22" style="95" customWidth="1"/>
    <col min="11776" max="12021" width="9.1796875" style="95"/>
    <col min="12022" max="12022" width="6.26953125" style="95" customWidth="1"/>
    <col min="12023" max="12023" width="6.7265625" style="95" customWidth="1"/>
    <col min="12024" max="12024" width="9.1796875" style="95"/>
    <col min="12025" max="12025" width="64.54296875" style="95" customWidth="1"/>
    <col min="12026" max="12026" width="1.26953125" style="95" customWidth="1"/>
    <col min="12027" max="12027" width="28.7265625" style="95" customWidth="1"/>
    <col min="12028" max="12028" width="0.81640625" style="95" customWidth="1"/>
    <col min="12029" max="12029" width="31" style="95" customWidth="1"/>
    <col min="12030" max="12030" width="3.81640625" style="95" customWidth="1"/>
    <col min="12031" max="12031" width="22" style="95" customWidth="1"/>
    <col min="12032" max="12277" width="9.1796875" style="95"/>
    <col min="12278" max="12278" width="6.26953125" style="95" customWidth="1"/>
    <col min="12279" max="12279" width="6.7265625" style="95" customWidth="1"/>
    <col min="12280" max="12280" width="9.1796875" style="95"/>
    <col min="12281" max="12281" width="64.54296875" style="95" customWidth="1"/>
    <col min="12282" max="12282" width="1.26953125" style="95" customWidth="1"/>
    <col min="12283" max="12283" width="28.7265625" style="95" customWidth="1"/>
    <col min="12284" max="12284" width="0.81640625" style="95" customWidth="1"/>
    <col min="12285" max="12285" width="31" style="95" customWidth="1"/>
    <col min="12286" max="12286" width="3.81640625" style="95" customWidth="1"/>
    <col min="12287" max="12287" width="22" style="95" customWidth="1"/>
    <col min="12288" max="12533" width="9.1796875" style="95"/>
    <col min="12534" max="12534" width="6.26953125" style="95" customWidth="1"/>
    <col min="12535" max="12535" width="6.7265625" style="95" customWidth="1"/>
    <col min="12536" max="12536" width="9.1796875" style="95"/>
    <col min="12537" max="12537" width="64.54296875" style="95" customWidth="1"/>
    <col min="12538" max="12538" width="1.26953125" style="95" customWidth="1"/>
    <col min="12539" max="12539" width="28.7265625" style="95" customWidth="1"/>
    <col min="12540" max="12540" width="0.81640625" style="95" customWidth="1"/>
    <col min="12541" max="12541" width="31" style="95" customWidth="1"/>
    <col min="12542" max="12542" width="3.81640625" style="95" customWidth="1"/>
    <col min="12543" max="12543" width="22" style="95" customWidth="1"/>
    <col min="12544" max="12789" width="9.1796875" style="95"/>
    <col min="12790" max="12790" width="6.26953125" style="95" customWidth="1"/>
    <col min="12791" max="12791" width="6.7265625" style="95" customWidth="1"/>
    <col min="12792" max="12792" width="9.1796875" style="95"/>
    <col min="12793" max="12793" width="64.54296875" style="95" customWidth="1"/>
    <col min="12794" max="12794" width="1.26953125" style="95" customWidth="1"/>
    <col min="12795" max="12795" width="28.7265625" style="95" customWidth="1"/>
    <col min="12796" max="12796" width="0.81640625" style="95" customWidth="1"/>
    <col min="12797" max="12797" width="31" style="95" customWidth="1"/>
    <col min="12798" max="12798" width="3.81640625" style="95" customWidth="1"/>
    <col min="12799" max="12799" width="22" style="95" customWidth="1"/>
    <col min="12800" max="13045" width="9.1796875" style="95"/>
    <col min="13046" max="13046" width="6.26953125" style="95" customWidth="1"/>
    <col min="13047" max="13047" width="6.7265625" style="95" customWidth="1"/>
    <col min="13048" max="13048" width="9.1796875" style="95"/>
    <col min="13049" max="13049" width="64.54296875" style="95" customWidth="1"/>
    <col min="13050" max="13050" width="1.26953125" style="95" customWidth="1"/>
    <col min="13051" max="13051" width="28.7265625" style="95" customWidth="1"/>
    <col min="13052" max="13052" width="0.81640625" style="95" customWidth="1"/>
    <col min="13053" max="13053" width="31" style="95" customWidth="1"/>
    <col min="13054" max="13054" width="3.81640625" style="95" customWidth="1"/>
    <col min="13055" max="13055" width="22" style="95" customWidth="1"/>
    <col min="13056" max="13301" width="9.1796875" style="95"/>
    <col min="13302" max="13302" width="6.26953125" style="95" customWidth="1"/>
    <col min="13303" max="13303" width="6.7265625" style="95" customWidth="1"/>
    <col min="13304" max="13304" width="9.1796875" style="95"/>
    <col min="13305" max="13305" width="64.54296875" style="95" customWidth="1"/>
    <col min="13306" max="13306" width="1.26953125" style="95" customWidth="1"/>
    <col min="13307" max="13307" width="28.7265625" style="95" customWidth="1"/>
    <col min="13308" max="13308" width="0.81640625" style="95" customWidth="1"/>
    <col min="13309" max="13309" width="31" style="95" customWidth="1"/>
    <col min="13310" max="13310" width="3.81640625" style="95" customWidth="1"/>
    <col min="13311" max="13311" width="22" style="95" customWidth="1"/>
    <col min="13312" max="13557" width="9.1796875" style="95"/>
    <col min="13558" max="13558" width="6.26953125" style="95" customWidth="1"/>
    <col min="13559" max="13559" width="6.7265625" style="95" customWidth="1"/>
    <col min="13560" max="13560" width="9.1796875" style="95"/>
    <col min="13561" max="13561" width="64.54296875" style="95" customWidth="1"/>
    <col min="13562" max="13562" width="1.26953125" style="95" customWidth="1"/>
    <col min="13563" max="13563" width="28.7265625" style="95" customWidth="1"/>
    <col min="13564" max="13564" width="0.81640625" style="95" customWidth="1"/>
    <col min="13565" max="13565" width="31" style="95" customWidth="1"/>
    <col min="13566" max="13566" width="3.81640625" style="95" customWidth="1"/>
    <col min="13567" max="13567" width="22" style="95" customWidth="1"/>
    <col min="13568" max="13813" width="9.1796875" style="95"/>
    <col min="13814" max="13814" width="6.26953125" style="95" customWidth="1"/>
    <col min="13815" max="13815" width="6.7265625" style="95" customWidth="1"/>
    <col min="13816" max="13816" width="9.1796875" style="95"/>
    <col min="13817" max="13817" width="64.54296875" style="95" customWidth="1"/>
    <col min="13818" max="13818" width="1.26953125" style="95" customWidth="1"/>
    <col min="13819" max="13819" width="28.7265625" style="95" customWidth="1"/>
    <col min="13820" max="13820" width="0.81640625" style="95" customWidth="1"/>
    <col min="13821" max="13821" width="31" style="95" customWidth="1"/>
    <col min="13822" max="13822" width="3.81640625" style="95" customWidth="1"/>
    <col min="13823" max="13823" width="22" style="95" customWidth="1"/>
    <col min="13824" max="14069" width="9.1796875" style="95"/>
    <col min="14070" max="14070" width="6.26953125" style="95" customWidth="1"/>
    <col min="14071" max="14071" width="6.7265625" style="95" customWidth="1"/>
    <col min="14072" max="14072" width="9.1796875" style="95"/>
    <col min="14073" max="14073" width="64.54296875" style="95" customWidth="1"/>
    <col min="14074" max="14074" width="1.26953125" style="95" customWidth="1"/>
    <col min="14075" max="14075" width="28.7265625" style="95" customWidth="1"/>
    <col min="14076" max="14076" width="0.81640625" style="95" customWidth="1"/>
    <col min="14077" max="14077" width="31" style="95" customWidth="1"/>
    <col min="14078" max="14078" width="3.81640625" style="95" customWidth="1"/>
    <col min="14079" max="14079" width="22" style="95" customWidth="1"/>
    <col min="14080" max="14325" width="9.1796875" style="95"/>
    <col min="14326" max="14326" width="6.26953125" style="95" customWidth="1"/>
    <col min="14327" max="14327" width="6.7265625" style="95" customWidth="1"/>
    <col min="14328" max="14328" width="9.1796875" style="95"/>
    <col min="14329" max="14329" width="64.54296875" style="95" customWidth="1"/>
    <col min="14330" max="14330" width="1.26953125" style="95" customWidth="1"/>
    <col min="14331" max="14331" width="28.7265625" style="95" customWidth="1"/>
    <col min="14332" max="14332" width="0.81640625" style="95" customWidth="1"/>
    <col min="14333" max="14333" width="31" style="95" customWidth="1"/>
    <col min="14334" max="14334" width="3.81640625" style="95" customWidth="1"/>
    <col min="14335" max="14335" width="22" style="95" customWidth="1"/>
    <col min="14336" max="14581" width="9.1796875" style="95"/>
    <col min="14582" max="14582" width="6.26953125" style="95" customWidth="1"/>
    <col min="14583" max="14583" width="6.7265625" style="95" customWidth="1"/>
    <col min="14584" max="14584" width="9.1796875" style="95"/>
    <col min="14585" max="14585" width="64.54296875" style="95" customWidth="1"/>
    <col min="14586" max="14586" width="1.26953125" style="95" customWidth="1"/>
    <col min="14587" max="14587" width="28.7265625" style="95" customWidth="1"/>
    <col min="14588" max="14588" width="0.81640625" style="95" customWidth="1"/>
    <col min="14589" max="14589" width="31" style="95" customWidth="1"/>
    <col min="14590" max="14590" width="3.81640625" style="95" customWidth="1"/>
    <col min="14591" max="14591" width="22" style="95" customWidth="1"/>
    <col min="14592" max="14837" width="9.1796875" style="95"/>
    <col min="14838" max="14838" width="6.26953125" style="95" customWidth="1"/>
    <col min="14839" max="14839" width="6.7265625" style="95" customWidth="1"/>
    <col min="14840" max="14840" width="9.1796875" style="95"/>
    <col min="14841" max="14841" width="64.54296875" style="95" customWidth="1"/>
    <col min="14842" max="14842" width="1.26953125" style="95" customWidth="1"/>
    <col min="14843" max="14843" width="28.7265625" style="95" customWidth="1"/>
    <col min="14844" max="14844" width="0.81640625" style="95" customWidth="1"/>
    <col min="14845" max="14845" width="31" style="95" customWidth="1"/>
    <col min="14846" max="14846" width="3.81640625" style="95" customWidth="1"/>
    <col min="14847" max="14847" width="22" style="95" customWidth="1"/>
    <col min="14848" max="15093" width="9.1796875" style="95"/>
    <col min="15094" max="15094" width="6.26953125" style="95" customWidth="1"/>
    <col min="15095" max="15095" width="6.7265625" style="95" customWidth="1"/>
    <col min="15096" max="15096" width="9.1796875" style="95"/>
    <col min="15097" max="15097" width="64.54296875" style="95" customWidth="1"/>
    <col min="15098" max="15098" width="1.26953125" style="95" customWidth="1"/>
    <col min="15099" max="15099" width="28.7265625" style="95" customWidth="1"/>
    <col min="15100" max="15100" width="0.81640625" style="95" customWidth="1"/>
    <col min="15101" max="15101" width="31" style="95" customWidth="1"/>
    <col min="15102" max="15102" width="3.81640625" style="95" customWidth="1"/>
    <col min="15103" max="15103" width="22" style="95" customWidth="1"/>
    <col min="15104" max="15349" width="9.1796875" style="95"/>
    <col min="15350" max="15350" width="6.26953125" style="95" customWidth="1"/>
    <col min="15351" max="15351" width="6.7265625" style="95" customWidth="1"/>
    <col min="15352" max="15352" width="9.1796875" style="95"/>
    <col min="15353" max="15353" width="64.54296875" style="95" customWidth="1"/>
    <col min="15354" max="15354" width="1.26953125" style="95" customWidth="1"/>
    <col min="15355" max="15355" width="28.7265625" style="95" customWidth="1"/>
    <col min="15356" max="15356" width="0.81640625" style="95" customWidth="1"/>
    <col min="15357" max="15357" width="31" style="95" customWidth="1"/>
    <col min="15358" max="15358" width="3.81640625" style="95" customWidth="1"/>
    <col min="15359" max="15359" width="22" style="95" customWidth="1"/>
    <col min="15360" max="15605" width="9.1796875" style="95"/>
    <col min="15606" max="15606" width="6.26953125" style="95" customWidth="1"/>
    <col min="15607" max="15607" width="6.7265625" style="95" customWidth="1"/>
    <col min="15608" max="15608" width="9.1796875" style="95"/>
    <col min="15609" max="15609" width="64.54296875" style="95" customWidth="1"/>
    <col min="15610" max="15610" width="1.26953125" style="95" customWidth="1"/>
    <col min="15611" max="15611" width="28.7265625" style="95" customWidth="1"/>
    <col min="15612" max="15612" width="0.81640625" style="95" customWidth="1"/>
    <col min="15613" max="15613" width="31" style="95" customWidth="1"/>
    <col min="15614" max="15614" width="3.81640625" style="95" customWidth="1"/>
    <col min="15615" max="15615" width="22" style="95" customWidth="1"/>
    <col min="15616" max="15861" width="9.1796875" style="95"/>
    <col min="15862" max="15862" width="6.26953125" style="95" customWidth="1"/>
    <col min="15863" max="15863" width="6.7265625" style="95" customWidth="1"/>
    <col min="15864" max="15864" width="9.1796875" style="95"/>
    <col min="15865" max="15865" width="64.54296875" style="95" customWidth="1"/>
    <col min="15866" max="15866" width="1.26953125" style="95" customWidth="1"/>
    <col min="15867" max="15867" width="28.7265625" style="95" customWidth="1"/>
    <col min="15868" max="15868" width="0.81640625" style="95" customWidth="1"/>
    <col min="15869" max="15869" width="31" style="95" customWidth="1"/>
    <col min="15870" max="15870" width="3.81640625" style="95" customWidth="1"/>
    <col min="15871" max="15871" width="22" style="95" customWidth="1"/>
    <col min="15872" max="16117" width="9.1796875" style="95"/>
    <col min="16118" max="16118" width="6.26953125" style="95" customWidth="1"/>
    <col min="16119" max="16119" width="6.7265625" style="95" customWidth="1"/>
    <col min="16120" max="16120" width="9.1796875" style="95"/>
    <col min="16121" max="16121" width="64.54296875" style="95" customWidth="1"/>
    <col min="16122" max="16122" width="1.26953125" style="95" customWidth="1"/>
    <col min="16123" max="16123" width="28.7265625" style="95" customWidth="1"/>
    <col min="16124" max="16124" width="0.81640625" style="95" customWidth="1"/>
    <col min="16125" max="16125" width="31" style="95" customWidth="1"/>
    <col min="16126" max="16126" width="3.81640625" style="95" customWidth="1"/>
    <col min="16127" max="16127" width="22" style="95" customWidth="1"/>
    <col min="16128" max="16384" width="9.1796875" style="95"/>
  </cols>
  <sheetData>
    <row r="2" spans="2:21" s="85" customFormat="1">
      <c r="B2" s="82"/>
      <c r="C2" s="83" t="s">
        <v>195</v>
      </c>
      <c r="D2" s="83"/>
      <c r="E2" s="83"/>
      <c r="F2" s="84"/>
    </row>
    <row r="3" spans="2:21" s="89" customFormat="1">
      <c r="B3" s="86"/>
      <c r="C3" s="258" t="s">
        <v>196</v>
      </c>
      <c r="D3" s="87"/>
      <c r="E3" s="259" t="s">
        <v>35</v>
      </c>
      <c r="F3" s="88"/>
    </row>
    <row r="4" spans="2:21">
      <c r="B4" s="90"/>
      <c r="C4" s="91"/>
      <c r="D4" s="92"/>
      <c r="E4" s="93"/>
      <c r="F4" s="94"/>
      <c r="H4" s="264"/>
      <c r="I4" s="264"/>
      <c r="J4" s="264"/>
      <c r="K4" s="264"/>
      <c r="L4" s="264"/>
      <c r="M4" s="264"/>
      <c r="N4" s="264"/>
      <c r="O4" s="264"/>
      <c r="P4" s="264"/>
      <c r="Q4" s="264"/>
      <c r="R4" s="264"/>
      <c r="S4" s="264"/>
      <c r="T4" s="264"/>
      <c r="U4" s="264"/>
    </row>
    <row r="5" spans="2:21" s="101" customFormat="1" ht="12.75" customHeight="1">
      <c r="B5" s="96"/>
      <c r="C5" s="97" t="s">
        <v>197</v>
      </c>
      <c r="D5" s="98"/>
      <c r="E5" s="99">
        <v>-19050</v>
      </c>
      <c r="F5" s="100"/>
      <c r="H5" s="488" t="s">
        <v>204</v>
      </c>
      <c r="I5" s="489"/>
      <c r="J5" s="489"/>
      <c r="K5" s="489"/>
      <c r="L5" s="489"/>
      <c r="M5" s="489"/>
      <c r="N5" s="489"/>
      <c r="O5" s="489"/>
      <c r="P5" s="489"/>
      <c r="Q5" s="489"/>
      <c r="R5" s="489"/>
      <c r="S5" s="489"/>
      <c r="T5" s="489"/>
      <c r="U5" s="489"/>
    </row>
    <row r="6" spans="2:21" s="101" customFormat="1" ht="12.5">
      <c r="B6" s="96"/>
      <c r="C6" s="97" t="s">
        <v>198</v>
      </c>
      <c r="D6" s="98"/>
      <c r="E6" s="99">
        <v>-17132</v>
      </c>
      <c r="F6" s="100"/>
      <c r="H6" s="489"/>
      <c r="I6" s="489"/>
      <c r="J6" s="489"/>
      <c r="K6" s="489"/>
      <c r="L6" s="489"/>
      <c r="M6" s="489"/>
      <c r="N6" s="489"/>
      <c r="O6" s="489"/>
      <c r="P6" s="489"/>
      <c r="Q6" s="489"/>
      <c r="R6" s="489"/>
      <c r="S6" s="489"/>
      <c r="T6" s="489"/>
      <c r="U6" s="489"/>
    </row>
    <row r="7" spans="2:21" s="101" customFormat="1" ht="12.5">
      <c r="B7" s="96"/>
      <c r="C7" s="97" t="s">
        <v>199</v>
      </c>
      <c r="D7" s="98"/>
      <c r="E7" s="99">
        <v>276578</v>
      </c>
      <c r="F7" s="100"/>
      <c r="H7" s="489"/>
      <c r="I7" s="489"/>
      <c r="J7" s="489"/>
      <c r="K7" s="489"/>
      <c r="L7" s="489"/>
      <c r="M7" s="489"/>
      <c r="N7" s="489"/>
      <c r="O7" s="489"/>
      <c r="P7" s="489"/>
      <c r="Q7" s="489"/>
      <c r="R7" s="489"/>
      <c r="S7" s="489"/>
      <c r="T7" s="489"/>
      <c r="U7" s="489"/>
    </row>
    <row r="8" spans="2:21" s="101" customFormat="1" ht="12.5">
      <c r="B8" s="96"/>
      <c r="C8" s="102" t="s">
        <v>83</v>
      </c>
      <c r="D8" s="98"/>
      <c r="E8" s="99">
        <v>256332</v>
      </c>
      <c r="F8" s="100"/>
      <c r="H8" s="265"/>
      <c r="I8" s="265"/>
      <c r="J8" s="265"/>
      <c r="K8" s="265"/>
      <c r="L8" s="265"/>
      <c r="M8" s="265"/>
      <c r="N8" s="265"/>
      <c r="O8" s="265"/>
      <c r="P8" s="265"/>
      <c r="Q8" s="265"/>
      <c r="R8" s="265"/>
      <c r="S8" s="265"/>
      <c r="T8" s="265"/>
      <c r="U8" s="265"/>
    </row>
    <row r="9" spans="2:21" s="106" customFormat="1">
      <c r="B9" s="103"/>
      <c r="C9" s="260" t="s">
        <v>200</v>
      </c>
      <c r="D9" s="104"/>
      <c r="E9" s="261">
        <v>496728</v>
      </c>
      <c r="F9" s="105"/>
      <c r="H9" s="266"/>
      <c r="I9" s="266"/>
      <c r="J9" s="266"/>
      <c r="K9" s="266"/>
      <c r="L9" s="266"/>
      <c r="M9" s="266"/>
      <c r="N9" s="266"/>
      <c r="O9" s="266"/>
      <c r="P9" s="266"/>
      <c r="Q9" s="266"/>
      <c r="R9" s="266"/>
      <c r="S9" s="266"/>
      <c r="T9" s="266"/>
      <c r="U9" s="266"/>
    </row>
    <row r="10" spans="2:21" s="98" customFormat="1" ht="12.5">
      <c r="B10" s="107"/>
      <c r="C10" s="108" t="s">
        <v>201</v>
      </c>
      <c r="E10" s="99">
        <v>-31341</v>
      </c>
      <c r="F10" s="109"/>
      <c r="H10" s="267"/>
      <c r="I10" s="267"/>
      <c r="J10" s="267"/>
      <c r="K10" s="267"/>
      <c r="L10" s="267"/>
      <c r="M10" s="267"/>
      <c r="N10" s="267"/>
      <c r="O10" s="267"/>
      <c r="P10" s="267"/>
      <c r="Q10" s="267"/>
      <c r="R10" s="267"/>
      <c r="S10" s="267"/>
      <c r="T10" s="267"/>
      <c r="U10" s="267"/>
    </row>
    <row r="11" spans="2:21">
      <c r="B11" s="90"/>
      <c r="C11" s="102" t="s">
        <v>202</v>
      </c>
      <c r="D11" s="92"/>
      <c r="E11" s="99">
        <v>53426</v>
      </c>
      <c r="F11" s="94"/>
      <c r="H11" s="268"/>
      <c r="I11" s="264"/>
      <c r="J11" s="264"/>
      <c r="K11" s="264"/>
      <c r="L11" s="264"/>
      <c r="M11" s="264"/>
      <c r="N11" s="264"/>
      <c r="O11" s="264"/>
      <c r="P11" s="264"/>
      <c r="Q11" s="264"/>
      <c r="R11" s="264"/>
      <c r="S11" s="264"/>
      <c r="T11" s="264"/>
      <c r="U11" s="264"/>
    </row>
    <row r="12" spans="2:21" s="106" customFormat="1" ht="12.75" customHeight="1">
      <c r="B12" s="103"/>
      <c r="C12" s="260" t="s">
        <v>54</v>
      </c>
      <c r="D12" s="104"/>
      <c r="E12" s="261">
        <v>518813</v>
      </c>
      <c r="F12" s="105"/>
      <c r="H12" s="488" t="s">
        <v>208</v>
      </c>
      <c r="I12" s="488"/>
      <c r="J12" s="488"/>
      <c r="K12" s="488"/>
      <c r="L12" s="488"/>
      <c r="M12" s="488"/>
      <c r="N12" s="488"/>
      <c r="O12" s="488"/>
      <c r="P12" s="488"/>
      <c r="Q12" s="488"/>
      <c r="R12" s="488"/>
      <c r="S12" s="488"/>
      <c r="T12" s="488"/>
      <c r="U12" s="488"/>
    </row>
    <row r="13" spans="2:21" s="101" customFormat="1" ht="12.5">
      <c r="B13" s="110"/>
      <c r="C13" s="111"/>
      <c r="D13" s="112"/>
      <c r="E13" s="113"/>
      <c r="F13" s="114"/>
      <c r="H13" s="488"/>
      <c r="I13" s="488"/>
      <c r="J13" s="488"/>
      <c r="K13" s="488"/>
      <c r="L13" s="488"/>
      <c r="M13" s="488"/>
      <c r="N13" s="488"/>
      <c r="O13" s="488"/>
      <c r="P13" s="488"/>
      <c r="Q13" s="488"/>
      <c r="R13" s="488"/>
      <c r="S13" s="488"/>
      <c r="T13" s="488"/>
      <c r="U13" s="488"/>
    </row>
    <row r="14" spans="2:21" s="101" customFormat="1" ht="12.5">
      <c r="C14" s="97"/>
      <c r="D14" s="98"/>
      <c r="E14" s="115"/>
      <c r="H14" s="488"/>
      <c r="I14" s="488"/>
      <c r="J14" s="488"/>
      <c r="K14" s="488"/>
      <c r="L14" s="488"/>
      <c r="M14" s="488"/>
      <c r="N14" s="488"/>
      <c r="O14" s="488"/>
      <c r="P14" s="488"/>
      <c r="Q14" s="488"/>
      <c r="R14" s="488"/>
      <c r="S14" s="488"/>
      <c r="T14" s="488"/>
      <c r="U14" s="488"/>
    </row>
    <row r="15" spans="2:21">
      <c r="H15" s="488"/>
      <c r="I15" s="488"/>
      <c r="J15" s="488"/>
      <c r="K15" s="488"/>
      <c r="L15" s="488"/>
      <c r="M15" s="488"/>
      <c r="N15" s="488"/>
      <c r="O15" s="488"/>
      <c r="P15" s="488"/>
      <c r="Q15" s="488"/>
      <c r="R15" s="488"/>
      <c r="S15" s="488"/>
      <c r="T15" s="488"/>
      <c r="U15" s="488"/>
    </row>
    <row r="16" spans="2:21">
      <c r="B16" s="116"/>
      <c r="C16" s="117" t="s">
        <v>203</v>
      </c>
      <c r="D16" s="118"/>
      <c r="E16" s="117"/>
      <c r="F16" s="119"/>
    </row>
    <row r="17" spans="2:6">
      <c r="B17" s="90"/>
      <c r="C17" s="262" t="s">
        <v>60</v>
      </c>
      <c r="E17" s="263" t="s">
        <v>35</v>
      </c>
      <c r="F17" s="94"/>
    </row>
    <row r="18" spans="2:6">
      <c r="B18" s="90"/>
      <c r="C18" s="120" t="s">
        <v>44</v>
      </c>
      <c r="E18" s="121">
        <v>3204060</v>
      </c>
      <c r="F18" s="94"/>
    </row>
    <row r="19" spans="2:6">
      <c r="B19" s="90"/>
      <c r="C19" s="122" t="s">
        <v>61</v>
      </c>
      <c r="E19" s="123">
        <v>-2621270</v>
      </c>
      <c r="F19" s="94"/>
    </row>
    <row r="20" spans="2:6">
      <c r="B20" s="90"/>
      <c r="C20" s="120" t="s">
        <v>48</v>
      </c>
      <c r="E20" s="124">
        <v>582790</v>
      </c>
      <c r="F20" s="94"/>
    </row>
    <row r="21" spans="2:6">
      <c r="B21" s="90"/>
      <c r="C21" s="125" t="s">
        <v>62</v>
      </c>
      <c r="E21" s="126">
        <v>0.182</v>
      </c>
      <c r="F21" s="94"/>
    </row>
    <row r="22" spans="2:6">
      <c r="B22" s="90"/>
      <c r="C22" s="120" t="s">
        <v>63</v>
      </c>
      <c r="E22" s="127">
        <v>-373735</v>
      </c>
      <c r="F22" s="94"/>
    </row>
    <row r="23" spans="2:6">
      <c r="B23" s="90"/>
      <c r="C23" s="122" t="s">
        <v>64</v>
      </c>
      <c r="E23" s="123">
        <v>-73674</v>
      </c>
      <c r="F23" s="94"/>
    </row>
    <row r="24" spans="2:6">
      <c r="B24" s="90"/>
      <c r="C24" s="122" t="s">
        <v>65</v>
      </c>
      <c r="E24" s="123">
        <v>-112907</v>
      </c>
      <c r="F24" s="94"/>
    </row>
    <row r="25" spans="2:6">
      <c r="B25" s="90"/>
      <c r="C25" s="128" t="s">
        <v>66</v>
      </c>
      <c r="E25" s="123">
        <v>-187154</v>
      </c>
      <c r="F25" s="94"/>
    </row>
    <row r="26" spans="2:6">
      <c r="B26" s="90"/>
      <c r="C26" s="120" t="s">
        <v>68</v>
      </c>
      <c r="E26" s="124">
        <v>209055</v>
      </c>
      <c r="F26" s="94"/>
    </row>
    <row r="27" spans="2:6">
      <c r="B27" s="90"/>
      <c r="C27" s="125" t="s">
        <v>69</v>
      </c>
      <c r="E27" s="129">
        <v>6.6000000000000003E-2</v>
      </c>
      <c r="F27" s="94"/>
    </row>
    <row r="28" spans="2:6">
      <c r="B28" s="90"/>
      <c r="C28" s="120" t="s">
        <v>70</v>
      </c>
      <c r="E28" s="124">
        <v>-276578</v>
      </c>
      <c r="F28" s="94"/>
    </row>
    <row r="29" spans="2:6">
      <c r="B29" s="90"/>
      <c r="C29" s="122" t="s">
        <v>71</v>
      </c>
      <c r="E29" s="123">
        <v>31341</v>
      </c>
      <c r="F29" s="94"/>
    </row>
    <row r="30" spans="2:6">
      <c r="B30" s="90"/>
      <c r="C30" s="120" t="s">
        <v>72</v>
      </c>
      <c r="E30" s="124">
        <v>-36182</v>
      </c>
      <c r="F30" s="94"/>
    </row>
    <row r="31" spans="2:6">
      <c r="B31" s="90"/>
      <c r="C31" s="122" t="s">
        <v>73</v>
      </c>
      <c r="E31" s="123">
        <v>17132</v>
      </c>
      <c r="F31" s="94"/>
    </row>
    <row r="32" spans="2:6">
      <c r="B32" s="90"/>
      <c r="C32" s="130" t="s">
        <v>74</v>
      </c>
      <c r="E32" s="124">
        <v>-19050</v>
      </c>
      <c r="F32" s="94"/>
    </row>
    <row r="33" spans="2:6">
      <c r="B33" s="90"/>
      <c r="C33" s="125" t="s">
        <v>75</v>
      </c>
      <c r="E33" s="129">
        <v>-5.0000000000000001E-3</v>
      </c>
      <c r="F33" s="94"/>
    </row>
    <row r="34" spans="2:6">
      <c r="B34" s="90"/>
      <c r="C34" s="131" t="s">
        <v>76</v>
      </c>
      <c r="E34" s="131"/>
      <c r="F34" s="94"/>
    </row>
    <row r="35" spans="2:6">
      <c r="B35" s="90"/>
      <c r="C35" s="120" t="s">
        <v>77</v>
      </c>
      <c r="E35" s="132">
        <v>-32179</v>
      </c>
      <c r="F35" s="94"/>
    </row>
    <row r="36" spans="2:6">
      <c r="B36" s="90"/>
      <c r="C36" s="120" t="s">
        <v>78</v>
      </c>
      <c r="E36" s="132">
        <v>13129</v>
      </c>
      <c r="F36" s="94"/>
    </row>
    <row r="37" spans="2:6">
      <c r="B37" s="90"/>
      <c r="C37" s="120" t="s">
        <v>79</v>
      </c>
      <c r="E37" s="133">
        <v>496728</v>
      </c>
      <c r="F37" s="94"/>
    </row>
    <row r="38" spans="2:6">
      <c r="B38" s="90"/>
      <c r="C38" s="125" t="s">
        <v>80</v>
      </c>
      <c r="E38" s="134">
        <v>0.155</v>
      </c>
      <c r="F38" s="94"/>
    </row>
    <row r="39" spans="2:6">
      <c r="B39" s="90"/>
      <c r="C39" s="120" t="s">
        <v>81</v>
      </c>
      <c r="E39" s="133">
        <v>518813</v>
      </c>
      <c r="F39" s="94"/>
    </row>
    <row r="40" spans="2:6">
      <c r="B40" s="90"/>
      <c r="C40" s="125" t="s">
        <v>82</v>
      </c>
      <c r="E40" s="134">
        <v>0.16200000000000001</v>
      </c>
      <c r="F40" s="94"/>
    </row>
    <row r="41" spans="2:6">
      <c r="B41" s="90"/>
      <c r="C41" s="122" t="s">
        <v>83</v>
      </c>
      <c r="E41" s="135">
        <v>256332</v>
      </c>
      <c r="F41" s="94"/>
    </row>
    <row r="42" spans="2:6" ht="5.25" customHeight="1">
      <c r="B42" s="136"/>
      <c r="C42" s="137"/>
      <c r="D42" s="137"/>
      <c r="E42" s="137"/>
      <c r="F42" s="138"/>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zoomScaleNormal="100" workbookViewId="0"/>
  </sheetViews>
  <sheetFormatPr defaultRowHeight="14.5"/>
  <sheetData>
    <row r="29" spans="11:16" ht="15" customHeight="1">
      <c r="K29" s="490" t="s">
        <v>205</v>
      </c>
      <c r="L29" s="490"/>
      <c r="M29" s="490"/>
      <c r="N29" s="490"/>
      <c r="O29" s="490"/>
      <c r="P29" s="490"/>
    </row>
    <row r="30" spans="11:16">
      <c r="K30" s="490"/>
      <c r="L30" s="490"/>
      <c r="M30" s="490"/>
      <c r="N30" s="490"/>
      <c r="O30" s="490"/>
      <c r="P30" s="490"/>
    </row>
    <row r="36" spans="2:7" ht="40.5" customHeight="1">
      <c r="B36" s="491" t="s">
        <v>206</v>
      </c>
      <c r="C36" s="491"/>
      <c r="D36" s="491"/>
      <c r="E36" s="491"/>
      <c r="F36" s="491"/>
      <c r="G36" s="491"/>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145" zoomScaleNormal="145"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N49" sqref="N49"/>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5:M9"/>
  <sheetViews>
    <sheetView showGridLines="0" zoomScale="40" zoomScaleNormal="40" workbookViewId="0"/>
  </sheetViews>
  <sheetFormatPr defaultRowHeight="14.5"/>
  <cols>
    <col min="5" max="5" width="17.7265625" bestFit="1" customWidth="1"/>
    <col min="6" max="6" width="34" bestFit="1" customWidth="1"/>
    <col min="9" max="9" width="17.7265625" bestFit="1" customWidth="1"/>
    <col min="10" max="10" width="30.26953125" bestFit="1" customWidth="1"/>
  </cols>
  <sheetData>
    <row r="5" spans="1:13" ht="71.25" customHeight="1"/>
    <row r="6" spans="1:13" ht="34">
      <c r="A6" s="467" t="s">
        <v>6</v>
      </c>
      <c r="B6" s="467"/>
      <c r="C6" s="467"/>
      <c r="D6" s="467"/>
      <c r="E6" s="467"/>
      <c r="F6" s="467"/>
      <c r="G6" s="467"/>
      <c r="H6" s="467"/>
      <c r="I6" s="467"/>
      <c r="J6" s="467"/>
      <c r="K6" s="467"/>
      <c r="L6" s="467"/>
      <c r="M6" s="467"/>
    </row>
    <row r="7" spans="1:13" ht="34">
      <c r="A7" s="468">
        <v>1253079108</v>
      </c>
      <c r="B7" s="468"/>
      <c r="C7" s="468"/>
      <c r="D7" s="468"/>
      <c r="E7" s="468"/>
      <c r="F7" s="468"/>
      <c r="G7" s="468"/>
      <c r="H7" s="468"/>
      <c r="I7" s="468"/>
      <c r="J7" s="468"/>
      <c r="K7" s="468"/>
      <c r="L7" s="468"/>
      <c r="M7" s="468"/>
    </row>
    <row r="8" spans="1:13" ht="34">
      <c r="D8" s="469" t="s">
        <v>7</v>
      </c>
      <c r="E8" s="470"/>
      <c r="F8" s="471"/>
      <c r="G8" s="2"/>
      <c r="H8" s="472" t="s">
        <v>8</v>
      </c>
      <c r="I8" s="473"/>
      <c r="J8" s="474"/>
    </row>
    <row r="9" spans="1:13" ht="34">
      <c r="D9" s="3" t="s">
        <v>9</v>
      </c>
      <c r="E9" s="4">
        <v>0.56279999999999997</v>
      </c>
      <c r="F9" s="5">
        <v>705260684</v>
      </c>
      <c r="G9" s="2"/>
      <c r="H9" s="3" t="s">
        <v>10</v>
      </c>
      <c r="I9" s="4">
        <v>0.43719999999999998</v>
      </c>
      <c r="J9" s="5">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dimension ref="B2:F32"/>
  <sheetViews>
    <sheetView showGridLines="0" zoomScale="50" zoomScaleNormal="50" workbookViewId="0"/>
  </sheetViews>
  <sheetFormatPr defaultColWidth="8.7265625" defaultRowHeight="14.5"/>
  <cols>
    <col min="2" max="2" width="75.54296875" bestFit="1" customWidth="1"/>
    <col min="3" max="3" width="37.26953125" bestFit="1" customWidth="1"/>
    <col min="4" max="4" width="24.1796875" bestFit="1" customWidth="1"/>
    <col min="5" max="5" width="77.26953125" bestFit="1" customWidth="1"/>
    <col min="6" max="6" width="35.81640625" customWidth="1"/>
    <col min="7" max="7" width="35.1796875" bestFit="1" customWidth="1"/>
    <col min="8" max="8" width="37" bestFit="1" customWidth="1"/>
  </cols>
  <sheetData>
    <row r="2" spans="2:6" ht="60" customHeight="1"/>
    <row r="3" spans="2:6" ht="23">
      <c r="B3" s="8"/>
      <c r="C3" s="7"/>
      <c r="E3" s="6"/>
      <c r="F3" s="7"/>
    </row>
    <row r="4" spans="2:6" ht="23">
      <c r="B4" s="8"/>
      <c r="C4" s="7"/>
      <c r="E4" s="6"/>
      <c r="F4" s="7"/>
    </row>
    <row r="5" spans="2:6" ht="23">
      <c r="B5" s="224" t="s">
        <v>12</v>
      </c>
      <c r="C5" s="225" t="s">
        <v>14</v>
      </c>
      <c r="E5" s="7"/>
    </row>
    <row r="6" spans="2:6" ht="23">
      <c r="B6" s="6" t="s">
        <v>15</v>
      </c>
      <c r="C6" s="7">
        <v>1.6</v>
      </c>
      <c r="E6" s="7"/>
    </row>
    <row r="7" spans="2:6" ht="23">
      <c r="B7" s="6" t="s">
        <v>16</v>
      </c>
      <c r="C7" s="7">
        <v>0.6</v>
      </c>
      <c r="E7" s="7"/>
    </row>
    <row r="8" spans="2:6" ht="23">
      <c r="B8" s="6" t="s">
        <v>17</v>
      </c>
      <c r="C8" s="7">
        <v>0.5</v>
      </c>
      <c r="E8" s="6"/>
      <c r="F8" s="7"/>
    </row>
    <row r="9" spans="2:6" ht="23">
      <c r="B9" s="9" t="s">
        <v>355</v>
      </c>
      <c r="F9" s="7"/>
    </row>
    <row r="32" spans="2:2">
      <c r="B32" t="s">
        <v>19</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52FC0-5725-4057-8566-358EE5395CAA}">
  <dimension ref="B1:BB42"/>
  <sheetViews>
    <sheetView showGridLines="0" zoomScale="70" zoomScaleNormal="70" workbookViewId="0">
      <selection activeCell="AI16" sqref="A1:AI16"/>
    </sheetView>
  </sheetViews>
  <sheetFormatPr defaultRowHeight="14.5"/>
  <cols>
    <col min="2" max="3" width="9.54296875" customWidth="1"/>
    <col min="4" max="4" width="13.453125" customWidth="1"/>
    <col min="5" max="5" width="0" hidden="1" customWidth="1"/>
    <col min="6" max="6" width="10.7265625" bestFit="1" customWidth="1"/>
    <col min="7" max="7" width="9.54296875" bestFit="1" customWidth="1"/>
    <col min="8" max="11" width="10.7265625" bestFit="1" customWidth="1"/>
    <col min="12" max="16" width="10.7265625" customWidth="1"/>
    <col min="17" max="17" width="19.1796875" customWidth="1"/>
    <col min="18" max="19" width="17.26953125" customWidth="1"/>
    <col min="20" max="20" width="31.54296875" customWidth="1"/>
    <col min="21" max="21" width="14.1796875" customWidth="1"/>
    <col min="22" max="22" width="14.453125" customWidth="1"/>
    <col min="23" max="24" width="13.1796875" customWidth="1"/>
    <col min="25" max="29" width="16.1796875" customWidth="1"/>
    <col min="30" max="30" width="12.54296875" customWidth="1"/>
    <col min="31" max="31" width="13.1796875" customWidth="1"/>
    <col min="32" max="32" width="15.7265625" bestFit="1" customWidth="1"/>
    <col min="33" max="43" width="15.7265625" customWidth="1"/>
    <col min="44" max="46" width="13.1796875" bestFit="1" customWidth="1"/>
    <col min="47" max="47" width="12.7265625" bestFit="1" customWidth="1"/>
    <col min="48" max="54" width="13.1796875" bestFit="1" customWidth="1"/>
    <col min="55" max="55" width="13.1796875" customWidth="1"/>
  </cols>
  <sheetData>
    <row r="1" spans="4:29" ht="30" customHeight="1"/>
    <row r="2" spans="4:29" ht="34">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4:29" ht="34" customHeight="1">
      <c r="D3" s="417" t="s">
        <v>279</v>
      </c>
      <c r="E3" s="417"/>
      <c r="F3" s="417"/>
      <c r="G3" s="417"/>
      <c r="H3" s="417"/>
      <c r="I3" s="417"/>
      <c r="J3" s="417"/>
      <c r="K3" s="417"/>
      <c r="L3" s="417"/>
      <c r="M3" s="417"/>
      <c r="N3" s="417"/>
      <c r="O3" s="417"/>
      <c r="P3" s="417"/>
      <c r="Q3" s="417"/>
      <c r="R3" s="417"/>
      <c r="S3" s="417"/>
      <c r="T3" s="417"/>
      <c r="U3" s="417"/>
      <c r="V3" s="417"/>
      <c r="W3" s="11"/>
      <c r="X3" s="11"/>
      <c r="Y3" s="11"/>
      <c r="Z3" s="11"/>
      <c r="AA3" s="11"/>
      <c r="AB3" s="11"/>
      <c r="AC3" s="11"/>
    </row>
    <row r="18" spans="2:54" ht="20.5">
      <c r="Q18" s="12"/>
      <c r="R18" s="12"/>
      <c r="S18" s="12"/>
      <c r="T18" s="475" t="s">
        <v>21</v>
      </c>
      <c r="U18" s="476"/>
      <c r="V18" s="12"/>
    </row>
    <row r="19" spans="2:54" ht="41">
      <c r="Q19" s="273" t="s">
        <v>22</v>
      </c>
      <c r="R19" s="272" t="s">
        <v>23</v>
      </c>
      <c r="S19" s="273" t="s">
        <v>24</v>
      </c>
      <c r="T19" s="272" t="s">
        <v>25</v>
      </c>
      <c r="U19" s="273" t="s">
        <v>26</v>
      </c>
      <c r="V19" s="272" t="s">
        <v>13</v>
      </c>
    </row>
    <row r="20" spans="2:54" ht="20.5" customHeight="1">
      <c r="D20" s="418" t="s">
        <v>27</v>
      </c>
      <c r="E20" s="419"/>
      <c r="F20" s="419"/>
      <c r="G20" s="419"/>
      <c r="H20" s="419"/>
      <c r="I20" s="419"/>
      <c r="J20" s="419"/>
      <c r="K20" s="419"/>
      <c r="L20" s="419"/>
      <c r="M20" s="419"/>
      <c r="N20" s="419"/>
      <c r="O20" s="419"/>
      <c r="P20" s="420"/>
      <c r="Q20" s="13">
        <v>1000</v>
      </c>
      <c r="R20" s="13">
        <v>1800</v>
      </c>
      <c r="S20" s="13">
        <v>2710</v>
      </c>
      <c r="T20" s="13">
        <v>360</v>
      </c>
      <c r="U20" s="13">
        <v>1030</v>
      </c>
      <c r="V20" s="13">
        <v>6900</v>
      </c>
    </row>
    <row r="21" spans="2:54" ht="20">
      <c r="D21" s="14" t="s">
        <v>280</v>
      </c>
    </row>
    <row r="22" spans="2:54" ht="20">
      <c r="D22" s="14" t="s">
        <v>281</v>
      </c>
    </row>
    <row r="23" spans="2:54" ht="31" customHeight="1">
      <c r="B23" s="421" t="s">
        <v>28</v>
      </c>
      <c r="C23" s="422"/>
      <c r="D23" s="422"/>
      <c r="E23" s="422"/>
      <c r="F23" s="422"/>
      <c r="G23" s="422"/>
      <c r="H23" s="422"/>
      <c r="I23" s="422"/>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16"/>
      <c r="AQ23" s="416"/>
      <c r="AR23" s="422"/>
      <c r="AS23" s="422"/>
      <c r="AT23" s="422"/>
    </row>
    <row r="24" spans="2:54" ht="23">
      <c r="B24" s="227" t="s">
        <v>29</v>
      </c>
      <c r="C24" s="226"/>
      <c r="D24" s="226"/>
      <c r="E24" s="385" t="s">
        <v>30</v>
      </c>
      <c r="F24" s="228" t="s">
        <v>31</v>
      </c>
      <c r="G24" s="228" t="s">
        <v>32</v>
      </c>
      <c r="H24" s="228" t="s">
        <v>33</v>
      </c>
      <c r="I24" s="228" t="s">
        <v>34</v>
      </c>
      <c r="J24" s="228" t="s">
        <v>35</v>
      </c>
      <c r="K24" s="228" t="s">
        <v>36</v>
      </c>
      <c r="L24" s="228" t="s">
        <v>193</v>
      </c>
      <c r="M24" s="228" t="s">
        <v>213</v>
      </c>
      <c r="N24" s="228" t="s">
        <v>223</v>
      </c>
      <c r="O24" s="228" t="s">
        <v>234</v>
      </c>
      <c r="P24" s="228" t="s">
        <v>240</v>
      </c>
      <c r="Q24" s="228" t="s">
        <v>251</v>
      </c>
      <c r="R24" s="228" t="s">
        <v>253</v>
      </c>
      <c r="S24" s="228" t="s">
        <v>257</v>
      </c>
      <c r="T24" s="228" t="s">
        <v>260</v>
      </c>
      <c r="U24" s="228" t="s">
        <v>266</v>
      </c>
      <c r="V24" s="228" t="s">
        <v>269</v>
      </c>
      <c r="W24" s="228" t="s">
        <v>278</v>
      </c>
      <c r="X24" s="228" t="s">
        <v>290</v>
      </c>
      <c r="Y24" s="228" t="s">
        <v>291</v>
      </c>
      <c r="Z24" s="228" t="s">
        <v>302</v>
      </c>
      <c r="AA24" s="228" t="s">
        <v>304</v>
      </c>
      <c r="AB24" s="228" t="s">
        <v>305</v>
      </c>
      <c r="AC24" s="228" t="s">
        <v>307</v>
      </c>
      <c r="AD24" s="228" t="s">
        <v>309</v>
      </c>
      <c r="AE24" s="228" t="s">
        <v>310</v>
      </c>
      <c r="AF24" s="228" t="s">
        <v>320</v>
      </c>
      <c r="AG24" s="228" t="s">
        <v>339</v>
      </c>
      <c r="AH24" s="228" t="s">
        <v>340</v>
      </c>
      <c r="AI24" s="228" t="s">
        <v>351</v>
      </c>
      <c r="AJ24" s="228" t="s">
        <v>354</v>
      </c>
      <c r="AK24" s="228" t="s">
        <v>359</v>
      </c>
      <c r="AL24" s="228" t="s">
        <v>366</v>
      </c>
      <c r="AM24" s="228" t="s">
        <v>369</v>
      </c>
      <c r="AN24" s="274"/>
      <c r="AO24" s="423" t="s">
        <v>29</v>
      </c>
      <c r="AP24" s="423"/>
      <c r="AQ24" s="228">
        <v>2013</v>
      </c>
      <c r="AR24" s="228">
        <v>2014</v>
      </c>
      <c r="AS24" s="228">
        <v>2015</v>
      </c>
      <c r="AT24" s="228">
        <v>2016</v>
      </c>
      <c r="AU24" s="228">
        <v>2017</v>
      </c>
      <c r="AV24" s="228">
        <v>2018</v>
      </c>
      <c r="AW24" s="228">
        <v>2019</v>
      </c>
      <c r="AX24" s="228">
        <v>2020</v>
      </c>
      <c r="AY24" s="228">
        <v>2021</v>
      </c>
      <c r="AZ24" s="228">
        <v>2022</v>
      </c>
      <c r="BA24" s="228">
        <v>2023</v>
      </c>
      <c r="BB24" s="228">
        <v>2024</v>
      </c>
    </row>
    <row r="25" spans="2:54" ht="23">
      <c r="B25" s="15" t="s">
        <v>37</v>
      </c>
      <c r="C25" s="16"/>
      <c r="D25" s="16"/>
      <c r="E25" s="17">
        <v>737</v>
      </c>
      <c r="F25" s="17">
        <v>769</v>
      </c>
      <c r="G25" s="17">
        <v>760</v>
      </c>
      <c r="H25" s="17">
        <v>747</v>
      </c>
      <c r="I25" s="17">
        <v>715</v>
      </c>
      <c r="J25" s="17">
        <v>813</v>
      </c>
      <c r="K25" s="17">
        <v>845</v>
      </c>
      <c r="L25" s="17">
        <v>714</v>
      </c>
      <c r="M25" s="146">
        <v>800</v>
      </c>
      <c r="N25" s="146">
        <v>833</v>
      </c>
      <c r="O25" s="146">
        <v>834</v>
      </c>
      <c r="P25" s="146">
        <v>797</v>
      </c>
      <c r="Q25" s="146">
        <v>771</v>
      </c>
      <c r="R25" s="146">
        <v>533</v>
      </c>
      <c r="S25" s="146">
        <v>696</v>
      </c>
      <c r="T25" s="146">
        <v>760</v>
      </c>
      <c r="U25" s="146">
        <v>780</v>
      </c>
      <c r="V25" s="146">
        <v>751</v>
      </c>
      <c r="W25" s="146">
        <v>924</v>
      </c>
      <c r="X25" s="146">
        <v>723</v>
      </c>
      <c r="Y25" s="146">
        <v>677</v>
      </c>
      <c r="Z25" s="146">
        <v>671</v>
      </c>
      <c r="AA25" s="146">
        <v>660</v>
      </c>
      <c r="AB25" s="146">
        <v>650</v>
      </c>
      <c r="AC25" s="146">
        <v>717</v>
      </c>
      <c r="AD25" s="146">
        <v>416</v>
      </c>
      <c r="AE25" s="146">
        <v>352</v>
      </c>
      <c r="AF25" s="146">
        <v>585</v>
      </c>
      <c r="AG25" s="146">
        <v>700</v>
      </c>
      <c r="AH25" s="146">
        <v>817</v>
      </c>
      <c r="AI25" s="146">
        <v>873</v>
      </c>
      <c r="AJ25" s="146">
        <v>797</v>
      </c>
      <c r="AK25" s="146">
        <v>773</v>
      </c>
      <c r="AL25" s="146">
        <v>789</v>
      </c>
      <c r="AM25" s="146">
        <v>746</v>
      </c>
      <c r="AN25" s="275"/>
      <c r="AO25" s="424" t="s">
        <v>37</v>
      </c>
      <c r="AP25" s="424"/>
      <c r="AQ25" s="17">
        <v>6859</v>
      </c>
      <c r="AR25" s="17">
        <v>6055</v>
      </c>
      <c r="AS25" s="17">
        <v>5007</v>
      </c>
      <c r="AT25" s="17">
        <v>3143</v>
      </c>
      <c r="AU25" s="17">
        <v>3013</v>
      </c>
      <c r="AV25" s="17">
        <v>3087</v>
      </c>
      <c r="AW25" s="17">
        <v>3264</v>
      </c>
      <c r="AX25" s="17">
        <v>2760</v>
      </c>
      <c r="AY25" s="17">
        <v>3178</v>
      </c>
      <c r="AZ25" s="17">
        <v>2658</v>
      </c>
      <c r="BA25" s="17">
        <v>2070</v>
      </c>
      <c r="BB25" s="17">
        <v>3187</v>
      </c>
    </row>
    <row r="26" spans="2:54" ht="23">
      <c r="B26" s="15" t="s">
        <v>38</v>
      </c>
      <c r="C26" s="16"/>
      <c r="D26" s="16"/>
      <c r="E26" s="17">
        <v>965</v>
      </c>
      <c r="F26" s="17">
        <v>1000</v>
      </c>
      <c r="G26" s="17">
        <v>983</v>
      </c>
      <c r="H26" s="17">
        <v>1096</v>
      </c>
      <c r="I26" s="17">
        <v>1072</v>
      </c>
      <c r="J26" s="17">
        <v>1058</v>
      </c>
      <c r="K26" s="17">
        <v>1066</v>
      </c>
      <c r="L26" s="17">
        <v>1048</v>
      </c>
      <c r="M26" s="146">
        <v>977</v>
      </c>
      <c r="N26" s="146">
        <v>1100</v>
      </c>
      <c r="O26" s="146">
        <v>1043</v>
      </c>
      <c r="P26" s="146">
        <v>944</v>
      </c>
      <c r="Q26" s="146">
        <v>1075</v>
      </c>
      <c r="R26" s="146">
        <v>676</v>
      </c>
      <c r="S26" s="146">
        <v>801</v>
      </c>
      <c r="T26" s="146">
        <v>1143</v>
      </c>
      <c r="U26" s="146">
        <v>1292</v>
      </c>
      <c r="V26" s="146">
        <v>1324</v>
      </c>
      <c r="W26" s="146">
        <v>1213</v>
      </c>
      <c r="X26" s="146">
        <v>1166</v>
      </c>
      <c r="Y26" s="146">
        <v>1091</v>
      </c>
      <c r="Z26" s="146">
        <v>1072</v>
      </c>
      <c r="AA26" s="146">
        <v>1037</v>
      </c>
      <c r="AB26" s="146">
        <v>1004</v>
      </c>
      <c r="AC26" s="146">
        <v>971</v>
      </c>
      <c r="AD26" s="146">
        <v>988</v>
      </c>
      <c r="AE26" s="146">
        <v>1040</v>
      </c>
      <c r="AF26" s="146">
        <v>1017</v>
      </c>
      <c r="AG26" s="146">
        <v>1023</v>
      </c>
      <c r="AH26" s="146">
        <v>1062</v>
      </c>
      <c r="AI26" s="146">
        <v>1150</v>
      </c>
      <c r="AJ26" s="146">
        <v>1124</v>
      </c>
      <c r="AK26" s="146">
        <v>1058</v>
      </c>
      <c r="AL26" s="146">
        <v>1122</v>
      </c>
      <c r="AM26" s="146">
        <v>1123</v>
      </c>
      <c r="AN26" s="275"/>
      <c r="AO26" s="424" t="s">
        <v>38</v>
      </c>
      <c r="AP26" s="424"/>
      <c r="AQ26" s="17">
        <v>6306</v>
      </c>
      <c r="AR26" s="17">
        <v>5524</v>
      </c>
      <c r="AS26" s="17">
        <v>4848</v>
      </c>
      <c r="AT26" s="17">
        <v>3618</v>
      </c>
      <c r="AU26" s="17">
        <v>4044</v>
      </c>
      <c r="AV26" s="17">
        <v>4244</v>
      </c>
      <c r="AW26" s="17">
        <v>4064</v>
      </c>
      <c r="AX26" s="17">
        <v>3695</v>
      </c>
      <c r="AY26" s="17">
        <v>4995</v>
      </c>
      <c r="AZ26" s="17">
        <v>4204</v>
      </c>
      <c r="BA26" s="17">
        <v>4016</v>
      </c>
      <c r="BB26" s="17">
        <v>4359</v>
      </c>
    </row>
    <row r="27" spans="2:54" ht="23.15" customHeight="1">
      <c r="B27" s="425" t="s">
        <v>241</v>
      </c>
      <c r="C27" s="426"/>
      <c r="D27" s="427"/>
      <c r="E27" s="17">
        <v>313</v>
      </c>
      <c r="F27" s="17">
        <v>279</v>
      </c>
      <c r="G27" s="17">
        <v>356</v>
      </c>
      <c r="H27" s="17">
        <v>433</v>
      </c>
      <c r="I27" s="17">
        <v>423</v>
      </c>
      <c r="J27" s="17">
        <v>405</v>
      </c>
      <c r="K27" s="17">
        <v>343</v>
      </c>
      <c r="L27" s="17">
        <v>324</v>
      </c>
      <c r="M27" s="146">
        <v>356</v>
      </c>
      <c r="N27" s="146">
        <v>384</v>
      </c>
      <c r="O27" s="146">
        <v>309</v>
      </c>
      <c r="P27" s="146">
        <v>223</v>
      </c>
      <c r="Q27" s="146">
        <v>368</v>
      </c>
      <c r="R27" s="146">
        <v>116</v>
      </c>
      <c r="S27" s="146">
        <v>240.02845350291045</v>
      </c>
      <c r="T27" s="146">
        <v>521</v>
      </c>
      <c r="U27" s="146">
        <v>670</v>
      </c>
      <c r="V27" s="146">
        <v>652</v>
      </c>
      <c r="W27" s="146">
        <v>502.22396284646311</v>
      </c>
      <c r="X27" s="146">
        <v>462.19381891770183</v>
      </c>
      <c r="Y27" s="146">
        <v>451</v>
      </c>
      <c r="Z27" s="146">
        <v>482.46705873206452</v>
      </c>
      <c r="AA27" s="146">
        <v>512</v>
      </c>
      <c r="AB27" s="146">
        <v>499</v>
      </c>
      <c r="AC27" s="146">
        <v>488.87922581292992</v>
      </c>
      <c r="AD27" s="146">
        <v>585.9594327428</v>
      </c>
      <c r="AE27" s="146">
        <v>674</v>
      </c>
      <c r="AF27" s="146">
        <v>538</v>
      </c>
      <c r="AG27" s="146">
        <v>511.71721427910006</v>
      </c>
      <c r="AH27" s="146">
        <v>372.03585811517246</v>
      </c>
      <c r="AI27" s="146">
        <v>387.41261471379391</v>
      </c>
      <c r="AJ27" s="146">
        <v>401.73761101125797</v>
      </c>
      <c r="AK27" s="146">
        <v>425.73761101125797</v>
      </c>
      <c r="AL27" s="146">
        <v>432.88127138128721</v>
      </c>
      <c r="AM27" s="146">
        <v>452.73761101125797</v>
      </c>
      <c r="AN27" s="275"/>
      <c r="AO27" s="428" t="s">
        <v>241</v>
      </c>
      <c r="AP27" s="428"/>
      <c r="AQ27" s="16"/>
      <c r="AR27" s="17"/>
      <c r="AS27" s="17"/>
      <c r="AT27" s="17">
        <v>798.59370473110334</v>
      </c>
      <c r="AU27" s="17">
        <v>1381</v>
      </c>
      <c r="AV27" s="17">
        <v>1495</v>
      </c>
      <c r="AW27" s="17">
        <v>1272</v>
      </c>
      <c r="AX27" s="17">
        <v>1245</v>
      </c>
      <c r="AY27" s="17">
        <v>2285.7800948229724</v>
      </c>
      <c r="AZ27" s="17">
        <v>1944.0311879749527</v>
      </c>
      <c r="BA27" s="17">
        <v>2286</v>
      </c>
      <c r="BB27" s="17">
        <v>1672.9032981193243</v>
      </c>
    </row>
    <row r="28" spans="2:54">
      <c r="E28" s="18"/>
      <c r="F28" s="18"/>
      <c r="G28" s="18"/>
      <c r="H28" s="18"/>
      <c r="I28" s="18"/>
      <c r="J28" s="18"/>
      <c r="K28" s="18"/>
      <c r="L28" s="18"/>
      <c r="M28" s="18"/>
      <c r="N28" s="18"/>
      <c r="O28" s="18"/>
      <c r="P28" s="18"/>
    </row>
    <row r="30" spans="2:54">
      <c r="T30" s="18"/>
    </row>
    <row r="42" spans="18:18">
      <c r="R42" s="18"/>
    </row>
  </sheetData>
  <mergeCells count="1">
    <mergeCell ref="T18:U18"/>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69A83-6AE4-46FB-A264-3BB7CF9C5403}">
  <dimension ref="B1:AZ30"/>
  <sheetViews>
    <sheetView showGridLines="0" topLeftCell="AA2" zoomScale="70" zoomScaleNormal="70" workbookViewId="0">
      <selection activeCell="AI16" sqref="A1:AI16"/>
    </sheetView>
  </sheetViews>
  <sheetFormatPr defaultRowHeight="14.5"/>
  <cols>
    <col min="1" max="1" width="9.54296875" customWidth="1"/>
    <col min="2" max="2" width="62.26953125" bestFit="1" customWidth="1"/>
    <col min="3" max="7" width="0" hidden="1" customWidth="1"/>
    <col min="8" max="16" width="12.7265625" customWidth="1"/>
    <col min="17" max="17" width="12.81640625" customWidth="1"/>
    <col min="18" max="18" width="11.81640625" bestFit="1" customWidth="1"/>
    <col min="19" max="20" width="14.1796875" customWidth="1"/>
    <col min="21" max="27" width="12.453125" customWidth="1"/>
    <col min="28" max="30" width="18.81640625" customWidth="1"/>
    <col min="31" max="31" width="11.453125" bestFit="1" customWidth="1"/>
    <col min="32" max="33" width="11.26953125" bestFit="1" customWidth="1"/>
    <col min="34" max="38" width="11.26953125" customWidth="1"/>
    <col min="39" max="39" width="28.1796875" customWidth="1"/>
    <col min="40" max="40" width="30.1796875" bestFit="1" customWidth="1"/>
    <col min="41" max="41" width="11.81640625" bestFit="1" customWidth="1"/>
    <col min="42" max="42" width="11.81640625" customWidth="1"/>
    <col min="43" max="44" width="11.81640625" bestFit="1" customWidth="1"/>
    <col min="45" max="45" width="13.54296875" bestFit="1" customWidth="1"/>
    <col min="46" max="47" width="11.81640625" bestFit="1" customWidth="1"/>
    <col min="48" max="49" width="11.81640625" customWidth="1"/>
    <col min="50" max="52" width="12.54296875" customWidth="1"/>
  </cols>
  <sheetData>
    <row r="1" spans="2:52" ht="59.25" customHeight="1"/>
    <row r="2" spans="2:52" ht="20.5">
      <c r="B2" s="157" t="s">
        <v>221</v>
      </c>
    </row>
    <row r="3" spans="2:52" ht="20.5">
      <c r="B3" s="229" t="s">
        <v>212</v>
      </c>
      <c r="C3" s="230" t="s">
        <v>30</v>
      </c>
      <c r="D3" s="230" t="s">
        <v>31</v>
      </c>
      <c r="E3" s="230" t="s">
        <v>32</v>
      </c>
      <c r="F3" s="230" t="s">
        <v>33</v>
      </c>
      <c r="G3" s="230" t="s">
        <v>34</v>
      </c>
      <c r="H3" s="231" t="s">
        <v>35</v>
      </c>
      <c r="I3" s="231" t="s">
        <v>36</v>
      </c>
      <c r="J3" s="231" t="s">
        <v>193</v>
      </c>
      <c r="K3" s="231" t="s">
        <v>213</v>
      </c>
      <c r="L3" s="231" t="s">
        <v>223</v>
      </c>
      <c r="M3" s="231" t="s">
        <v>234</v>
      </c>
      <c r="N3" s="231" t="s">
        <v>240</v>
      </c>
      <c r="O3" s="231" t="s">
        <v>251</v>
      </c>
      <c r="P3" s="231" t="s">
        <v>253</v>
      </c>
      <c r="Q3" s="231" t="s">
        <v>257</v>
      </c>
      <c r="R3" s="231" t="s">
        <v>260</v>
      </c>
      <c r="S3" s="231" t="s">
        <v>266</v>
      </c>
      <c r="T3" s="231" t="s">
        <v>269</v>
      </c>
      <c r="U3" s="231" t="s">
        <v>278</v>
      </c>
      <c r="V3" s="231" t="s">
        <v>290</v>
      </c>
      <c r="W3" s="231" t="s">
        <v>291</v>
      </c>
      <c r="X3" s="231" t="s">
        <v>302</v>
      </c>
      <c r="Y3" s="231" t="s">
        <v>304</v>
      </c>
      <c r="Z3" s="231" t="s">
        <v>305</v>
      </c>
      <c r="AA3" s="231" t="s">
        <v>307</v>
      </c>
      <c r="AB3" s="231" t="s">
        <v>309</v>
      </c>
      <c r="AC3" s="231" t="s">
        <v>310</v>
      </c>
      <c r="AD3" s="231" t="s">
        <v>320</v>
      </c>
      <c r="AE3" s="231" t="s">
        <v>339</v>
      </c>
      <c r="AF3" s="231" t="s">
        <v>340</v>
      </c>
      <c r="AG3" s="231" t="s">
        <v>351</v>
      </c>
      <c r="AH3" s="231" t="s">
        <v>354</v>
      </c>
      <c r="AI3" s="231" t="s">
        <v>359</v>
      </c>
      <c r="AJ3" s="231" t="str">
        <f>'[1]Destaques Cons.'!$D$5</f>
        <v>2T25</v>
      </c>
      <c r="AK3" s="231" t="str">
        <f>'[1]Destaques Cons.'!$C$5</f>
        <v>3T25</v>
      </c>
      <c r="AL3" s="144"/>
      <c r="AM3" s="232" t="s">
        <v>212</v>
      </c>
      <c r="AN3" s="231">
        <v>2013</v>
      </c>
      <c r="AO3" s="230">
        <v>2014</v>
      </c>
      <c r="AP3" s="230">
        <v>2015</v>
      </c>
      <c r="AQ3" s="230">
        <v>2016</v>
      </c>
      <c r="AR3" s="230">
        <v>2017</v>
      </c>
      <c r="AS3" s="228">
        <v>2018</v>
      </c>
      <c r="AT3" s="228">
        <v>2019</v>
      </c>
      <c r="AU3" s="228">
        <v>2020</v>
      </c>
      <c r="AV3" s="228">
        <v>2021</v>
      </c>
      <c r="AW3" s="228">
        <v>2022</v>
      </c>
      <c r="AX3" s="228">
        <v>2023</v>
      </c>
      <c r="AY3" s="228">
        <v>2024</v>
      </c>
    </row>
    <row r="4" spans="2:52" ht="20.5">
      <c r="B4" s="22" t="s">
        <v>210</v>
      </c>
      <c r="C4" s="139">
        <v>0.318</v>
      </c>
      <c r="D4" s="140">
        <v>0.33900000000000002</v>
      </c>
      <c r="E4" s="140">
        <v>0.36699999999999999</v>
      </c>
      <c r="F4" s="140">
        <v>0.39800000000000002</v>
      </c>
      <c r="G4" s="140">
        <v>0.35099999999999998</v>
      </c>
      <c r="H4" s="139">
        <v>0.42399999999999999</v>
      </c>
      <c r="I4" s="140">
        <v>0.36699999999999999</v>
      </c>
      <c r="J4" s="140">
        <v>0.372</v>
      </c>
      <c r="K4" s="147">
        <v>0.35899999999999999</v>
      </c>
      <c r="L4" s="147">
        <v>0.34899999999999998</v>
      </c>
      <c r="M4" s="147">
        <v>0.375</v>
      </c>
      <c r="N4" s="147">
        <v>0.32400000000000001</v>
      </c>
      <c r="O4" s="147">
        <v>0.36699999999999999</v>
      </c>
      <c r="P4" s="147">
        <v>0.22800000000000001</v>
      </c>
      <c r="Q4" s="147">
        <v>0.27200000000000002</v>
      </c>
      <c r="R4" s="147">
        <v>0.33</v>
      </c>
      <c r="S4" s="147">
        <v>0.35499999999999998</v>
      </c>
      <c r="T4" s="147">
        <v>0.315</v>
      </c>
      <c r="U4" s="147">
        <v>0.30745106500682201</v>
      </c>
      <c r="V4" s="147">
        <v>0.33262364070459322</v>
      </c>
      <c r="W4" s="147">
        <v>0.38115124873664019</v>
      </c>
      <c r="X4" s="147">
        <v>0.35965550084273673</v>
      </c>
      <c r="Y4" s="147">
        <v>0.32737086921440417</v>
      </c>
      <c r="Z4" s="147">
        <v>0.31263416219786244</v>
      </c>
      <c r="AA4" s="147">
        <v>0.34542903999997809</v>
      </c>
      <c r="AB4" s="147">
        <v>0.36006267438133321</v>
      </c>
      <c r="AC4" s="147">
        <v>0.35499999999999998</v>
      </c>
      <c r="AD4" s="147">
        <v>0.29899999999999999</v>
      </c>
      <c r="AE4" s="147">
        <v>0.29932532227784758</v>
      </c>
      <c r="AF4" s="147">
        <v>0.30471390741291121</v>
      </c>
      <c r="AG4" s="147">
        <v>0.29529129060529813</v>
      </c>
      <c r="AH4" s="147">
        <v>0.32010290922092005</v>
      </c>
      <c r="AI4" s="147">
        <v>0.31928178774888549</v>
      </c>
      <c r="AJ4" s="147">
        <v>0.31210460430361187</v>
      </c>
      <c r="AK4" s="147">
        <v>0.33097784543674191</v>
      </c>
      <c r="AL4" s="144"/>
      <c r="AM4" s="163" t="s">
        <v>210</v>
      </c>
      <c r="AN4" s="140">
        <v>0.31</v>
      </c>
      <c r="AO4" s="140">
        <v>0.3</v>
      </c>
      <c r="AP4" s="140">
        <v>0.28999999999999998</v>
      </c>
      <c r="AQ4" s="140">
        <v>0.31</v>
      </c>
      <c r="AR4" s="140">
        <v>0.35699999999999998</v>
      </c>
      <c r="AS4" s="140">
        <v>0.377</v>
      </c>
      <c r="AT4" s="140">
        <v>0.35199999999999998</v>
      </c>
      <c r="AU4" s="140">
        <v>0.31</v>
      </c>
      <c r="AV4" s="140">
        <v>0.32720638614516623</v>
      </c>
      <c r="AW4" s="140">
        <v>0.34513685927647608</v>
      </c>
      <c r="AX4" s="140">
        <v>0.34</v>
      </c>
      <c r="AY4" s="140">
        <v>0.344679767929367</v>
      </c>
      <c r="AZ4" s="144"/>
    </row>
    <row r="5" spans="2:52" ht="20.5">
      <c r="B5" s="22" t="s">
        <v>209</v>
      </c>
      <c r="C5" s="141">
        <v>0.371</v>
      </c>
      <c r="D5" s="140">
        <v>0.33</v>
      </c>
      <c r="E5" s="140">
        <v>0.33400000000000002</v>
      </c>
      <c r="F5" s="140">
        <v>0.3</v>
      </c>
      <c r="G5" s="140">
        <v>0.34</v>
      </c>
      <c r="H5" s="141">
        <v>0.30399999999999999</v>
      </c>
      <c r="I5" s="140">
        <v>0.34200000000000003</v>
      </c>
      <c r="J5" s="140">
        <v>0.34899999999999998</v>
      </c>
      <c r="K5" s="147">
        <v>0.38600000000000001</v>
      </c>
      <c r="L5" s="147">
        <v>0.36799999999999999</v>
      </c>
      <c r="M5" s="147">
        <v>0.313</v>
      </c>
      <c r="N5" s="147">
        <v>0.38800000000000001</v>
      </c>
      <c r="O5" s="147">
        <v>0.317</v>
      </c>
      <c r="P5" s="147">
        <v>0.38600000000000001</v>
      </c>
      <c r="Q5" s="147">
        <v>0.35199999999999998</v>
      </c>
      <c r="R5" s="147">
        <v>0.33100000000000002</v>
      </c>
      <c r="S5" s="147">
        <v>0.32900000000000001</v>
      </c>
      <c r="T5" s="147">
        <v>0.34899999999999998</v>
      </c>
      <c r="U5" s="147">
        <v>0.35699999999999998</v>
      </c>
      <c r="V5" s="147">
        <v>0.25425883466341687</v>
      </c>
      <c r="W5" s="147">
        <v>0.29351256262266656</v>
      </c>
      <c r="X5" s="147">
        <v>0.28932078842284081</v>
      </c>
      <c r="Y5" s="147">
        <v>0.25260800355877705</v>
      </c>
      <c r="Z5" s="147">
        <v>0.26215011796059945</v>
      </c>
      <c r="AA5" s="147">
        <v>0.25789340416043904</v>
      </c>
      <c r="AB5" s="147">
        <v>0.29090840814967384</v>
      </c>
      <c r="AC5" s="147">
        <v>0.28599999999999998</v>
      </c>
      <c r="AD5" s="147">
        <v>0.311</v>
      </c>
      <c r="AE5" s="147">
        <v>0.33287418299879851</v>
      </c>
      <c r="AF5" s="147">
        <v>0.30545418578682615</v>
      </c>
      <c r="AG5" s="147">
        <v>0.34199021614061481</v>
      </c>
      <c r="AH5" s="147">
        <v>0.33526908558864466</v>
      </c>
      <c r="AI5" s="147">
        <v>0.33170319817652361</v>
      </c>
      <c r="AJ5" s="147">
        <v>0.3333586898677216</v>
      </c>
      <c r="AK5" s="147">
        <v>0.32838042272449591</v>
      </c>
      <c r="AL5" s="144"/>
      <c r="AM5" s="163" t="s">
        <v>209</v>
      </c>
      <c r="AN5" s="140">
        <v>0.36</v>
      </c>
      <c r="AO5" s="140">
        <v>0.37</v>
      </c>
      <c r="AP5" s="140">
        <v>0.37</v>
      </c>
      <c r="AQ5" s="140">
        <v>0.38</v>
      </c>
      <c r="AR5" s="140">
        <v>0.33400000000000002</v>
      </c>
      <c r="AS5" s="140">
        <v>0.33500000000000002</v>
      </c>
      <c r="AT5" s="140">
        <v>0.36299999999999999</v>
      </c>
      <c r="AU5" s="140">
        <v>0.34100000000000003</v>
      </c>
      <c r="AV5" s="140">
        <v>0.32645080542348925</v>
      </c>
      <c r="AW5" s="140">
        <v>0.27428971777802807</v>
      </c>
      <c r="AX5" s="140">
        <v>0.28599999999999998</v>
      </c>
      <c r="AY5" s="140">
        <v>0.265459638477964</v>
      </c>
      <c r="AZ5" s="144"/>
    </row>
    <row r="6" spans="2:52" ht="20.5">
      <c r="B6" s="22" t="s">
        <v>211</v>
      </c>
      <c r="C6" s="141">
        <v>0.311</v>
      </c>
      <c r="D6" s="140">
        <v>0.33100000000000002</v>
      </c>
      <c r="E6" s="140">
        <v>0.29899999999999999</v>
      </c>
      <c r="F6" s="140">
        <v>0.30199999999999999</v>
      </c>
      <c r="G6" s="140">
        <v>0.309</v>
      </c>
      <c r="H6" s="141">
        <v>0.27200000000000002</v>
      </c>
      <c r="I6" s="140">
        <v>0.29099999999999998</v>
      </c>
      <c r="J6" s="140">
        <v>0.28000000000000003</v>
      </c>
      <c r="K6" s="147">
        <v>0.254</v>
      </c>
      <c r="L6" s="147">
        <v>0.28299999999999997</v>
      </c>
      <c r="M6" s="147">
        <v>0.312</v>
      </c>
      <c r="N6" s="147">
        <v>0.28799999999999998</v>
      </c>
      <c r="O6" s="147">
        <v>0.316</v>
      </c>
      <c r="P6" s="147">
        <v>0.38600000000000001</v>
      </c>
      <c r="Q6" s="147">
        <v>0.376</v>
      </c>
      <c r="R6" s="147">
        <v>0.33900000000000002</v>
      </c>
      <c r="S6" s="147">
        <v>0.315</v>
      </c>
      <c r="T6" s="147">
        <v>0.33600000000000002</v>
      </c>
      <c r="U6" s="147">
        <v>0.33500000000000002</v>
      </c>
      <c r="V6" s="147">
        <v>0.41311752463198986</v>
      </c>
      <c r="W6" s="147">
        <v>0.32533618864069325</v>
      </c>
      <c r="X6" s="147">
        <v>0.35102371073442246</v>
      </c>
      <c r="Y6" s="147">
        <v>0.42002112722681884</v>
      </c>
      <c r="Z6" s="147">
        <v>0.42521571984153816</v>
      </c>
      <c r="AA6" s="147">
        <v>0.39667755583958286</v>
      </c>
      <c r="AB6" s="147">
        <v>0.34902891746899301</v>
      </c>
      <c r="AC6" s="147">
        <v>0.35899999999999999</v>
      </c>
      <c r="AD6" s="147">
        <v>0.39</v>
      </c>
      <c r="AE6" s="147">
        <v>0.36780049472335397</v>
      </c>
      <c r="AF6" s="147">
        <v>0.38983190680026297</v>
      </c>
      <c r="AG6" s="147">
        <v>0.36271849325408728</v>
      </c>
      <c r="AH6" s="147">
        <v>0.34462800519043524</v>
      </c>
      <c r="AI6" s="147">
        <v>0.34901501407459073</v>
      </c>
      <c r="AJ6" s="147">
        <v>0.35453670582866664</v>
      </c>
      <c r="AK6" s="147">
        <v>0.34064173183876195</v>
      </c>
      <c r="AL6" s="144"/>
      <c r="AM6" s="163" t="s">
        <v>211</v>
      </c>
      <c r="AN6" s="140">
        <v>0.33</v>
      </c>
      <c r="AO6" s="141">
        <v>0.33</v>
      </c>
      <c r="AP6" s="141">
        <v>0.34</v>
      </c>
      <c r="AQ6" s="141">
        <v>0.31</v>
      </c>
      <c r="AR6" s="141">
        <v>0.31</v>
      </c>
      <c r="AS6" s="141">
        <v>0.28799999999999998</v>
      </c>
      <c r="AT6" s="141">
        <v>0.28499999999999998</v>
      </c>
      <c r="AU6" s="141">
        <v>0.34899999999999998</v>
      </c>
      <c r="AV6" s="141">
        <v>0.34634280843134452</v>
      </c>
      <c r="AW6" s="141">
        <v>0.38057342294549579</v>
      </c>
      <c r="AX6" s="141">
        <v>0.374</v>
      </c>
      <c r="AY6" s="140">
        <v>0.38986059359266872</v>
      </c>
      <c r="AZ6" s="144"/>
    </row>
    <row r="7" spans="2:52" ht="20.5">
      <c r="B7" s="142" t="s">
        <v>42</v>
      </c>
      <c r="C7" s="143">
        <v>1</v>
      </c>
      <c r="D7" s="143">
        <v>1</v>
      </c>
      <c r="E7" s="143">
        <v>1</v>
      </c>
      <c r="F7" s="143">
        <v>1</v>
      </c>
      <c r="G7" s="143">
        <v>1</v>
      </c>
      <c r="H7" s="143">
        <v>1</v>
      </c>
      <c r="I7" s="143">
        <v>1</v>
      </c>
      <c r="J7" s="143">
        <v>1</v>
      </c>
      <c r="K7" s="148">
        <v>1</v>
      </c>
      <c r="L7" s="148">
        <v>1</v>
      </c>
      <c r="M7" s="148">
        <v>1</v>
      </c>
      <c r="N7" s="148">
        <v>1</v>
      </c>
      <c r="O7" s="148">
        <v>1</v>
      </c>
      <c r="P7" s="148">
        <v>1</v>
      </c>
      <c r="Q7" s="148">
        <v>1</v>
      </c>
      <c r="R7" s="148">
        <v>1</v>
      </c>
      <c r="S7" s="148">
        <v>1</v>
      </c>
      <c r="T7" s="148">
        <v>1</v>
      </c>
      <c r="U7" s="148">
        <v>1</v>
      </c>
      <c r="V7" s="148">
        <v>1</v>
      </c>
      <c r="W7" s="148">
        <v>1</v>
      </c>
      <c r="X7" s="148">
        <v>1</v>
      </c>
      <c r="Y7" s="148">
        <v>1</v>
      </c>
      <c r="Z7" s="148">
        <v>1</v>
      </c>
      <c r="AA7" s="148">
        <v>1</v>
      </c>
      <c r="AB7" s="148">
        <f>SUM(AB4:AB6)</f>
        <v>1</v>
      </c>
      <c r="AC7" s="148">
        <v>1</v>
      </c>
      <c r="AD7" s="148">
        <v>1</v>
      </c>
      <c r="AE7" s="148">
        <v>1</v>
      </c>
      <c r="AF7" s="148">
        <v>1</v>
      </c>
      <c r="AG7" s="148">
        <v>1</v>
      </c>
      <c r="AH7" s="148">
        <v>1</v>
      </c>
      <c r="AI7" s="148">
        <v>1</v>
      </c>
      <c r="AJ7" s="148">
        <v>1</v>
      </c>
      <c r="AK7" s="148">
        <v>1</v>
      </c>
      <c r="AL7" s="144"/>
      <c r="AM7" s="152" t="s">
        <v>42</v>
      </c>
      <c r="AN7" s="143">
        <v>1</v>
      </c>
      <c r="AO7" s="143">
        <v>1</v>
      </c>
      <c r="AP7" s="143">
        <v>1</v>
      </c>
      <c r="AQ7" s="143">
        <v>1</v>
      </c>
      <c r="AR7" s="153">
        <v>1</v>
      </c>
      <c r="AS7" s="153">
        <v>1</v>
      </c>
      <c r="AT7" s="153">
        <v>1</v>
      </c>
      <c r="AU7" s="153">
        <v>1</v>
      </c>
      <c r="AV7" s="153">
        <v>1</v>
      </c>
      <c r="AW7" s="153">
        <v>1</v>
      </c>
      <c r="AX7" s="153">
        <v>1</v>
      </c>
      <c r="AY7" s="143">
        <v>1</v>
      </c>
      <c r="AZ7" s="144"/>
    </row>
    <row r="8" spans="2:52" ht="20.5">
      <c r="B8" s="151"/>
      <c r="C8" s="286"/>
      <c r="D8" s="286"/>
      <c r="E8" s="286"/>
      <c r="F8" s="286"/>
      <c r="G8" s="286"/>
      <c r="H8" s="286"/>
      <c r="I8" s="286"/>
      <c r="J8" s="286"/>
      <c r="K8" s="287"/>
      <c r="L8" s="287"/>
      <c r="M8" s="287"/>
      <c r="N8" s="287"/>
      <c r="O8" s="287"/>
      <c r="P8" s="287"/>
      <c r="Q8" s="287"/>
    </row>
    <row r="9" spans="2:52" ht="20.5">
      <c r="B9" s="157" t="s">
        <v>222</v>
      </c>
      <c r="C9" s="286"/>
      <c r="D9" s="286"/>
      <c r="E9" s="286"/>
      <c r="F9" s="286"/>
      <c r="G9" s="286"/>
      <c r="H9" s="286"/>
      <c r="I9" s="286"/>
      <c r="J9" s="286"/>
      <c r="K9" s="287"/>
      <c r="L9" s="287"/>
      <c r="M9" s="287"/>
      <c r="N9" s="287"/>
      <c r="O9" s="287"/>
      <c r="P9" s="287"/>
      <c r="Q9" s="287"/>
      <c r="AU9" s="144"/>
      <c r="AV9" s="144"/>
      <c r="AW9" s="144"/>
      <c r="AX9" s="144"/>
      <c r="AY9" s="144"/>
    </row>
    <row r="10" spans="2:52" ht="20.5">
      <c r="B10" s="229" t="s">
        <v>224</v>
      </c>
      <c r="C10" s="230" t="s">
        <v>30</v>
      </c>
      <c r="D10" s="230" t="s">
        <v>31</v>
      </c>
      <c r="E10" s="230" t="s">
        <v>32</v>
      </c>
      <c r="F10" s="230" t="s">
        <v>33</v>
      </c>
      <c r="G10" s="230" t="s">
        <v>34</v>
      </c>
      <c r="H10" s="231" t="s">
        <v>35</v>
      </c>
      <c r="I10" s="231" t="s">
        <v>36</v>
      </c>
      <c r="J10" s="231" t="s">
        <v>193</v>
      </c>
      <c r="K10" s="231" t="s">
        <v>213</v>
      </c>
      <c r="L10" s="231" t="s">
        <v>223</v>
      </c>
      <c r="M10" s="231" t="s">
        <v>234</v>
      </c>
      <c r="N10" s="231" t="s">
        <v>240</v>
      </c>
      <c r="O10" s="231" t="s">
        <v>251</v>
      </c>
      <c r="P10" s="231" t="s">
        <v>253</v>
      </c>
      <c r="Q10" s="231" t="s">
        <v>257</v>
      </c>
      <c r="R10" s="231" t="s">
        <v>260</v>
      </c>
      <c r="S10" s="231" t="s">
        <v>266</v>
      </c>
      <c r="T10" s="231" t="s">
        <v>269</v>
      </c>
      <c r="U10" s="231" t="s">
        <v>278</v>
      </c>
      <c r="V10" s="231" t="s">
        <v>290</v>
      </c>
      <c r="W10" s="231" t="s">
        <v>291</v>
      </c>
      <c r="X10" s="231" t="s">
        <v>302</v>
      </c>
      <c r="Y10" s="231" t="s">
        <v>304</v>
      </c>
      <c r="Z10" s="231" t="s">
        <v>305</v>
      </c>
      <c r="AA10" s="231" t="s">
        <v>307</v>
      </c>
      <c r="AB10" s="231" t="s">
        <v>309</v>
      </c>
      <c r="AC10" s="231" t="s">
        <v>310</v>
      </c>
      <c r="AD10" s="231" t="s">
        <v>320</v>
      </c>
      <c r="AE10" s="231" t="str">
        <f>AE3</f>
        <v>1T24</v>
      </c>
      <c r="AF10" s="231" t="s">
        <v>340</v>
      </c>
      <c r="AG10" s="231" t="s">
        <v>351</v>
      </c>
      <c r="AH10" s="231" t="s">
        <v>354</v>
      </c>
      <c r="AI10" s="231" t="s">
        <v>359</v>
      </c>
      <c r="AJ10" s="231" t="str">
        <f>'[1]Destaques Cons.'!$D$5</f>
        <v>2T25</v>
      </c>
      <c r="AK10" s="231" t="str">
        <f>'[1]Destaques Cons.'!$C$5</f>
        <v>3T25</v>
      </c>
      <c r="AM10" s="229" t="s">
        <v>224</v>
      </c>
      <c r="AN10" s="230">
        <v>2013</v>
      </c>
      <c r="AO10" s="230">
        <v>2014</v>
      </c>
      <c r="AP10" s="230">
        <v>2015</v>
      </c>
      <c r="AQ10" s="230">
        <v>2016</v>
      </c>
      <c r="AR10" s="230">
        <v>2017</v>
      </c>
      <c r="AS10" s="228">
        <v>2018</v>
      </c>
      <c r="AT10" s="228">
        <v>2019</v>
      </c>
      <c r="AU10" s="228">
        <v>2020</v>
      </c>
      <c r="AV10" s="228">
        <v>2021</v>
      </c>
      <c r="AW10" s="228">
        <v>2022</v>
      </c>
      <c r="AX10" s="228">
        <v>2023</v>
      </c>
      <c r="AY10" s="228">
        <v>2024</v>
      </c>
    </row>
    <row r="11" spans="2:52" ht="20.5">
      <c r="B11" s="162" t="s">
        <v>219</v>
      </c>
      <c r="C11" s="155">
        <v>825</v>
      </c>
      <c r="D11" s="155">
        <v>840</v>
      </c>
      <c r="E11" s="155">
        <v>882</v>
      </c>
      <c r="F11" s="155">
        <v>894</v>
      </c>
      <c r="G11" s="155">
        <v>919</v>
      </c>
      <c r="H11" s="155">
        <v>834</v>
      </c>
      <c r="I11" s="155">
        <v>992</v>
      </c>
      <c r="J11" s="155">
        <v>905</v>
      </c>
      <c r="K11" s="155">
        <v>885</v>
      </c>
      <c r="L11" s="155">
        <v>949</v>
      </c>
      <c r="M11" s="155">
        <v>945</v>
      </c>
      <c r="N11" s="155">
        <v>903</v>
      </c>
      <c r="O11" s="155">
        <v>902</v>
      </c>
      <c r="P11" s="155">
        <v>506</v>
      </c>
      <c r="Q11" s="155">
        <v>801</v>
      </c>
      <c r="R11" s="155">
        <v>1093</v>
      </c>
      <c r="S11" s="155">
        <v>1167</v>
      </c>
      <c r="T11" s="155">
        <v>1250</v>
      </c>
      <c r="U11" s="155">
        <v>1085.443</v>
      </c>
      <c r="V11" s="155">
        <v>791.73199999999997</v>
      </c>
      <c r="W11" s="288">
        <v>869</v>
      </c>
      <c r="X11" s="288">
        <v>901</v>
      </c>
      <c r="Y11" s="288">
        <v>934</v>
      </c>
      <c r="Z11" s="288">
        <v>897</v>
      </c>
      <c r="AA11" s="288">
        <v>927</v>
      </c>
      <c r="AB11" s="288">
        <v>874</v>
      </c>
      <c r="AC11" s="288">
        <v>924</v>
      </c>
      <c r="AD11" s="288">
        <v>920</v>
      </c>
      <c r="AE11" s="288">
        <v>913.09091699999783</v>
      </c>
      <c r="AF11" s="288">
        <v>973.76747099999704</v>
      </c>
      <c r="AG11" s="288">
        <v>1069.9556879999991</v>
      </c>
      <c r="AH11" s="288">
        <v>961.03069400000095</v>
      </c>
      <c r="AI11" s="288">
        <v>1001.5161380000006</v>
      </c>
      <c r="AJ11" s="288">
        <v>972.99048400000004</v>
      </c>
      <c r="AK11" s="288">
        <v>991.32073800000126</v>
      </c>
      <c r="AL11" s="154"/>
      <c r="AM11" s="159" t="s">
        <v>219</v>
      </c>
      <c r="AN11" s="155">
        <v>5407</v>
      </c>
      <c r="AO11" s="155">
        <v>4572</v>
      </c>
      <c r="AP11" s="155">
        <v>3590</v>
      </c>
      <c r="AQ11" s="155">
        <v>3176</v>
      </c>
      <c r="AR11" s="155">
        <v>3441</v>
      </c>
      <c r="AS11" s="155">
        <v>3650</v>
      </c>
      <c r="AT11" s="155">
        <v>3681.6120000000001</v>
      </c>
      <c r="AU11" s="288">
        <v>3302</v>
      </c>
      <c r="AV11" s="288">
        <v>4293.741</v>
      </c>
      <c r="AW11" s="288">
        <v>3601</v>
      </c>
      <c r="AX11" s="288">
        <v>3646</v>
      </c>
      <c r="AY11" s="288">
        <v>3925</v>
      </c>
    </row>
    <row r="12" spans="2:52" ht="20.5">
      <c r="B12" s="163" t="s">
        <v>220</v>
      </c>
      <c r="C12" s="155">
        <v>105</v>
      </c>
      <c r="D12" s="155">
        <v>150</v>
      </c>
      <c r="E12" s="155">
        <v>134</v>
      </c>
      <c r="F12" s="155">
        <v>196</v>
      </c>
      <c r="G12" s="155">
        <v>170</v>
      </c>
      <c r="H12" s="155">
        <v>143</v>
      </c>
      <c r="I12" s="155">
        <v>115</v>
      </c>
      <c r="J12" s="155">
        <v>120</v>
      </c>
      <c r="K12" s="155">
        <v>119</v>
      </c>
      <c r="L12" s="155">
        <v>110</v>
      </c>
      <c r="M12" s="155">
        <v>88</v>
      </c>
      <c r="N12" s="155">
        <v>107</v>
      </c>
      <c r="O12" s="155">
        <v>145</v>
      </c>
      <c r="P12" s="155">
        <v>102</v>
      </c>
      <c r="Q12" s="155">
        <v>133</v>
      </c>
      <c r="R12" s="155">
        <v>40</v>
      </c>
      <c r="S12" s="155">
        <v>87</v>
      </c>
      <c r="T12" s="155">
        <v>65</v>
      </c>
      <c r="U12" s="155">
        <v>104.015</v>
      </c>
      <c r="V12" s="155">
        <v>272.42500000000001</v>
      </c>
      <c r="W12" s="288">
        <v>267.44844599999999</v>
      </c>
      <c r="X12" s="288">
        <v>140.54900000000001</v>
      </c>
      <c r="Y12" s="288">
        <v>108.904</v>
      </c>
      <c r="Z12" s="288">
        <v>91.763999999999996</v>
      </c>
      <c r="AA12" s="288">
        <v>100.985</v>
      </c>
      <c r="AB12" s="288">
        <v>69.694999999999993</v>
      </c>
      <c r="AC12" s="288">
        <v>90</v>
      </c>
      <c r="AD12" s="288">
        <v>121</v>
      </c>
      <c r="AE12" s="288">
        <v>123.97743400000046</v>
      </c>
      <c r="AF12" s="288">
        <v>68.11360900000011</v>
      </c>
      <c r="AG12" s="288">
        <v>56.053406000000059</v>
      </c>
      <c r="AH12" s="288">
        <v>96.399474999999825</v>
      </c>
      <c r="AI12" s="288">
        <v>91.673127000000008</v>
      </c>
      <c r="AJ12" s="288">
        <v>106.05015700000017</v>
      </c>
      <c r="AK12" s="288">
        <v>112.42246199999995</v>
      </c>
      <c r="AL12" s="154"/>
      <c r="AM12" s="160" t="s">
        <v>220</v>
      </c>
      <c r="AN12" s="155">
        <v>813</v>
      </c>
      <c r="AO12" s="155">
        <v>968</v>
      </c>
      <c r="AP12" s="155">
        <v>1325</v>
      </c>
      <c r="AQ12" s="155">
        <v>477</v>
      </c>
      <c r="AR12" s="155">
        <v>585</v>
      </c>
      <c r="AS12" s="155">
        <v>548</v>
      </c>
      <c r="AT12" s="155">
        <v>423.83799999999997</v>
      </c>
      <c r="AU12" s="288">
        <v>421</v>
      </c>
      <c r="AV12" s="288">
        <v>528.97399999999993</v>
      </c>
      <c r="AW12" s="288">
        <v>608.66544599999997</v>
      </c>
      <c r="AX12" s="288">
        <v>382</v>
      </c>
      <c r="AY12" s="288">
        <v>337</v>
      </c>
    </row>
    <row r="13" spans="2:52" ht="20.5">
      <c r="B13" s="142" t="s">
        <v>13</v>
      </c>
      <c r="C13" s="156">
        <v>930</v>
      </c>
      <c r="D13" s="156">
        <v>990</v>
      </c>
      <c r="E13" s="156">
        <v>1016</v>
      </c>
      <c r="F13" s="156">
        <v>1090</v>
      </c>
      <c r="G13" s="156">
        <v>1089</v>
      </c>
      <c r="H13" s="156">
        <v>977</v>
      </c>
      <c r="I13" s="156">
        <v>1107</v>
      </c>
      <c r="J13" s="156">
        <v>1026</v>
      </c>
      <c r="K13" s="156">
        <v>1004</v>
      </c>
      <c r="L13" s="156">
        <v>1059</v>
      </c>
      <c r="M13" s="156">
        <v>1033</v>
      </c>
      <c r="N13" s="156">
        <v>1009</v>
      </c>
      <c r="O13" s="156">
        <v>1048</v>
      </c>
      <c r="P13" s="156">
        <v>608</v>
      </c>
      <c r="Q13" s="156">
        <v>934</v>
      </c>
      <c r="R13" s="156">
        <v>1133</v>
      </c>
      <c r="S13" s="156">
        <v>1254</v>
      </c>
      <c r="T13" s="156">
        <v>1315</v>
      </c>
      <c r="U13" s="156">
        <v>1189.4580000000001</v>
      </c>
      <c r="V13" s="156">
        <v>1064.1569999999999</v>
      </c>
      <c r="W13" s="289">
        <v>1136</v>
      </c>
      <c r="X13" s="289">
        <v>1042</v>
      </c>
      <c r="Y13" s="289">
        <v>1043</v>
      </c>
      <c r="Z13" s="289">
        <v>989</v>
      </c>
      <c r="AA13" s="289">
        <v>1028</v>
      </c>
      <c r="AB13" s="289">
        <v>944</v>
      </c>
      <c r="AC13" s="289">
        <v>1014</v>
      </c>
      <c r="AD13" s="289">
        <v>1041</v>
      </c>
      <c r="AE13" s="289">
        <v>1037.0683509999983</v>
      </c>
      <c r="AF13" s="289">
        <v>1041.8810799999972</v>
      </c>
      <c r="AG13" s="289">
        <v>1126.0090939999991</v>
      </c>
      <c r="AH13" s="289">
        <v>1057.4301690000007</v>
      </c>
      <c r="AI13" s="289">
        <v>1093.1892650000007</v>
      </c>
      <c r="AJ13" s="289">
        <v>1079.0406410000003</v>
      </c>
      <c r="AK13" s="289">
        <v>1103.7432000000013</v>
      </c>
      <c r="AL13" s="154"/>
      <c r="AM13" s="161" t="s">
        <v>13</v>
      </c>
      <c r="AN13" s="156">
        <v>6220</v>
      </c>
      <c r="AO13" s="156">
        <v>5541</v>
      </c>
      <c r="AP13" s="156">
        <v>4915</v>
      </c>
      <c r="AQ13" s="156">
        <v>3652</v>
      </c>
      <c r="AR13" s="156">
        <v>4026</v>
      </c>
      <c r="AS13" s="156">
        <v>4198</v>
      </c>
      <c r="AT13" s="156">
        <v>4105.4560000000001</v>
      </c>
      <c r="AU13" s="289">
        <v>3723</v>
      </c>
      <c r="AV13" s="289">
        <v>4822.7150000000001</v>
      </c>
      <c r="AW13" s="289">
        <v>4209</v>
      </c>
      <c r="AX13" s="289">
        <v>4027</v>
      </c>
      <c r="AY13" s="372">
        <v>4262</v>
      </c>
    </row>
    <row r="14" spans="2:52" ht="20.5">
      <c r="B14" s="290" t="s">
        <v>353</v>
      </c>
      <c r="C14" s="286"/>
      <c r="D14" s="286"/>
      <c r="E14" s="286"/>
      <c r="F14" s="286"/>
      <c r="G14" s="286"/>
      <c r="H14" s="286"/>
      <c r="I14" s="286"/>
      <c r="J14" s="286"/>
      <c r="K14" s="287"/>
      <c r="L14" s="287"/>
      <c r="M14" s="287"/>
      <c r="N14" s="287"/>
      <c r="O14" s="287"/>
      <c r="P14" s="287"/>
    </row>
    <row r="23" spans="3:35">
      <c r="M23" s="176"/>
      <c r="N23" s="176"/>
      <c r="U23" s="175"/>
      <c r="V23" s="175"/>
      <c r="W23" s="175"/>
      <c r="X23" s="175"/>
      <c r="Y23" s="175"/>
      <c r="Z23" s="175"/>
      <c r="AA23" s="175"/>
      <c r="AB23" s="144"/>
      <c r="AC23" s="144"/>
      <c r="AD23" s="144"/>
      <c r="AE23" s="144"/>
      <c r="AF23" s="144"/>
      <c r="AG23" s="144"/>
      <c r="AH23" s="144"/>
      <c r="AI23" s="144"/>
    </row>
    <row r="24" spans="3:35">
      <c r="M24" s="176"/>
      <c r="N24" s="176"/>
      <c r="U24" s="175"/>
      <c r="V24" s="175"/>
      <c r="W24" s="175"/>
      <c r="X24" s="175"/>
      <c r="Y24" s="175"/>
      <c r="Z24" s="175"/>
      <c r="AA24" s="175"/>
      <c r="AB24" s="144"/>
      <c r="AC24" s="144"/>
      <c r="AD24" s="144"/>
      <c r="AE24" s="144"/>
      <c r="AF24" s="144"/>
      <c r="AG24" s="144"/>
      <c r="AH24" s="144"/>
      <c r="AI24" s="144"/>
    </row>
    <row r="25" spans="3:35" ht="25.5">
      <c r="D25" s="158"/>
      <c r="M25" s="176"/>
      <c r="N25" s="176"/>
      <c r="U25" s="175"/>
      <c r="V25" s="175"/>
      <c r="W25" s="175"/>
      <c r="X25" s="175"/>
      <c r="Y25" s="175"/>
      <c r="Z25" s="175"/>
      <c r="AA25" s="175"/>
      <c r="AB25" s="144"/>
      <c r="AC25" s="144"/>
      <c r="AD25" s="144"/>
      <c r="AE25" s="144"/>
      <c r="AF25" s="144"/>
      <c r="AG25" s="144"/>
      <c r="AH25" s="144"/>
      <c r="AI25" s="144"/>
    </row>
    <row r="27" spans="3:35">
      <c r="C27" s="164"/>
    </row>
    <row r="30" spans="3:35">
      <c r="I30" t="s">
        <v>20</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6F6AD-A400-48F3-AE46-C746FBE229D5}">
  <dimension ref="B1:Z9"/>
  <sheetViews>
    <sheetView showGridLines="0" topLeftCell="B1" zoomScale="70" zoomScaleNormal="70" workbookViewId="0">
      <selection activeCell="AI16" sqref="A1:AI16"/>
    </sheetView>
  </sheetViews>
  <sheetFormatPr defaultRowHeight="14.5"/>
  <cols>
    <col min="1" max="1" width="9.54296875" customWidth="1"/>
    <col min="2" max="2" width="65.81640625" bestFit="1" customWidth="1"/>
    <col min="3" max="25" width="12.7265625" customWidth="1"/>
    <col min="26" max="26" width="9.54296875" bestFit="1" customWidth="1"/>
  </cols>
  <sheetData>
    <row r="1" spans="2:26" ht="59.25" customHeight="1"/>
    <row r="2" spans="2:26" ht="20.5">
      <c r="B2" s="229" t="s">
        <v>212</v>
      </c>
      <c r="C2" s="231" t="s">
        <v>251</v>
      </c>
      <c r="D2" s="231" t="s">
        <v>253</v>
      </c>
      <c r="E2" s="231" t="s">
        <v>257</v>
      </c>
      <c r="F2" s="231" t="s">
        <v>260</v>
      </c>
      <c r="G2" s="231" t="s">
        <v>266</v>
      </c>
      <c r="H2" s="231" t="s">
        <v>269</v>
      </c>
      <c r="I2" s="231" t="s">
        <v>278</v>
      </c>
      <c r="J2" s="231" t="s">
        <v>290</v>
      </c>
      <c r="K2" s="231" t="s">
        <v>291</v>
      </c>
      <c r="L2" s="231" t="s">
        <v>302</v>
      </c>
      <c r="M2" s="231" t="s">
        <v>304</v>
      </c>
      <c r="N2" s="231" t="s">
        <v>305</v>
      </c>
      <c r="O2" s="231" t="s">
        <v>307</v>
      </c>
      <c r="P2" s="231" t="s">
        <v>309</v>
      </c>
      <c r="Q2" s="231" t="s">
        <v>310</v>
      </c>
      <c r="R2" s="231" t="s">
        <v>320</v>
      </c>
      <c r="S2" s="231" t="s">
        <v>339</v>
      </c>
      <c r="T2" s="231" t="s">
        <v>340</v>
      </c>
      <c r="U2" s="231" t="s">
        <v>351</v>
      </c>
      <c r="V2" s="231" t="s">
        <v>354</v>
      </c>
      <c r="W2" s="231" t="s">
        <v>359</v>
      </c>
      <c r="X2" s="231" t="s">
        <v>366</v>
      </c>
      <c r="Y2" s="231" t="s">
        <v>369</v>
      </c>
    </row>
    <row r="3" spans="2:26" ht="20.5">
      <c r="B3" s="205" t="s">
        <v>330</v>
      </c>
      <c r="C3" s="203">
        <v>0.30977346294146946</v>
      </c>
      <c r="D3" s="203">
        <v>0.20071823883485523</v>
      </c>
      <c r="E3" s="203">
        <v>0.2986942229700697</v>
      </c>
      <c r="F3" s="203">
        <v>0.89532439266148789</v>
      </c>
      <c r="G3" s="203">
        <v>0.62690123851403257</v>
      </c>
      <c r="H3" s="203">
        <v>0.58795038002619981</v>
      </c>
      <c r="I3" s="203">
        <v>0.44120476623572408</v>
      </c>
      <c r="J3" s="203">
        <v>0.34103618152429954</v>
      </c>
      <c r="K3" s="203">
        <v>0.27610590532349821</v>
      </c>
      <c r="L3" s="203">
        <v>0.56738227874555736</v>
      </c>
      <c r="M3" s="203">
        <v>0.78074948063264415</v>
      </c>
      <c r="N3" s="203">
        <v>0.77764228785912348</v>
      </c>
      <c r="O3" s="203">
        <v>0.75874871391723875</v>
      </c>
      <c r="P3" s="203">
        <v>0.73384458625436377</v>
      </c>
      <c r="Q3" s="203">
        <v>0.57098547178794778</v>
      </c>
      <c r="R3" s="203">
        <v>7.0000000000000007E-2</v>
      </c>
      <c r="S3" s="203">
        <v>0.04</v>
      </c>
      <c r="T3" s="203">
        <v>7.1066136193276824E-3</v>
      </c>
      <c r="U3" s="203">
        <v>7.1066136193276824E-3</v>
      </c>
      <c r="V3" s="203">
        <v>0.1</v>
      </c>
      <c r="W3" s="203">
        <v>4.5739794607420767E-2</v>
      </c>
      <c r="X3" s="203">
        <v>2.8301886792452831E-2</v>
      </c>
      <c r="Y3" s="203">
        <v>2.6785714285714284E-2</v>
      </c>
      <c r="Z3" s="175"/>
    </row>
    <row r="4" spans="2:26" ht="20.5">
      <c r="B4" s="22" t="s">
        <v>295</v>
      </c>
      <c r="C4" s="203">
        <v>0.25174725733269054</v>
      </c>
      <c r="D4" s="203">
        <v>0.16013739298639404</v>
      </c>
      <c r="E4" s="203">
        <v>0.25355484454920529</v>
      </c>
      <c r="F4" s="203">
        <v>0.77526339474057804</v>
      </c>
      <c r="G4" s="203">
        <v>0.60104717576280131</v>
      </c>
      <c r="H4" s="203">
        <v>0.58570941890738226</v>
      </c>
      <c r="I4" s="203">
        <v>0.43573118943058786</v>
      </c>
      <c r="J4" s="203">
        <v>0.15062943365652137</v>
      </c>
      <c r="K4" s="203">
        <v>0.16756909251625912</v>
      </c>
      <c r="L4" s="203">
        <v>0.45600562429544983</v>
      </c>
      <c r="M4" s="203">
        <v>0.76665693815853964</v>
      </c>
      <c r="N4" s="203">
        <v>0.77764228785912348</v>
      </c>
      <c r="O4" s="203">
        <v>0.75874871391723875</v>
      </c>
      <c r="P4" s="203">
        <v>0.71165355067121949</v>
      </c>
      <c r="Q4" s="203">
        <v>0.56999999999999995</v>
      </c>
      <c r="R4" s="203">
        <v>0.69</v>
      </c>
      <c r="S4" s="203">
        <v>0.27</v>
      </c>
      <c r="T4" s="203">
        <v>0.75119644813469411</v>
      </c>
      <c r="U4" s="203">
        <v>0.76</v>
      </c>
      <c r="V4" s="203">
        <v>0.49</v>
      </c>
      <c r="W4" s="203">
        <v>0.80912981183678834</v>
      </c>
      <c r="X4" s="203">
        <v>0.74528301886792447</v>
      </c>
      <c r="Y4" s="203">
        <v>0.4642857142857143</v>
      </c>
      <c r="Z4" s="175"/>
    </row>
    <row r="5" spans="2:26" ht="20.5">
      <c r="B5" s="205" t="s">
        <v>296</v>
      </c>
      <c r="C5" s="204">
        <v>7.4107621135584945E-2</v>
      </c>
      <c r="D5" s="204">
        <v>0.22747943030650591</v>
      </c>
      <c r="E5" s="204">
        <v>0.11741544429315569</v>
      </c>
      <c r="F5" s="204">
        <v>1.0426180484820739E-2</v>
      </c>
      <c r="G5" s="204">
        <v>0.34570266258927174</v>
      </c>
      <c r="H5" s="204">
        <v>0.11246963809568765</v>
      </c>
      <c r="I5" s="204">
        <v>6.0559207298674082E-2</v>
      </c>
      <c r="J5" s="204">
        <v>0.1048971133926066</v>
      </c>
      <c r="K5" s="204">
        <v>7.0773512081344664E-2</v>
      </c>
      <c r="L5" s="204">
        <v>3.3661758103560438E-2</v>
      </c>
      <c r="M5" s="204">
        <v>0</v>
      </c>
      <c r="N5" s="204">
        <v>8.7426649708808965E-2</v>
      </c>
      <c r="O5" s="204">
        <v>0</v>
      </c>
      <c r="P5" s="204">
        <v>0</v>
      </c>
      <c r="Q5" s="204">
        <v>0.12339494506226439</v>
      </c>
      <c r="R5" s="204">
        <v>0.18</v>
      </c>
      <c r="S5" s="204">
        <v>0.65</v>
      </c>
      <c r="T5" s="204">
        <v>0.21907974398892924</v>
      </c>
      <c r="U5" s="204">
        <v>0.23</v>
      </c>
      <c r="V5" s="204">
        <v>0.4</v>
      </c>
      <c r="W5" s="204">
        <v>0.14513039355579088</v>
      </c>
      <c r="X5" s="204">
        <v>5.6603773584905662E-2</v>
      </c>
      <c r="Y5" s="204">
        <v>9.8214285714285712E-2</v>
      </c>
      <c r="Z5" s="175"/>
    </row>
    <row r="6" spans="2:26" ht="20.5">
      <c r="B6" s="386" t="s">
        <v>11</v>
      </c>
      <c r="C6" s="204">
        <v>0.61611891592294565</v>
      </c>
      <c r="D6" s="204">
        <v>0.57180233085863885</v>
      </c>
      <c r="E6" s="204">
        <v>0.58389033273677471</v>
      </c>
      <c r="F6" s="204">
        <v>9.4249426853691379E-2</v>
      </c>
      <c r="G6" s="204">
        <v>2.7396098896695673E-2</v>
      </c>
      <c r="H6" s="204">
        <v>0.29957998187811291</v>
      </c>
      <c r="I6" s="204">
        <v>0.49823602646560178</v>
      </c>
      <c r="J6" s="204">
        <v>0.55406670508309386</v>
      </c>
      <c r="K6" s="204">
        <v>0.65312058259515737</v>
      </c>
      <c r="L6" s="204">
        <v>0.39895596315088211</v>
      </c>
      <c r="M6" s="204">
        <v>0.21925051936735582</v>
      </c>
      <c r="N6" s="204">
        <v>0.13493106243206748</v>
      </c>
      <c r="O6" s="204">
        <v>0.24125128608276125</v>
      </c>
      <c r="P6" s="204">
        <v>0</v>
      </c>
      <c r="Q6" s="204">
        <v>0</v>
      </c>
      <c r="R6" s="204">
        <v>7.0000000000000007E-2</v>
      </c>
      <c r="S6" s="204">
        <v>0.04</v>
      </c>
      <c r="T6" s="204">
        <v>2.2617194257048955E-2</v>
      </c>
      <c r="U6" s="204">
        <v>8.0724211497434125E-4</v>
      </c>
      <c r="V6" s="204">
        <v>7.5246497145822523E-3</v>
      </c>
      <c r="W6" s="204">
        <v>8.0724211497434125E-4</v>
      </c>
      <c r="X6" s="204">
        <v>0.16981132075471697</v>
      </c>
      <c r="Y6" s="204">
        <v>0.4107142857142857</v>
      </c>
      <c r="Z6" s="175"/>
    </row>
    <row r="7" spans="2:26" ht="20.5">
      <c r="B7" s="206" t="s">
        <v>13</v>
      </c>
      <c r="C7" s="204">
        <v>1</v>
      </c>
      <c r="D7" s="204">
        <v>1</v>
      </c>
      <c r="E7" s="204">
        <v>1</v>
      </c>
      <c r="F7" s="204">
        <v>1</v>
      </c>
      <c r="G7" s="204">
        <v>1</v>
      </c>
      <c r="H7" s="204">
        <v>1</v>
      </c>
      <c r="I7" s="204">
        <v>1</v>
      </c>
      <c r="J7" s="204">
        <v>1</v>
      </c>
      <c r="K7" s="204">
        <v>1</v>
      </c>
      <c r="L7" s="204">
        <v>1</v>
      </c>
      <c r="M7" s="204">
        <v>1</v>
      </c>
      <c r="N7" s="204">
        <v>1</v>
      </c>
      <c r="O7" s="204">
        <v>1</v>
      </c>
      <c r="P7" s="204">
        <v>1</v>
      </c>
      <c r="Q7" s="204">
        <v>1</v>
      </c>
      <c r="R7" s="204">
        <v>1</v>
      </c>
      <c r="S7" s="204">
        <v>1</v>
      </c>
      <c r="T7" s="204">
        <v>0.99999999999999989</v>
      </c>
      <c r="U7" s="204">
        <v>1.0046312633339098</v>
      </c>
      <c r="V7" s="204">
        <v>0.99999999999999989</v>
      </c>
      <c r="W7" s="204">
        <v>1.0008072421149743</v>
      </c>
      <c r="X7" s="204">
        <v>0.99999999999999989</v>
      </c>
      <c r="Y7" s="204">
        <v>1</v>
      </c>
      <c r="Z7" s="175"/>
    </row>
    <row r="9" spans="2:26">
      <c r="C9" s="207"/>
      <c r="D9" s="207"/>
      <c r="E9" s="207"/>
      <c r="F9" s="207"/>
      <c r="G9" s="207"/>
      <c r="H9" s="207"/>
      <c r="I9" s="207"/>
      <c r="J9" s="207"/>
      <c r="K9" s="207"/>
      <c r="L9" s="207"/>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7396D-E18C-4CEA-A80F-7D7BA9D44D38}">
  <dimension ref="B1:AE26"/>
  <sheetViews>
    <sheetView showGridLines="0" zoomScale="70" zoomScaleNormal="70" workbookViewId="0">
      <pane xSplit="2" topLeftCell="O1" activePane="topRight" state="frozen"/>
      <selection activeCell="AI16" sqref="A1:AI16"/>
      <selection pane="topRight" activeCell="AI16" sqref="A1:AI16"/>
    </sheetView>
  </sheetViews>
  <sheetFormatPr defaultRowHeight="14.5"/>
  <cols>
    <col min="2" max="2" width="59.453125" style="62" bestFit="1" customWidth="1"/>
    <col min="3" max="3" width="10.7265625" style="62" customWidth="1"/>
    <col min="4" max="18" width="10.7265625" customWidth="1"/>
    <col min="19" max="19" width="11.54296875" bestFit="1" customWidth="1"/>
    <col min="20" max="20" width="11.54296875" customWidth="1"/>
    <col min="21" max="22" width="16.26953125" bestFit="1" customWidth="1"/>
    <col min="23" max="23" width="12" customWidth="1"/>
    <col min="24" max="24" width="27.26953125" customWidth="1"/>
    <col min="25" max="25" width="10.7265625" customWidth="1"/>
    <col min="26" max="27" width="10.7265625" bestFit="1" customWidth="1"/>
    <col min="28" max="28" width="12" bestFit="1" customWidth="1"/>
    <col min="29" max="29" width="12" customWidth="1"/>
  </cols>
  <sheetData>
    <row r="1" spans="2:31" ht="59.25" customHeight="1"/>
    <row r="2" spans="2:31" ht="20.5">
      <c r="B2" s="429"/>
    </row>
    <row r="3" spans="2:31" ht="20.5">
      <c r="B3" s="430" t="s">
        <v>349</v>
      </c>
      <c r="C3" s="431" t="s">
        <v>260</v>
      </c>
      <c r="D3" s="231" t="s">
        <v>266</v>
      </c>
      <c r="E3" s="231" t="s">
        <v>269</v>
      </c>
      <c r="F3" s="231" t="s">
        <v>278</v>
      </c>
      <c r="G3" s="231" t="s">
        <v>290</v>
      </c>
      <c r="H3" s="231" t="s">
        <v>291</v>
      </c>
      <c r="I3" s="231" t="s">
        <v>302</v>
      </c>
      <c r="J3" s="231" t="s">
        <v>304</v>
      </c>
      <c r="K3" s="231" t="s">
        <v>305</v>
      </c>
      <c r="L3" s="231" t="s">
        <v>307</v>
      </c>
      <c r="M3" s="231" t="s">
        <v>309</v>
      </c>
      <c r="N3" s="230" t="s">
        <v>310</v>
      </c>
      <c r="O3" s="230" t="s">
        <v>320</v>
      </c>
      <c r="P3" s="230" t="s">
        <v>339</v>
      </c>
      <c r="Q3" s="230" t="s">
        <v>340</v>
      </c>
      <c r="R3" s="230" t="s">
        <v>351</v>
      </c>
      <c r="S3" s="230" t="s">
        <v>354</v>
      </c>
      <c r="T3" s="230" t="s">
        <v>359</v>
      </c>
      <c r="U3" s="230" t="s">
        <v>366</v>
      </c>
      <c r="V3" s="230" t="str">
        <f>'[1]DRE Trim Consol '!$B$3</f>
        <v>3T25</v>
      </c>
      <c r="X3" s="229" t="s">
        <v>349</v>
      </c>
      <c r="Y3" s="361">
        <v>2021</v>
      </c>
      <c r="Z3" s="361">
        <v>2022</v>
      </c>
      <c r="AA3" s="361">
        <v>2023</v>
      </c>
      <c r="AB3" s="228">
        <v>2024</v>
      </c>
    </row>
    <row r="4" spans="2:31" ht="22" customHeight="1">
      <c r="B4" s="432" t="s">
        <v>343</v>
      </c>
      <c r="C4" s="449">
        <v>0.10953757367893478</v>
      </c>
      <c r="D4" s="362">
        <v>8.8704561230608006E-2</v>
      </c>
      <c r="E4" s="362">
        <v>7.360676238557011E-2</v>
      </c>
      <c r="F4" s="362">
        <v>7.8946550997309545E-2</v>
      </c>
      <c r="G4" s="362">
        <v>8.868724112190704E-2</v>
      </c>
      <c r="H4" s="362">
        <v>0.13736749986270785</v>
      </c>
      <c r="I4" s="362">
        <v>0.17145856839752732</v>
      </c>
      <c r="J4" s="362">
        <v>0.18768848428080498</v>
      </c>
      <c r="K4" s="362">
        <v>0.19334853345745409</v>
      </c>
      <c r="L4" s="362">
        <v>0.22340275079798802</v>
      </c>
      <c r="M4" s="362">
        <v>0.19550243008939019</v>
      </c>
      <c r="N4" s="139">
        <v>0.13723814764574482</v>
      </c>
      <c r="O4" s="364">
        <v>9.7833034263049359E-2</v>
      </c>
      <c r="P4" s="364">
        <v>0.15601248827945802</v>
      </c>
      <c r="Q4" s="364">
        <v>0.18401232362808231</v>
      </c>
      <c r="R4" s="364">
        <v>0.18001932133688836</v>
      </c>
      <c r="S4" s="364">
        <v>0.16474671480868258</v>
      </c>
      <c r="T4" s="364">
        <v>0.1587637811607813</v>
      </c>
      <c r="U4" s="364">
        <v>0.14369741101722247</v>
      </c>
      <c r="V4" s="364">
        <v>0.14264256344101295</v>
      </c>
      <c r="W4" s="154"/>
      <c r="X4" s="363" t="s">
        <v>343</v>
      </c>
      <c r="Y4" s="364">
        <v>8.2135702267982877E-2</v>
      </c>
      <c r="Z4" s="364">
        <v>0.17412015213657916</v>
      </c>
      <c r="AA4" s="364">
        <v>0.16408709189292744</v>
      </c>
      <c r="AB4" s="364">
        <v>0.17362512394859708</v>
      </c>
      <c r="AC4" s="144"/>
      <c r="AD4" s="144"/>
    </row>
    <row r="5" spans="2:31" ht="20.5">
      <c r="B5" s="433" t="s">
        <v>344</v>
      </c>
      <c r="C5" s="450">
        <v>3.6263743511071853E-2</v>
      </c>
      <c r="D5" s="147">
        <v>3.1891310569037726E-2</v>
      </c>
      <c r="E5" s="147">
        <v>2.5612160784804789E-2</v>
      </c>
      <c r="F5" s="147">
        <v>2.3292678704396903E-2</v>
      </c>
      <c r="G5" s="147">
        <v>2.3112109470597615E-2</v>
      </c>
      <c r="H5" s="147">
        <v>2.102406681109481E-2</v>
      </c>
      <c r="I5" s="147">
        <v>1.481720507665963E-2</v>
      </c>
      <c r="J5" s="147">
        <v>9.5478976625623466E-3</v>
      </c>
      <c r="K5" s="147">
        <v>7.8080238403682219E-3</v>
      </c>
      <c r="L5" s="147">
        <v>1.2116600133190929E-2</v>
      </c>
      <c r="M5" s="147">
        <v>1.5918163253187033E-2</v>
      </c>
      <c r="N5" s="141">
        <v>1.6771978643676317E-2</v>
      </c>
      <c r="O5" s="353">
        <v>1.8220724956842963E-2</v>
      </c>
      <c r="P5" s="353">
        <v>2.6042194617800867E-2</v>
      </c>
      <c r="Q5" s="353">
        <v>2.8889883418138584E-2</v>
      </c>
      <c r="R5" s="353">
        <v>3.0630770460834719E-2</v>
      </c>
      <c r="S5" s="353">
        <v>3.0506284008980363E-2</v>
      </c>
      <c r="T5" s="353">
        <v>3.143525171976088E-2</v>
      </c>
      <c r="U5" s="353">
        <v>3.1473916580088787E-2</v>
      </c>
      <c r="V5" s="353">
        <v>3.2170357983170056E-2</v>
      </c>
      <c r="X5" s="22" t="s">
        <v>344</v>
      </c>
      <c r="Y5" s="353">
        <v>2.5406229926889474E-2</v>
      </c>
      <c r="Z5" s="353">
        <v>1.2933355037323903E-2</v>
      </c>
      <c r="AA5" s="353">
        <v>1.5707697166464911E-2</v>
      </c>
      <c r="AB5" s="353">
        <v>2.8575122583105645E-2</v>
      </c>
      <c r="AD5" s="144"/>
    </row>
    <row r="6" spans="2:31" ht="20.5">
      <c r="B6" s="433" t="s">
        <v>258</v>
      </c>
      <c r="C6" s="450">
        <v>7.7658033303096091E-2</v>
      </c>
      <c r="D6" s="147">
        <v>7.1753151046019467E-2</v>
      </c>
      <c r="E6" s="147">
        <v>6.3518016092012936E-2</v>
      </c>
      <c r="F6" s="147">
        <v>6.0704876582999626E-2</v>
      </c>
      <c r="G6" s="147">
        <v>6.4022812273775417E-2</v>
      </c>
      <c r="H6" s="147">
        <v>7.8376427800274137E-2</v>
      </c>
      <c r="I6" s="147">
        <v>8.2436683212317757E-2</v>
      </c>
      <c r="J6" s="147">
        <v>8.2112530709055762E-2</v>
      </c>
      <c r="K6" s="147">
        <v>8.1071339727291525E-2</v>
      </c>
      <c r="L6" s="147">
        <v>8.5499362509968466E-2</v>
      </c>
      <c r="M6" s="147">
        <v>8.4375813573442621E-2</v>
      </c>
      <c r="N6" s="141">
        <v>8.3942028358146084E-2</v>
      </c>
      <c r="O6" s="353">
        <v>7.7949370151816258E-2</v>
      </c>
      <c r="P6" s="353">
        <v>8.8528619594039681E-2</v>
      </c>
      <c r="Q6" s="353">
        <v>8.8072916702473955E-2</v>
      </c>
      <c r="R6" s="353">
        <v>8.8033469102175382E-2</v>
      </c>
      <c r="S6" s="353">
        <v>8.5920481892009751E-2</v>
      </c>
      <c r="T6" s="353">
        <v>9.0009623027360708E-2</v>
      </c>
      <c r="U6" s="353">
        <v>8.9213976537538112E-2</v>
      </c>
      <c r="V6" s="353">
        <v>9.1964205401153243E-2</v>
      </c>
      <c r="W6" s="154"/>
      <c r="X6" s="22" t="s">
        <v>258</v>
      </c>
      <c r="Y6" s="353">
        <v>6.4421409561420395E-2</v>
      </c>
      <c r="Z6" s="353">
        <v>8.1120809188126336E-2</v>
      </c>
      <c r="AA6" s="353">
        <v>8.2889968867498318E-2</v>
      </c>
      <c r="AB6" s="353">
        <v>8.8203542736109877E-2</v>
      </c>
      <c r="AD6" s="144"/>
    </row>
    <row r="7" spans="2:31" ht="20.5">
      <c r="B7" s="433" t="s">
        <v>259</v>
      </c>
      <c r="C7" s="450">
        <v>7.2097644922499898E-2</v>
      </c>
      <c r="D7" s="147">
        <v>6.3558189338484783E-2</v>
      </c>
      <c r="E7" s="147">
        <v>5.6090693349232369E-2</v>
      </c>
      <c r="F7" s="147">
        <v>5.7007259083931415E-2</v>
      </c>
      <c r="G7" s="147">
        <v>6.2726818890420463E-2</v>
      </c>
      <c r="H7" s="147">
        <v>7.0584961580827582E-2</v>
      </c>
      <c r="I7" s="147">
        <v>7.0659654478939043E-2</v>
      </c>
      <c r="J7" s="147">
        <v>6.4725159543578437E-2</v>
      </c>
      <c r="K7" s="147">
        <v>6.5668191585034938E-2</v>
      </c>
      <c r="L7" s="147">
        <v>7.1642140328743567E-2</v>
      </c>
      <c r="M7" s="147">
        <v>7.4017877375226554E-2</v>
      </c>
      <c r="N7" s="141">
        <v>7.3828513127970119E-2</v>
      </c>
      <c r="O7" s="353">
        <v>6.6193265074329918E-2</v>
      </c>
      <c r="P7" s="353">
        <v>6.8430865222205484E-2</v>
      </c>
      <c r="Q7" s="353">
        <v>6.5382949462952089E-2</v>
      </c>
      <c r="R7" s="353">
        <v>6.7058688682232109E-2</v>
      </c>
      <c r="S7" s="353">
        <v>6.7111521075177274E-2</v>
      </c>
      <c r="T7" s="353">
        <v>6.7925224850300267E-2</v>
      </c>
      <c r="U7" s="353">
        <v>6.6139941011216286E-2</v>
      </c>
      <c r="V7" s="353">
        <v>6.7790901309070881E-2</v>
      </c>
      <c r="X7" s="22" t="s">
        <v>259</v>
      </c>
      <c r="Y7" s="353">
        <v>5.9638101211511939E-2</v>
      </c>
      <c r="Z7" s="353">
        <v>6.7742256493047701E-2</v>
      </c>
      <c r="AA7" s="353">
        <v>7.1344251982064746E-2</v>
      </c>
      <c r="AB7" s="353">
        <v>6.6940322323052442E-2</v>
      </c>
      <c r="AD7" s="144"/>
    </row>
    <row r="8" spans="2:31" ht="20.5">
      <c r="B8" s="433" t="s">
        <v>345</v>
      </c>
      <c r="C8" s="450">
        <v>8.8954485645567086E-2</v>
      </c>
      <c r="D8" s="147">
        <v>7.475040283880395E-2</v>
      </c>
      <c r="E8" s="147">
        <v>6.4114538662696174E-2</v>
      </c>
      <c r="F8" s="147">
        <v>6.1513783351566417E-2</v>
      </c>
      <c r="G8" s="147">
        <v>6.6098257775201397E-2</v>
      </c>
      <c r="H8" s="147">
        <v>7.3637444366170937E-2</v>
      </c>
      <c r="I8" s="147">
        <v>7.2633551428563217E-2</v>
      </c>
      <c r="J8" s="147">
        <v>6.6859942194949867E-2</v>
      </c>
      <c r="K8" s="147">
        <v>6.8343322380576069E-2</v>
      </c>
      <c r="L8" s="147">
        <v>8.5545561232883344E-2</v>
      </c>
      <c r="M8" s="147">
        <v>0.10826667785425585</v>
      </c>
      <c r="N8" s="141">
        <v>0.12577394267519107</v>
      </c>
      <c r="O8" s="353">
        <v>0.11194510937198032</v>
      </c>
      <c r="P8" s="353">
        <v>0.11285764307408905</v>
      </c>
      <c r="Q8" s="353">
        <v>0.10606293875107443</v>
      </c>
      <c r="R8" s="353">
        <v>0.10471584012691575</v>
      </c>
      <c r="S8" s="353">
        <v>0.11103421668057914</v>
      </c>
      <c r="T8" s="353">
        <v>0.11652101641423815</v>
      </c>
      <c r="U8" s="353">
        <v>0.11753975078030632</v>
      </c>
      <c r="V8" s="353">
        <v>0.12192790829372466</v>
      </c>
      <c r="X8" s="22" t="s">
        <v>345</v>
      </c>
      <c r="Y8" s="353">
        <v>6.6079319507089562E-2</v>
      </c>
      <c r="Z8" s="353">
        <v>7.0183933559114758E-2</v>
      </c>
      <c r="AA8" s="353">
        <v>0.10744952882622102</v>
      </c>
      <c r="AB8" s="353">
        <v>0.109</v>
      </c>
      <c r="AD8" s="144"/>
    </row>
    <row r="9" spans="2:31" ht="22" customHeight="1">
      <c r="B9" s="433" t="s">
        <v>346</v>
      </c>
      <c r="C9" s="450">
        <v>0.13603820366721101</v>
      </c>
      <c r="D9" s="147">
        <v>0.13729060964495168</v>
      </c>
      <c r="E9" s="147">
        <v>0.1290758934856869</v>
      </c>
      <c r="F9" s="147">
        <v>0.1571749460333996</v>
      </c>
      <c r="G9" s="147">
        <v>0.13472288143067127</v>
      </c>
      <c r="H9" s="147">
        <v>0.10914094356771854</v>
      </c>
      <c r="I9" s="147">
        <v>0.10233237912343858</v>
      </c>
      <c r="J9" s="147">
        <v>7.9100102071894593E-2</v>
      </c>
      <c r="K9" s="147">
        <v>7.4308750799162215E-2</v>
      </c>
      <c r="L9" s="147">
        <v>8.2558177321796961E-2</v>
      </c>
      <c r="M9" s="147">
        <v>7.5156776833090078E-2</v>
      </c>
      <c r="N9" s="141">
        <v>5.6493985988821924E-2</v>
      </c>
      <c r="O9" s="353">
        <v>5.4049661626314104E-2</v>
      </c>
      <c r="P9" s="353">
        <v>9.9386751767186171E-2</v>
      </c>
      <c r="Q9" s="353">
        <v>0.10700981123504846</v>
      </c>
      <c r="R9" s="353">
        <v>0.11364635581485893</v>
      </c>
      <c r="S9" s="353">
        <v>0.11254976906741697</v>
      </c>
      <c r="T9" s="353">
        <v>0.12166816646502021</v>
      </c>
      <c r="U9" s="353">
        <v>0.11408386279948235</v>
      </c>
      <c r="V9" s="353">
        <v>0.10641920869777087</v>
      </c>
      <c r="W9" s="154"/>
      <c r="X9" s="22" t="s">
        <v>346</v>
      </c>
      <c r="Y9" s="353">
        <v>0.14002540661331053</v>
      </c>
      <c r="Z9" s="353">
        <v>9.0111143920030182E-2</v>
      </c>
      <c r="AA9" s="353">
        <v>6.724046246642934E-2</v>
      </c>
      <c r="AB9" s="353">
        <v>0.108</v>
      </c>
      <c r="AD9" s="144"/>
    </row>
    <row r="10" spans="2:31" ht="20.5">
      <c r="B10" s="433" t="s">
        <v>347</v>
      </c>
      <c r="C10" s="450">
        <v>0.3739086685564047</v>
      </c>
      <c r="D10" s="147">
        <v>0.45097039723932608</v>
      </c>
      <c r="E10" s="147">
        <v>0.49831779889515843</v>
      </c>
      <c r="F10" s="147">
        <v>0.48638440288793233</v>
      </c>
      <c r="G10" s="147">
        <v>0.45820389880364154</v>
      </c>
      <c r="H10" s="147">
        <v>0.42641661426662725</v>
      </c>
      <c r="I10" s="147">
        <v>0.38296898170154653</v>
      </c>
      <c r="J10" s="147">
        <v>0.41697699580412934</v>
      </c>
      <c r="K10" s="147">
        <v>0.40196423451665658</v>
      </c>
      <c r="L10" s="147">
        <v>0.37817765488005284</v>
      </c>
      <c r="M10" s="147">
        <v>0.39713199748586137</v>
      </c>
      <c r="N10" s="141">
        <v>0.45695230765045081</v>
      </c>
      <c r="O10" s="353">
        <v>0.41812141710743433</v>
      </c>
      <c r="P10" s="353">
        <v>0.3527763634541754</v>
      </c>
      <c r="Q10" s="353">
        <v>0.33217777562364009</v>
      </c>
      <c r="R10" s="353">
        <v>0.32967336210304021</v>
      </c>
      <c r="S10" s="353">
        <v>0.32434077368336717</v>
      </c>
      <c r="T10" s="353">
        <v>0.35629680210781334</v>
      </c>
      <c r="U10" s="353">
        <v>0.33890126776547647</v>
      </c>
      <c r="V10" s="353">
        <v>0.3447616773976413</v>
      </c>
      <c r="X10" s="22" t="s">
        <v>347</v>
      </c>
      <c r="Y10" s="353">
        <v>0.47531944263724674</v>
      </c>
      <c r="Z10" s="353">
        <v>0.40704445582242454</v>
      </c>
      <c r="AA10" s="353">
        <v>0.41158013153633016</v>
      </c>
      <c r="AB10" s="353">
        <v>0.33792677258718162</v>
      </c>
      <c r="AD10" s="144"/>
    </row>
    <row r="11" spans="2:31" ht="20.5">
      <c r="B11" s="433" t="s">
        <v>348</v>
      </c>
      <c r="C11" s="450">
        <v>3.5496612405939286E-2</v>
      </c>
      <c r="D11" s="147">
        <v>3.5547225515937031E-2</v>
      </c>
      <c r="E11" s="147">
        <v>3.6637869801314608E-2</v>
      </c>
      <c r="F11" s="147">
        <v>3.7858961885433279E-2</v>
      </c>
      <c r="G11" s="147">
        <v>4.1038416225221447E-2</v>
      </c>
      <c r="H11" s="147">
        <v>4.4502680776729323E-2</v>
      </c>
      <c r="I11" s="147">
        <v>3.7515472550616907E-2</v>
      </c>
      <c r="J11" s="147">
        <v>2.6204207815550554E-2</v>
      </c>
      <c r="K11" s="147">
        <v>2.3677167907982244E-2</v>
      </c>
      <c r="L11" s="147">
        <v>3.8062345353155641E-2</v>
      </c>
      <c r="M11" s="147">
        <v>3.7733103229000739E-2</v>
      </c>
      <c r="N11" s="141">
        <v>3.4581610219168051E-2</v>
      </c>
      <c r="O11" s="353">
        <v>3.8085620443761792E-2</v>
      </c>
      <c r="P11" s="353">
        <v>4.347839965395088E-2</v>
      </c>
      <c r="Q11" s="353">
        <v>4.1532198431320846E-2</v>
      </c>
      <c r="R11" s="353">
        <v>4.0133923620872584E-2</v>
      </c>
      <c r="S11" s="353">
        <v>4.2914152878248221E-2</v>
      </c>
      <c r="T11" s="353">
        <v>3.8275552478406971E-2</v>
      </c>
      <c r="U11" s="353">
        <v>4.4081408523908176E-2</v>
      </c>
      <c r="V11" s="353">
        <v>4.3512571191137273E-2</v>
      </c>
      <c r="X11" s="22" t="s">
        <v>348</v>
      </c>
      <c r="Y11" s="353">
        <v>3.7862702606221092E-2</v>
      </c>
      <c r="Z11" s="353">
        <v>3.2594196043103332E-2</v>
      </c>
      <c r="AA11" s="353">
        <v>3.7117325462306762E-2</v>
      </c>
      <c r="AB11" s="353">
        <v>4.1680848734840709E-2</v>
      </c>
      <c r="AD11" s="144"/>
    </row>
    <row r="12" spans="2:31" ht="20.5">
      <c r="B12" s="434" t="s">
        <v>11</v>
      </c>
      <c r="C12" s="354">
        <v>7.0045034309275334E-2</v>
      </c>
      <c r="D12" s="354">
        <v>4.5534152576831244E-2</v>
      </c>
      <c r="E12" s="354">
        <v>5.3026266543523715E-2</v>
      </c>
      <c r="F12" s="354">
        <v>3.7116540473030923E-2</v>
      </c>
      <c r="G12" s="354">
        <v>6.1387564008563933E-2</v>
      </c>
      <c r="H12" s="354">
        <v>3.8949360967849622E-2</v>
      </c>
      <c r="I12" s="354">
        <v>6.517750403039102E-2</v>
      </c>
      <c r="J12" s="354">
        <v>6.6784679917474055E-2</v>
      </c>
      <c r="K12" s="354">
        <v>8.3810435785474202E-2</v>
      </c>
      <c r="L12" s="354">
        <v>2.2995407442220062E-2</v>
      </c>
      <c r="M12" s="354">
        <v>1.189716030654564E-2</v>
      </c>
      <c r="N12" s="354">
        <v>1.4417485690830789E-2</v>
      </c>
      <c r="O12" s="354">
        <v>0.11760179700447093</v>
      </c>
      <c r="P12" s="354">
        <v>5.248667433709453E-2</v>
      </c>
      <c r="Q12" s="354">
        <v>4.685920274726918E-2</v>
      </c>
      <c r="R12" s="354">
        <v>4.6088268752182082E-2</v>
      </c>
      <c r="S12" s="354">
        <v>6.0876085905538613E-2</v>
      </c>
      <c r="T12" s="354">
        <v>1.910458177631813E-2</v>
      </c>
      <c r="U12" s="354">
        <v>5.4868464984761056E-2</v>
      </c>
      <c r="V12" s="354">
        <v>4.8810606285318747E-2</v>
      </c>
      <c r="X12" s="152" t="s">
        <v>11</v>
      </c>
      <c r="Y12" s="354">
        <v>4.9111685668327354E-2</v>
      </c>
      <c r="Z12" s="354">
        <v>6.4149697800250149E-2</v>
      </c>
      <c r="AA12" s="354">
        <v>4.2583541799757318E-2</v>
      </c>
      <c r="AB12" s="354">
        <v>4.8419496330041056E-2</v>
      </c>
      <c r="AD12" s="144"/>
    </row>
    <row r="13" spans="2:31" ht="20.5">
      <c r="B13" s="435"/>
      <c r="C13" s="436"/>
      <c r="D13" s="359"/>
      <c r="E13" s="359"/>
      <c r="F13" s="359"/>
      <c r="G13" s="359"/>
      <c r="H13" s="359"/>
      <c r="I13" s="359"/>
      <c r="J13" s="359"/>
      <c r="K13" s="359"/>
      <c r="L13" s="359"/>
      <c r="M13" s="359"/>
      <c r="N13" s="358"/>
      <c r="O13" s="360"/>
      <c r="P13" s="359"/>
      <c r="Q13" s="358"/>
      <c r="R13" s="358"/>
      <c r="S13" s="358"/>
      <c r="T13" s="358"/>
      <c r="U13" s="437"/>
      <c r="V13" s="437"/>
      <c r="W13" s="358"/>
      <c r="X13" s="360"/>
      <c r="Y13" s="151"/>
      <c r="Z13" s="359"/>
      <c r="AA13" s="359"/>
      <c r="AB13" s="359"/>
      <c r="AC13" s="359"/>
      <c r="AE13" s="144"/>
    </row>
    <row r="14" spans="2:31" ht="20.5">
      <c r="B14" s="435"/>
      <c r="C14" s="436"/>
      <c r="D14" s="359"/>
      <c r="E14" s="359"/>
      <c r="F14" s="359"/>
      <c r="G14" s="359"/>
      <c r="H14" s="359"/>
      <c r="I14" s="359"/>
      <c r="J14" s="359"/>
      <c r="K14" s="359"/>
      <c r="L14" s="359"/>
      <c r="M14" s="359"/>
      <c r="N14" s="358"/>
      <c r="O14" s="360"/>
      <c r="P14" s="359"/>
      <c r="Q14" s="358"/>
      <c r="R14" s="358"/>
      <c r="S14" s="358"/>
      <c r="T14" s="358"/>
      <c r="U14" s="437"/>
      <c r="V14" s="437"/>
      <c r="W14" s="358"/>
      <c r="X14" s="360"/>
      <c r="Y14" s="151"/>
      <c r="Z14" s="359"/>
      <c r="AA14" s="359"/>
      <c r="AB14" s="359"/>
      <c r="AC14" s="359"/>
      <c r="AE14" s="144"/>
    </row>
    <row r="15" spans="2:31" ht="20.5">
      <c r="B15" s="435"/>
      <c r="C15" s="436"/>
      <c r="D15" s="359"/>
      <c r="E15" s="359"/>
      <c r="F15" s="359"/>
      <c r="G15" s="359"/>
      <c r="H15" s="359"/>
      <c r="I15" s="359"/>
      <c r="J15" s="359"/>
      <c r="K15" s="359"/>
      <c r="L15" s="359"/>
      <c r="M15" s="359"/>
      <c r="N15" s="358"/>
      <c r="O15" s="360"/>
      <c r="P15" s="359"/>
      <c r="Q15" s="358"/>
      <c r="R15" s="358"/>
      <c r="S15" s="358"/>
      <c r="T15" s="358"/>
      <c r="U15" s="437"/>
      <c r="V15" s="437"/>
      <c r="W15" s="358"/>
      <c r="X15" s="360"/>
      <c r="Y15" s="151"/>
      <c r="Z15" s="359"/>
      <c r="AA15" s="359"/>
      <c r="AB15" s="359"/>
      <c r="AC15" s="359"/>
      <c r="AE15" s="144"/>
    </row>
    <row r="16" spans="2:31" ht="20.5">
      <c r="B16" s="429"/>
      <c r="C16" s="438"/>
      <c r="D16" s="287"/>
      <c r="E16" s="287"/>
    </row>
    <row r="17" spans="2:28" ht="20.5">
      <c r="B17" s="430" t="s">
        <v>338</v>
      </c>
      <c r="C17" s="431" t="s">
        <v>260</v>
      </c>
      <c r="D17" s="231" t="s">
        <v>266</v>
      </c>
      <c r="E17" s="231" t="s">
        <v>269</v>
      </c>
      <c r="F17" s="231" t="s">
        <v>278</v>
      </c>
      <c r="G17" s="231" t="s">
        <v>290</v>
      </c>
      <c r="H17" s="231" t="s">
        <v>291</v>
      </c>
      <c r="I17" s="231" t="s">
        <v>302</v>
      </c>
      <c r="J17" s="231" t="s">
        <v>304</v>
      </c>
      <c r="K17" s="231" t="s">
        <v>305</v>
      </c>
      <c r="L17" s="231" t="s">
        <v>356</v>
      </c>
      <c r="M17" s="231" t="s">
        <v>309</v>
      </c>
      <c r="N17" s="231" t="s">
        <v>310</v>
      </c>
      <c r="O17" s="231" t="s">
        <v>320</v>
      </c>
      <c r="P17" s="230" t="s">
        <v>339</v>
      </c>
      <c r="Q17" s="230" t="s">
        <v>340</v>
      </c>
      <c r="R17" s="230" t="s">
        <v>351</v>
      </c>
      <c r="S17" s="230" t="s">
        <v>354</v>
      </c>
      <c r="T17" s="230" t="s">
        <v>359</v>
      </c>
      <c r="U17" s="230" t="s">
        <v>366</v>
      </c>
      <c r="V17" s="230" t="str">
        <f>V3</f>
        <v>3T25</v>
      </c>
      <c r="X17" s="229" t="s">
        <v>338</v>
      </c>
      <c r="Y17" s="228">
        <v>2021</v>
      </c>
      <c r="Z17" s="228">
        <v>2022</v>
      </c>
      <c r="AA17" s="228" t="s">
        <v>357</v>
      </c>
      <c r="AB17" s="228">
        <v>2024</v>
      </c>
    </row>
    <row r="18" spans="2:28" ht="20.5">
      <c r="B18" s="434" t="s">
        <v>237</v>
      </c>
      <c r="C18" s="355">
        <v>3692.3</v>
      </c>
      <c r="D18" s="355">
        <v>4458.8</v>
      </c>
      <c r="E18" s="355">
        <v>5701.8</v>
      </c>
      <c r="F18" s="355">
        <v>5739.3280000000004</v>
      </c>
      <c r="G18" s="355">
        <v>5456.8860000000004</v>
      </c>
      <c r="H18" s="355">
        <v>5819.5829999999996</v>
      </c>
      <c r="I18" s="355">
        <v>6143.9459999999999</v>
      </c>
      <c r="J18" s="355">
        <v>6950.0659999999998</v>
      </c>
      <c r="K18" s="355">
        <v>6455.067</v>
      </c>
      <c r="L18" s="355">
        <v>6008.8519999999999</v>
      </c>
      <c r="M18" s="355">
        <v>5689.5929999999998</v>
      </c>
      <c r="N18" s="355">
        <v>5964.0079999999998</v>
      </c>
      <c r="O18" s="355">
        <v>6135.5439999999999</v>
      </c>
      <c r="P18" s="355">
        <v>5463.7240000000002</v>
      </c>
      <c r="Q18" s="355">
        <v>5553.5910000000003</v>
      </c>
      <c r="R18" s="355">
        <v>5815.2650000000003</v>
      </c>
      <c r="S18" s="355">
        <v>5477.1440000000002</v>
      </c>
      <c r="T18" s="355">
        <v>5553.3379999999997</v>
      </c>
      <c r="U18" s="355">
        <v>5535.4679999999998</v>
      </c>
      <c r="V18" s="355">
        <v>5498.3370000000004</v>
      </c>
      <c r="W18" s="154"/>
      <c r="X18" s="142" t="s">
        <v>237</v>
      </c>
      <c r="Y18" s="156">
        <v>21356.813999999998</v>
      </c>
      <c r="Z18" s="156">
        <v>25368.661999999997</v>
      </c>
      <c r="AA18" s="156">
        <v>23797.997000000003</v>
      </c>
      <c r="AB18" s="156">
        <v>22421.632000000001</v>
      </c>
    </row>
    <row r="19" spans="2:28" ht="20.5">
      <c r="B19" s="429"/>
      <c r="C19" s="440"/>
      <c r="D19" s="357"/>
      <c r="E19" s="357"/>
      <c r="F19" s="357"/>
      <c r="G19" s="357"/>
      <c r="H19" s="357"/>
      <c r="I19" s="357"/>
      <c r="J19" s="357"/>
      <c r="K19" s="357"/>
      <c r="L19" s="357"/>
      <c r="M19" s="357"/>
      <c r="N19" s="156"/>
      <c r="O19" s="360"/>
      <c r="P19" s="360"/>
      <c r="Q19" s="360"/>
      <c r="R19" s="360"/>
      <c r="S19" s="360"/>
      <c r="T19" s="360"/>
      <c r="U19" s="360"/>
      <c r="V19" s="360"/>
    </row>
    <row r="20" spans="2:28" ht="20.5">
      <c r="B20" s="430" t="s">
        <v>235</v>
      </c>
      <c r="C20" s="431" t="s">
        <v>260</v>
      </c>
      <c r="D20" s="231" t="s">
        <v>266</v>
      </c>
      <c r="E20" s="231" t="s">
        <v>269</v>
      </c>
      <c r="F20" s="231" t="s">
        <v>278</v>
      </c>
      <c r="G20" s="231" t="s">
        <v>290</v>
      </c>
      <c r="H20" s="231" t="s">
        <v>291</v>
      </c>
      <c r="I20" s="231" t="s">
        <v>302</v>
      </c>
      <c r="J20" s="231" t="s">
        <v>304</v>
      </c>
      <c r="K20" s="231" t="s">
        <v>305</v>
      </c>
      <c r="L20" s="231" t="s">
        <v>356</v>
      </c>
      <c r="M20" s="231" t="s">
        <v>309</v>
      </c>
      <c r="N20" s="231" t="s">
        <v>310</v>
      </c>
      <c r="O20" s="231" t="s">
        <v>320</v>
      </c>
      <c r="P20" s="230" t="s">
        <v>339</v>
      </c>
      <c r="Q20" s="230" t="s">
        <v>340</v>
      </c>
      <c r="R20" s="230" t="s">
        <v>351</v>
      </c>
      <c r="S20" s="230" t="s">
        <v>354</v>
      </c>
      <c r="T20" s="230" t="s">
        <v>359</v>
      </c>
      <c r="U20" s="230" t="s">
        <v>366</v>
      </c>
      <c r="V20" s="230" t="str">
        <f>V17</f>
        <v>3T25</v>
      </c>
      <c r="X20" s="229" t="s">
        <v>235</v>
      </c>
      <c r="Y20" s="228">
        <v>2021</v>
      </c>
      <c r="Z20" s="228">
        <v>2022</v>
      </c>
      <c r="AA20" s="228" t="s">
        <v>357</v>
      </c>
      <c r="AB20" s="228">
        <v>2024</v>
      </c>
    </row>
    <row r="21" spans="2:28" ht="20.5">
      <c r="B21" s="434" t="s">
        <v>350</v>
      </c>
      <c r="C21" s="439">
        <v>3258.8702559576345</v>
      </c>
      <c r="D21" s="355">
        <v>3555.6618819776713</v>
      </c>
      <c r="E21" s="355">
        <v>4335.9695817490492</v>
      </c>
      <c r="F21" s="355">
        <v>4825.1623848845438</v>
      </c>
      <c r="G21" s="355">
        <v>5127.8956018707768</v>
      </c>
      <c r="H21" s="355">
        <v>5122.8723591549297</v>
      </c>
      <c r="I21" s="355">
        <v>5896.3013435700577</v>
      </c>
      <c r="J21" s="355">
        <v>6663.5340364333651</v>
      </c>
      <c r="K21" s="355">
        <v>6526.8624873609706</v>
      </c>
      <c r="L21" s="355">
        <v>5845.1867704280157</v>
      </c>
      <c r="M21" s="355">
        <v>6027.1112288135591</v>
      </c>
      <c r="N21" s="355">
        <v>5881.6646942800789</v>
      </c>
      <c r="O21" s="355">
        <v>5893.894332372719</v>
      </c>
      <c r="P21" s="355">
        <v>5242.5487931507469</v>
      </c>
      <c r="Q21" s="355">
        <v>5330.3501777765268</v>
      </c>
      <c r="R21" s="355">
        <v>5164.492840042948</v>
      </c>
      <c r="S21" s="355">
        <v>5179.6757695976339</v>
      </c>
      <c r="T21" s="355">
        <v>5079.9419439963121</v>
      </c>
      <c r="U21" s="355">
        <v>5129.9902799490656</v>
      </c>
      <c r="V21" s="355">
        <v>4981.5364660910263</v>
      </c>
      <c r="W21" s="154"/>
      <c r="X21" s="142" t="s">
        <v>350</v>
      </c>
      <c r="Y21" s="156">
        <v>4428</v>
      </c>
      <c r="Z21" s="156">
        <v>5928.8470110522176</v>
      </c>
      <c r="AA21" s="156">
        <v>5909.0492556285844</v>
      </c>
      <c r="AB21" s="156">
        <v>5260.8240262787422</v>
      </c>
    </row>
    <row r="22" spans="2:28" s="183" customFormat="1" ht="20.5">
      <c r="B22" s="441"/>
      <c r="C22" s="442"/>
      <c r="D22" s="293"/>
      <c r="X22" s="293" t="s">
        <v>20</v>
      </c>
      <c r="Y22" s="293"/>
    </row>
    <row r="23" spans="2:28" s="183" customFormat="1" ht="20.5">
      <c r="B23" s="443"/>
      <c r="C23" s="443"/>
      <c r="D23" s="189"/>
      <c r="L23" s="189"/>
      <c r="M23" s="189"/>
      <c r="N23" s="189"/>
      <c r="O23" s="189"/>
      <c r="P23" s="189"/>
      <c r="Q23" s="189"/>
      <c r="R23" s="189"/>
      <c r="S23" s="189"/>
      <c r="T23" s="189"/>
      <c r="U23" s="189"/>
      <c r="V23" s="189"/>
      <c r="W23" s="189"/>
      <c r="X23" s="189"/>
      <c r="Y23" s="293"/>
    </row>
    <row r="24" spans="2:28" s="183" customFormat="1" ht="20.5">
      <c r="B24" s="444" t="s">
        <v>265</v>
      </c>
      <c r="C24" s="444"/>
      <c r="D24" s="189"/>
      <c r="E24" s="190"/>
      <c r="F24" s="190"/>
      <c r="Y24" s="293"/>
    </row>
    <row r="25" spans="2:28" s="183" customFormat="1" ht="20.5">
      <c r="B25" s="445"/>
      <c r="C25" s="442"/>
      <c r="D25" s="293"/>
      <c r="Y25" s="293"/>
    </row>
    <row r="26" spans="2:28" ht="46.5" customHeight="1"/>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11728-714E-4CDB-ADB6-D2732FFE24FE}">
  <dimension ref="B1:AZ38"/>
  <sheetViews>
    <sheetView showGridLines="0" tabSelected="1" topLeftCell="W1" zoomScale="85" zoomScaleNormal="85" workbookViewId="0">
      <selection activeCell="AE12" sqref="AE12:AJ17"/>
    </sheetView>
  </sheetViews>
  <sheetFormatPr defaultColWidth="9.453125" defaultRowHeight="14.5"/>
  <cols>
    <col min="1" max="1" width="9.1796875" style="184" customWidth="1"/>
    <col min="2" max="2" width="59.453125" style="184" bestFit="1" customWidth="1"/>
    <col min="3" max="8" width="0" style="184" hidden="1" customWidth="1"/>
    <col min="9" max="16" width="12.1796875" style="184" customWidth="1"/>
    <col min="17" max="20" width="12.26953125" style="184" customWidth="1"/>
    <col min="21" max="25" width="12.1796875" style="184" bestFit="1" customWidth="1"/>
    <col min="26" max="26" width="10.7265625" style="184" customWidth="1"/>
    <col min="27" max="27" width="12.1796875" style="184" bestFit="1" customWidth="1"/>
    <col min="28" max="28" width="10.7265625" style="184" customWidth="1"/>
    <col min="29" max="29" width="13.7265625" style="184" bestFit="1" customWidth="1"/>
    <col min="30" max="33" width="13.7265625" style="184" customWidth="1"/>
    <col min="34" max="34" width="12.1796875" style="184" bestFit="1" customWidth="1"/>
    <col min="35" max="36" width="11.26953125" style="184" bestFit="1" customWidth="1"/>
    <col min="37" max="37" width="10.7265625" style="184" customWidth="1"/>
    <col min="38" max="38" width="25.453125" style="184" customWidth="1"/>
    <col min="39" max="39" width="50.1796875" style="184" bestFit="1" customWidth="1"/>
    <col min="40" max="40" width="11.81640625" style="184" bestFit="1" customWidth="1"/>
    <col min="41" max="41" width="15.54296875" style="184" bestFit="1" customWidth="1"/>
    <col min="42" max="43" width="11.81640625" style="184" bestFit="1" customWidth="1"/>
    <col min="44" max="45" width="12.54296875" style="184" bestFit="1" customWidth="1"/>
    <col min="46" max="46" width="12.26953125" style="184" customWidth="1"/>
    <col min="47" max="47" width="11.81640625" style="184" bestFit="1" customWidth="1"/>
    <col min="48" max="49" width="11.81640625" style="184" customWidth="1"/>
    <col min="50" max="50" width="13.1796875" style="184" bestFit="1" customWidth="1"/>
    <col min="51" max="51" width="11.81640625" style="184" customWidth="1"/>
    <col min="52" max="54" width="9.1796875" style="184" bestFit="1" customWidth="1"/>
    <col min="55" max="55" width="12.81640625" style="184" customWidth="1"/>
    <col min="56" max="16384" width="9.453125" style="184"/>
  </cols>
  <sheetData>
    <row r="1" spans="2:52" ht="59.25" customHeight="1"/>
    <row r="2" spans="2:52" ht="20.5">
      <c r="B2" s="185"/>
    </row>
    <row r="3" spans="2:52" ht="20.5">
      <c r="B3" s="233" t="s">
        <v>261</v>
      </c>
      <c r="C3" s="234" t="s">
        <v>30</v>
      </c>
      <c r="D3" s="234" t="s">
        <v>31</v>
      </c>
      <c r="E3" s="234" t="s">
        <v>32</v>
      </c>
      <c r="F3" s="234" t="s">
        <v>33</v>
      </c>
      <c r="G3" s="234" t="s">
        <v>34</v>
      </c>
      <c r="H3" s="235" t="s">
        <v>35</v>
      </c>
      <c r="I3" s="235" t="s">
        <v>36</v>
      </c>
      <c r="J3" s="235" t="s">
        <v>193</v>
      </c>
      <c r="K3" s="235" t="s">
        <v>213</v>
      </c>
      <c r="L3" s="235" t="s">
        <v>223</v>
      </c>
      <c r="M3" s="235" t="s">
        <v>234</v>
      </c>
      <c r="N3" s="235" t="s">
        <v>240</v>
      </c>
      <c r="O3" s="235" t="s">
        <v>251</v>
      </c>
      <c r="P3" s="235" t="s">
        <v>253</v>
      </c>
      <c r="Q3" s="235" t="s">
        <v>257</v>
      </c>
      <c r="R3" s="235" t="s">
        <v>260</v>
      </c>
      <c r="S3" s="235" t="s">
        <v>266</v>
      </c>
      <c r="T3" s="235" t="s">
        <v>269</v>
      </c>
      <c r="U3" s="235" t="s">
        <v>278</v>
      </c>
      <c r="V3" s="235" t="s">
        <v>290</v>
      </c>
      <c r="W3" s="235" t="s">
        <v>291</v>
      </c>
      <c r="X3" s="236" t="s">
        <v>302</v>
      </c>
      <c r="Y3" s="236" t="s">
        <v>304</v>
      </c>
      <c r="Z3" s="236" t="s">
        <v>305</v>
      </c>
      <c r="AA3" s="236" t="s">
        <v>307</v>
      </c>
      <c r="AB3" s="236" t="s">
        <v>309</v>
      </c>
      <c r="AC3" s="236" t="s">
        <v>310</v>
      </c>
      <c r="AD3" s="236" t="s">
        <v>320</v>
      </c>
      <c r="AE3" s="236" t="s">
        <v>339</v>
      </c>
      <c r="AF3" s="236" t="s">
        <v>340</v>
      </c>
      <c r="AG3" s="236" t="s">
        <v>351</v>
      </c>
      <c r="AH3" s="236" t="s">
        <v>354</v>
      </c>
      <c r="AI3" s="236" t="s">
        <v>359</v>
      </c>
      <c r="AJ3" s="236" t="s">
        <v>366</v>
      </c>
      <c r="AK3" s="236" t="s">
        <v>370</v>
      </c>
      <c r="AL3" s="368"/>
      <c r="AM3" s="233" t="s">
        <v>261</v>
      </c>
      <c r="AN3" s="369">
        <v>2013</v>
      </c>
      <c r="AO3" s="369">
        <v>2014</v>
      </c>
      <c r="AP3" s="369">
        <v>2015</v>
      </c>
      <c r="AQ3" s="369">
        <v>2016</v>
      </c>
      <c r="AR3" s="369">
        <v>2017</v>
      </c>
      <c r="AS3" s="369">
        <v>2018</v>
      </c>
      <c r="AT3" s="369">
        <v>2019</v>
      </c>
      <c r="AU3" s="369">
        <v>2020</v>
      </c>
      <c r="AV3" s="369">
        <v>2021</v>
      </c>
      <c r="AW3" s="369">
        <v>2022</v>
      </c>
      <c r="AX3" s="369">
        <v>2023</v>
      </c>
      <c r="AY3" s="369">
        <v>2024</v>
      </c>
    </row>
    <row r="4" spans="2:52" ht="20.5">
      <c r="B4" s="186" t="s">
        <v>22</v>
      </c>
      <c r="C4" s="181">
        <v>112</v>
      </c>
      <c r="D4" s="181">
        <v>126</v>
      </c>
      <c r="E4" s="181">
        <v>131</v>
      </c>
      <c r="F4" s="181">
        <v>112</v>
      </c>
      <c r="G4" s="181">
        <v>111</v>
      </c>
      <c r="H4" s="181">
        <v>98</v>
      </c>
      <c r="I4" s="187">
        <v>149</v>
      </c>
      <c r="J4" s="181">
        <v>113</v>
      </c>
      <c r="K4" s="179">
        <v>117</v>
      </c>
      <c r="L4" s="179">
        <v>112</v>
      </c>
      <c r="M4" s="179">
        <v>129</v>
      </c>
      <c r="N4" s="179">
        <v>96</v>
      </c>
      <c r="O4" s="179">
        <v>108</v>
      </c>
      <c r="P4" s="179">
        <v>80</v>
      </c>
      <c r="Q4" s="179">
        <v>87</v>
      </c>
      <c r="R4" s="179">
        <v>90</v>
      </c>
      <c r="S4" s="179">
        <v>138</v>
      </c>
      <c r="T4" s="179">
        <v>124.452</v>
      </c>
      <c r="U4" s="179">
        <v>121.16300000000001</v>
      </c>
      <c r="V4" s="179">
        <v>100.911</v>
      </c>
      <c r="W4" s="179">
        <v>111.76544800000001</v>
      </c>
      <c r="X4" s="179">
        <v>117.90555999999999</v>
      </c>
      <c r="Y4" s="179">
        <v>170.15945000000011</v>
      </c>
      <c r="Z4" s="179">
        <v>186.463515000001</v>
      </c>
      <c r="AA4" s="179">
        <v>142.77929700000399</v>
      </c>
      <c r="AB4" s="179">
        <v>104.09273599999921</v>
      </c>
      <c r="AC4" s="179">
        <v>94.001076000000211</v>
      </c>
      <c r="AD4" s="179">
        <v>177.97106400000101</v>
      </c>
      <c r="AE4" s="179">
        <v>156.10084997797435</v>
      </c>
      <c r="AF4" s="365">
        <v>144.53630700000099</v>
      </c>
      <c r="AG4" s="365">
        <v>130.71955599999998</v>
      </c>
      <c r="AH4" s="365">
        <v>127.12620430270059</v>
      </c>
      <c r="AI4" s="365">
        <v>125.53771500000003</v>
      </c>
      <c r="AJ4" s="365">
        <v>142.82659699999999</v>
      </c>
      <c r="AK4" s="381"/>
      <c r="AL4" s="368"/>
      <c r="AM4" s="186" t="s">
        <v>22</v>
      </c>
      <c r="AN4" s="365">
        <v>173.90738000000005</v>
      </c>
      <c r="AO4" s="365">
        <v>173.90738000000005</v>
      </c>
      <c r="AP4" s="365">
        <v>890</v>
      </c>
      <c r="AQ4" s="365">
        <v>518</v>
      </c>
      <c r="AR4" s="365">
        <v>481</v>
      </c>
      <c r="AS4" s="365">
        <v>471</v>
      </c>
      <c r="AT4" s="365">
        <v>453</v>
      </c>
      <c r="AU4" s="365">
        <v>365</v>
      </c>
      <c r="AV4" s="451">
        <v>484.52600000000001</v>
      </c>
      <c r="AW4" s="365">
        <v>586.29397300000119</v>
      </c>
      <c r="AX4" s="365">
        <v>518.84417300000439</v>
      </c>
      <c r="AY4" s="365">
        <v>721.02539097797558</v>
      </c>
    </row>
    <row r="5" spans="2:52" ht="20.5">
      <c r="B5" s="186" t="s">
        <v>23</v>
      </c>
      <c r="C5" s="181">
        <v>266</v>
      </c>
      <c r="D5" s="181">
        <v>288</v>
      </c>
      <c r="E5" s="181">
        <v>299</v>
      </c>
      <c r="F5" s="181">
        <v>286</v>
      </c>
      <c r="G5" s="181">
        <v>338</v>
      </c>
      <c r="H5" s="181">
        <v>302</v>
      </c>
      <c r="I5" s="182">
        <v>320</v>
      </c>
      <c r="J5" s="181">
        <v>312</v>
      </c>
      <c r="K5" s="179">
        <v>259</v>
      </c>
      <c r="L5" s="179">
        <v>340</v>
      </c>
      <c r="M5" s="179">
        <v>325</v>
      </c>
      <c r="N5" s="179">
        <v>322</v>
      </c>
      <c r="O5" s="179">
        <v>278</v>
      </c>
      <c r="P5" s="179">
        <v>185</v>
      </c>
      <c r="Q5" s="179">
        <v>307</v>
      </c>
      <c r="R5" s="179">
        <v>423</v>
      </c>
      <c r="S5" s="179">
        <v>438</v>
      </c>
      <c r="T5" s="179">
        <v>484.81299999999999</v>
      </c>
      <c r="U5" s="179">
        <v>405.18799999999999</v>
      </c>
      <c r="V5" s="179">
        <v>366.983</v>
      </c>
      <c r="W5" s="179">
        <v>405.91914100000002</v>
      </c>
      <c r="X5" s="179">
        <v>424.01665300000002</v>
      </c>
      <c r="Y5" s="179">
        <v>374.66142400000001</v>
      </c>
      <c r="Z5" s="179">
        <v>319.26737400000002</v>
      </c>
      <c r="AA5" s="179">
        <v>382.81998800000002</v>
      </c>
      <c r="AB5" s="179">
        <v>350.01512499999899</v>
      </c>
      <c r="AC5" s="179">
        <v>350.84687100000002</v>
      </c>
      <c r="AD5" s="179">
        <v>317.63551765094479</v>
      </c>
      <c r="AE5" s="179">
        <v>342.77959994983894</v>
      </c>
      <c r="AF5" s="365">
        <v>361.45077690975882</v>
      </c>
      <c r="AG5" s="365">
        <v>392.63237899999899</v>
      </c>
      <c r="AH5" s="365">
        <v>362.20829986936604</v>
      </c>
      <c r="AI5" s="365">
        <v>392.6608892041798</v>
      </c>
      <c r="AJ5" s="365">
        <v>374.92619000000002</v>
      </c>
      <c r="AK5" s="381"/>
      <c r="AM5" s="186" t="s">
        <v>23</v>
      </c>
      <c r="AN5" s="365">
        <v>1551.2816419999999</v>
      </c>
      <c r="AO5" s="365">
        <v>1551.2816419999999</v>
      </c>
      <c r="AP5" s="365">
        <v>1580</v>
      </c>
      <c r="AQ5" s="365">
        <v>975</v>
      </c>
      <c r="AR5" s="365">
        <v>1139</v>
      </c>
      <c r="AS5" s="365">
        <v>1273</v>
      </c>
      <c r="AT5" s="365">
        <v>1245</v>
      </c>
      <c r="AU5" s="365">
        <v>1193</v>
      </c>
      <c r="AV5" s="451">
        <v>1694.9839999999999</v>
      </c>
      <c r="AW5" s="365">
        <v>1523.8645919999999</v>
      </c>
      <c r="AX5" s="365">
        <v>1395.8488859999918</v>
      </c>
      <c r="AY5" s="365">
        <v>1445.6029762708501</v>
      </c>
    </row>
    <row r="6" spans="2:52" ht="20.5">
      <c r="B6" s="186" t="s">
        <v>24</v>
      </c>
      <c r="C6" s="181">
        <v>296</v>
      </c>
      <c r="D6" s="181">
        <v>308</v>
      </c>
      <c r="E6" s="181">
        <v>311</v>
      </c>
      <c r="F6" s="181">
        <v>404</v>
      </c>
      <c r="G6" s="181">
        <v>368</v>
      </c>
      <c r="H6" s="181">
        <v>320</v>
      </c>
      <c r="I6" s="182">
        <v>329</v>
      </c>
      <c r="J6" s="181">
        <v>324</v>
      </c>
      <c r="K6" s="179">
        <v>353</v>
      </c>
      <c r="L6" s="179">
        <v>317</v>
      </c>
      <c r="M6" s="179">
        <v>277</v>
      </c>
      <c r="N6" s="179">
        <v>290</v>
      </c>
      <c r="O6" s="179">
        <v>338</v>
      </c>
      <c r="P6" s="179">
        <v>163</v>
      </c>
      <c r="Q6" s="179">
        <v>240</v>
      </c>
      <c r="R6" s="179">
        <v>319</v>
      </c>
      <c r="S6" s="179">
        <v>373</v>
      </c>
      <c r="T6" s="179">
        <v>390.14600000000002</v>
      </c>
      <c r="U6" s="179">
        <v>356.584</v>
      </c>
      <c r="V6" s="179">
        <v>293.214</v>
      </c>
      <c r="W6" s="179">
        <v>281.33656299999996</v>
      </c>
      <c r="X6" s="179">
        <v>255.13350499999999</v>
      </c>
      <c r="Y6" s="179">
        <v>231.97391999999999</v>
      </c>
      <c r="Z6" s="179">
        <v>198.13757000000001</v>
      </c>
      <c r="AA6" s="179">
        <v>217.17495000000099</v>
      </c>
      <c r="AB6" s="179">
        <v>218.93813999999904</v>
      </c>
      <c r="AC6" s="179">
        <v>241.28584200000003</v>
      </c>
      <c r="AD6" s="179">
        <v>225.88904994966876</v>
      </c>
      <c r="AE6" s="179">
        <v>270.94408116464666</v>
      </c>
      <c r="AF6" s="365">
        <v>247.09488321537307</v>
      </c>
      <c r="AG6" s="365">
        <v>286.45125399999904</v>
      </c>
      <c r="AH6" s="365">
        <v>268.39846582793342</v>
      </c>
      <c r="AI6" s="365">
        <v>262.26116083022907</v>
      </c>
      <c r="AJ6" s="365">
        <v>264.90758699999998</v>
      </c>
      <c r="AK6" s="381"/>
      <c r="AM6" s="186" t="s">
        <v>24</v>
      </c>
      <c r="AN6" s="365">
        <v>476.74218999999999</v>
      </c>
      <c r="AO6" s="365">
        <v>476.74218999999999</v>
      </c>
      <c r="AP6" s="365">
        <v>1125</v>
      </c>
      <c r="AQ6" s="365">
        <v>1155</v>
      </c>
      <c r="AR6" s="365">
        <v>1319</v>
      </c>
      <c r="AS6" s="365">
        <v>1341</v>
      </c>
      <c r="AT6" s="365">
        <v>1236</v>
      </c>
      <c r="AU6" s="365">
        <v>1060</v>
      </c>
      <c r="AV6" s="451">
        <v>1412.944</v>
      </c>
      <c r="AW6" s="365">
        <v>966.58155799999997</v>
      </c>
      <c r="AX6" s="365">
        <v>899.39893200000006</v>
      </c>
      <c r="AY6" s="365">
        <v>1062.654579608218</v>
      </c>
    </row>
    <row r="7" spans="2:52" ht="20.5">
      <c r="B7" s="186" t="s">
        <v>21</v>
      </c>
      <c r="C7" s="181">
        <v>232</v>
      </c>
      <c r="D7" s="181">
        <v>257</v>
      </c>
      <c r="E7" s="181">
        <v>264</v>
      </c>
      <c r="F7" s="181">
        <v>276</v>
      </c>
      <c r="G7" s="181">
        <v>260</v>
      </c>
      <c r="H7" s="181">
        <v>253</v>
      </c>
      <c r="I7" s="182">
        <v>301</v>
      </c>
      <c r="J7" s="181">
        <v>271</v>
      </c>
      <c r="K7" s="179">
        <v>269</v>
      </c>
      <c r="L7" s="179">
        <v>270</v>
      </c>
      <c r="M7" s="179">
        <v>282</v>
      </c>
      <c r="N7" s="179">
        <v>286</v>
      </c>
      <c r="O7" s="179">
        <v>300</v>
      </c>
      <c r="P7" s="179">
        <v>154</v>
      </c>
      <c r="Q7" s="179">
        <v>284</v>
      </c>
      <c r="R7" s="179">
        <v>288</v>
      </c>
      <c r="S7" s="179">
        <v>295</v>
      </c>
      <c r="T7" s="179">
        <v>302.78699999999998</v>
      </c>
      <c r="U7" s="179">
        <v>298.036</v>
      </c>
      <c r="V7" s="179">
        <v>262.97300000000001</v>
      </c>
      <c r="W7" s="179">
        <v>319.15868</v>
      </c>
      <c r="X7" s="179">
        <v>283.846565</v>
      </c>
      <c r="Y7" s="179">
        <v>260.674012</v>
      </c>
      <c r="Z7" s="179">
        <v>232.26748499999999</v>
      </c>
      <c r="AA7" s="179">
        <v>255.213719999999</v>
      </c>
      <c r="AB7" s="179">
        <v>278.502243999999</v>
      </c>
      <c r="AC7" s="179">
        <v>287.54269100000005</v>
      </c>
      <c r="AD7" s="179">
        <v>269.64233439937937</v>
      </c>
      <c r="AE7" s="179">
        <v>260.44952890754013</v>
      </c>
      <c r="AF7" s="365">
        <v>282.34390687486814</v>
      </c>
      <c r="AG7" s="365">
        <f>AG15+AG23</f>
        <v>306.79288799999989</v>
      </c>
      <c r="AH7" s="365">
        <v>289.66867800000017</v>
      </c>
      <c r="AI7" s="365">
        <v>298.99719496559129</v>
      </c>
      <c r="AJ7" s="365">
        <v>285.961859</v>
      </c>
      <c r="AK7" s="381"/>
      <c r="AM7" s="186" t="s">
        <v>21</v>
      </c>
      <c r="AN7" s="365">
        <v>911</v>
      </c>
      <c r="AO7" s="365">
        <v>878</v>
      </c>
      <c r="AP7" s="365">
        <v>850</v>
      </c>
      <c r="AQ7" s="365">
        <v>919</v>
      </c>
      <c r="AR7" s="365">
        <v>1028</v>
      </c>
      <c r="AS7" s="365">
        <v>1086</v>
      </c>
      <c r="AT7" s="365">
        <v>1107</v>
      </c>
      <c r="AU7" s="365">
        <v>1026</v>
      </c>
      <c r="AV7" s="451">
        <v>1158.796</v>
      </c>
      <c r="AW7" s="365">
        <v>1095.9467420000001</v>
      </c>
      <c r="AX7" s="365">
        <v>1086.258654999998</v>
      </c>
      <c r="AY7" s="365">
        <v>969.58774126884009</v>
      </c>
    </row>
    <row r="8" spans="2:52" ht="20.5">
      <c r="B8" s="186" t="s">
        <v>262</v>
      </c>
      <c r="C8" s="181">
        <v>23</v>
      </c>
      <c r="D8" s="181">
        <v>10</v>
      </c>
      <c r="E8" s="181">
        <v>11</v>
      </c>
      <c r="F8" s="181">
        <v>12</v>
      </c>
      <c r="G8" s="181">
        <v>12</v>
      </c>
      <c r="H8" s="181">
        <v>4</v>
      </c>
      <c r="I8" s="182">
        <v>6</v>
      </c>
      <c r="J8" s="181">
        <v>5</v>
      </c>
      <c r="K8" s="179">
        <v>5</v>
      </c>
      <c r="L8" s="179">
        <v>20</v>
      </c>
      <c r="M8" s="179">
        <v>19</v>
      </c>
      <c r="N8" s="179">
        <v>16</v>
      </c>
      <c r="O8" s="179">
        <v>24</v>
      </c>
      <c r="P8" s="179">
        <v>25</v>
      </c>
      <c r="Q8" s="179">
        <v>16</v>
      </c>
      <c r="R8" s="179">
        <v>13</v>
      </c>
      <c r="S8" s="179">
        <v>11</v>
      </c>
      <c r="T8" s="179">
        <v>12.542</v>
      </c>
      <c r="U8" s="179">
        <v>8.4870000000000001</v>
      </c>
      <c r="V8" s="179">
        <v>40.076000000000001</v>
      </c>
      <c r="W8" s="179">
        <v>16.545351</v>
      </c>
      <c r="X8" s="179">
        <v>7.1499480000000002</v>
      </c>
      <c r="Y8" s="179">
        <v>9.1905570000000001</v>
      </c>
      <c r="Z8" s="179">
        <v>27.271394000000001</v>
      </c>
      <c r="AA8" s="179">
        <v>36.595089999999999</v>
      </c>
      <c r="AB8" s="179">
        <v>19.684562000000003</v>
      </c>
      <c r="AC8" s="179">
        <v>47.369701999999997</v>
      </c>
      <c r="AD8" s="179">
        <v>9</v>
      </c>
      <c r="AE8" s="179">
        <v>6.7938600000000005</v>
      </c>
      <c r="AF8" s="365">
        <v>6.2814709999999998</v>
      </c>
      <c r="AG8" s="365">
        <v>9</v>
      </c>
      <c r="AH8" s="365">
        <v>10.028521000000005</v>
      </c>
      <c r="AI8" s="365">
        <v>13.732304999999998</v>
      </c>
      <c r="AJ8" s="365">
        <v>10.418407999999999</v>
      </c>
      <c r="AK8" s="381"/>
      <c r="AM8" s="186" t="s">
        <v>262</v>
      </c>
      <c r="AN8" s="365">
        <v>405</v>
      </c>
      <c r="AO8" s="365">
        <v>274</v>
      </c>
      <c r="AP8" s="365">
        <v>466</v>
      </c>
      <c r="AQ8" s="365">
        <v>84</v>
      </c>
      <c r="AR8" s="365">
        <v>58</v>
      </c>
      <c r="AS8" s="365">
        <v>27</v>
      </c>
      <c r="AT8" s="365">
        <v>64</v>
      </c>
      <c r="AU8" s="365">
        <v>78</v>
      </c>
      <c r="AV8" s="451">
        <v>72.105000000000004</v>
      </c>
      <c r="AW8" s="365">
        <v>60.157249999999998</v>
      </c>
      <c r="AX8" s="365">
        <v>112.64935399999999</v>
      </c>
      <c r="AY8" s="365">
        <v>32.103852000000003</v>
      </c>
    </row>
    <row r="9" spans="2:52" ht="20.5">
      <c r="B9" s="188" t="s">
        <v>13</v>
      </c>
      <c r="C9" s="180">
        <v>930</v>
      </c>
      <c r="D9" s="180">
        <v>990</v>
      </c>
      <c r="E9" s="180">
        <v>1016</v>
      </c>
      <c r="F9" s="180">
        <v>1090</v>
      </c>
      <c r="G9" s="180">
        <v>1089</v>
      </c>
      <c r="H9" s="180">
        <v>977</v>
      </c>
      <c r="I9" s="180">
        <v>1107</v>
      </c>
      <c r="J9" s="180">
        <v>1026</v>
      </c>
      <c r="K9" s="180">
        <v>1004</v>
      </c>
      <c r="L9" s="180">
        <v>1059</v>
      </c>
      <c r="M9" s="180">
        <v>1033</v>
      </c>
      <c r="N9" s="180">
        <v>1009</v>
      </c>
      <c r="O9" s="180">
        <v>1048</v>
      </c>
      <c r="P9" s="180">
        <v>608</v>
      </c>
      <c r="Q9" s="180">
        <v>934</v>
      </c>
      <c r="R9" s="180">
        <v>1133</v>
      </c>
      <c r="S9" s="180">
        <v>1254</v>
      </c>
      <c r="T9" s="180">
        <v>1315</v>
      </c>
      <c r="U9" s="180">
        <v>1189.4580000000001</v>
      </c>
      <c r="V9" s="180">
        <v>1064.1569999999999</v>
      </c>
      <c r="W9" s="180">
        <v>1134.725183</v>
      </c>
      <c r="X9" s="180">
        <v>1088.0522310000001</v>
      </c>
      <c r="Y9" s="180">
        <v>1046.659363</v>
      </c>
      <c r="Z9" s="180">
        <v>963.407338000001</v>
      </c>
      <c r="AA9" s="180">
        <v>1034.5830450000039</v>
      </c>
      <c r="AB9" s="180">
        <v>971.23280699999623</v>
      </c>
      <c r="AC9" s="180">
        <v>1021.0461820000003</v>
      </c>
      <c r="AD9" s="180">
        <v>1000.137965999994</v>
      </c>
      <c r="AE9" s="180">
        <v>1037.06792</v>
      </c>
      <c r="AF9" s="180">
        <v>1041.7073450000009</v>
      </c>
      <c r="AG9" s="180">
        <v>1125.5960769999979</v>
      </c>
      <c r="AH9" s="180">
        <v>1057.4301690000002</v>
      </c>
      <c r="AI9" s="180">
        <v>1093.1892650000002</v>
      </c>
      <c r="AJ9" s="180">
        <v>1079.0406410000001</v>
      </c>
      <c r="AK9" s="382"/>
      <c r="AL9" s="377"/>
      <c r="AM9" s="188" t="s">
        <v>13</v>
      </c>
      <c r="AN9" s="366">
        <v>6220</v>
      </c>
      <c r="AO9" s="366">
        <v>5540</v>
      </c>
      <c r="AP9" s="366">
        <v>4911</v>
      </c>
      <c r="AQ9" s="366">
        <v>3652</v>
      </c>
      <c r="AR9" s="366">
        <v>4025</v>
      </c>
      <c r="AS9" s="366">
        <v>4198</v>
      </c>
      <c r="AT9" s="366">
        <v>4105</v>
      </c>
      <c r="AU9" s="366">
        <v>3723</v>
      </c>
      <c r="AV9" s="457">
        <v>4822.6149999999998</v>
      </c>
      <c r="AW9" s="366">
        <v>4232.8441150000017</v>
      </c>
      <c r="AX9" s="366">
        <v>4026.9999999999945</v>
      </c>
      <c r="AY9" s="366">
        <v>4261.8015109999988</v>
      </c>
    </row>
    <row r="10" spans="2:52" ht="20.5">
      <c r="B10" s="290"/>
      <c r="C10" s="291"/>
      <c r="D10" s="291"/>
      <c r="E10" s="291"/>
      <c r="F10" s="291"/>
      <c r="G10" s="291"/>
      <c r="H10" s="291"/>
      <c r="I10" s="291"/>
      <c r="J10" s="291"/>
      <c r="K10" s="292"/>
      <c r="L10" s="292"/>
      <c r="M10" s="292"/>
      <c r="N10" s="292"/>
      <c r="O10" s="292"/>
      <c r="P10" s="292"/>
      <c r="Q10" s="292"/>
      <c r="R10" s="292"/>
      <c r="S10" s="292"/>
      <c r="T10" s="292"/>
      <c r="U10" s="292"/>
      <c r="V10" s="292"/>
      <c r="W10" s="198"/>
      <c r="X10" s="292"/>
      <c r="Y10" s="292"/>
      <c r="Z10" s="292"/>
      <c r="AA10" s="292"/>
      <c r="AB10" s="292"/>
      <c r="AC10" s="292"/>
      <c r="AD10" s="292"/>
      <c r="AE10" s="292"/>
      <c r="AF10" s="292"/>
      <c r="AG10"/>
      <c r="AH10"/>
      <c r="AI10"/>
      <c r="AJ10"/>
      <c r="AK10" s="368"/>
      <c r="AL10" s="368"/>
      <c r="AM10" s="379"/>
      <c r="AN10" s="379"/>
      <c r="AO10" s="376"/>
      <c r="AZ10" s="380"/>
    </row>
    <row r="11" spans="2:52" ht="20.5">
      <c r="B11" s="233" t="s">
        <v>263</v>
      </c>
      <c r="C11" s="234" t="s">
        <v>30</v>
      </c>
      <c r="D11" s="234" t="s">
        <v>31</v>
      </c>
      <c r="E11" s="234" t="s">
        <v>32</v>
      </c>
      <c r="F11" s="234" t="s">
        <v>33</v>
      </c>
      <c r="G11" s="234" t="s">
        <v>34</v>
      </c>
      <c r="H11" s="235" t="s">
        <v>35</v>
      </c>
      <c r="I11" s="235" t="s">
        <v>36</v>
      </c>
      <c r="J11" s="235" t="s">
        <v>193</v>
      </c>
      <c r="K11" s="235" t="s">
        <v>213</v>
      </c>
      <c r="L11" s="235" t="s">
        <v>223</v>
      </c>
      <c r="M11" s="235" t="s">
        <v>234</v>
      </c>
      <c r="N11" s="235" t="s">
        <v>240</v>
      </c>
      <c r="O11" s="235" t="s">
        <v>251</v>
      </c>
      <c r="P11" s="235" t="s">
        <v>253</v>
      </c>
      <c r="Q11" s="235" t="s">
        <v>257</v>
      </c>
      <c r="R11" s="235" t="s">
        <v>260</v>
      </c>
      <c r="S11" s="235" t="s">
        <v>266</v>
      </c>
      <c r="T11" s="235" t="s">
        <v>269</v>
      </c>
      <c r="U11" s="234" t="s">
        <v>278</v>
      </c>
      <c r="V11" s="234" t="s">
        <v>290</v>
      </c>
      <c r="W11" s="234" t="s">
        <v>291</v>
      </c>
      <c r="X11" s="234" t="s">
        <v>302</v>
      </c>
      <c r="Y11" s="234" t="s">
        <v>304</v>
      </c>
      <c r="Z11" s="234" t="s">
        <v>305</v>
      </c>
      <c r="AA11" s="234" t="s">
        <v>307</v>
      </c>
      <c r="AB11" s="234" t="s">
        <v>309</v>
      </c>
      <c r="AC11" s="234" t="s">
        <v>310</v>
      </c>
      <c r="AD11" s="234" t="s">
        <v>320</v>
      </c>
      <c r="AE11" s="236" t="s">
        <v>339</v>
      </c>
      <c r="AF11" s="236" t="s">
        <v>340</v>
      </c>
      <c r="AG11" s="236" t="s">
        <v>351</v>
      </c>
      <c r="AH11" s="236" t="s">
        <v>354</v>
      </c>
      <c r="AI11" s="236" t="s">
        <v>359</v>
      </c>
      <c r="AJ11" s="236" t="s">
        <v>366</v>
      </c>
      <c r="AK11" s="236" t="s">
        <v>370</v>
      </c>
      <c r="AL11" s="368"/>
      <c r="AM11" s="233" t="s">
        <v>263</v>
      </c>
      <c r="AN11" s="369">
        <v>2013</v>
      </c>
      <c r="AO11" s="369">
        <v>2014</v>
      </c>
      <c r="AP11" s="369">
        <v>2015</v>
      </c>
      <c r="AQ11" s="369">
        <v>2016</v>
      </c>
      <c r="AR11" s="369">
        <v>2017</v>
      </c>
      <c r="AS11" s="369">
        <v>2018</v>
      </c>
      <c r="AT11" s="369">
        <v>2019</v>
      </c>
      <c r="AU11" s="369">
        <v>2020</v>
      </c>
      <c r="AV11" s="369">
        <v>2021</v>
      </c>
      <c r="AW11" s="369">
        <v>2022</v>
      </c>
      <c r="AX11" s="369">
        <v>2023</v>
      </c>
      <c r="AY11" s="369">
        <v>2024</v>
      </c>
    </row>
    <row r="12" spans="2:52" ht="20.5">
      <c r="B12" s="186" t="s">
        <v>22</v>
      </c>
      <c r="C12" s="187">
        <v>107</v>
      </c>
      <c r="D12" s="181">
        <v>118</v>
      </c>
      <c r="E12" s="181">
        <v>114</v>
      </c>
      <c r="F12" s="181">
        <v>95</v>
      </c>
      <c r="G12" s="181">
        <v>103</v>
      </c>
      <c r="H12" s="181">
        <v>90</v>
      </c>
      <c r="I12" s="187">
        <v>117</v>
      </c>
      <c r="J12" s="181">
        <v>106</v>
      </c>
      <c r="K12" s="179">
        <v>94</v>
      </c>
      <c r="L12" s="179">
        <v>100</v>
      </c>
      <c r="M12" s="179">
        <v>120</v>
      </c>
      <c r="N12" s="179">
        <v>88</v>
      </c>
      <c r="O12" s="179">
        <v>94</v>
      </c>
      <c r="P12" s="179">
        <v>68</v>
      </c>
      <c r="Q12" s="179">
        <v>71</v>
      </c>
      <c r="R12" s="179">
        <v>79</v>
      </c>
      <c r="S12" s="179">
        <v>122</v>
      </c>
      <c r="T12" s="179">
        <v>116.831</v>
      </c>
      <c r="U12" s="179">
        <v>111.608</v>
      </c>
      <c r="V12" s="179">
        <v>91.14</v>
      </c>
      <c r="W12" s="179">
        <v>93.313000000000002</v>
      </c>
      <c r="X12" s="179">
        <v>105.558133</v>
      </c>
      <c r="Y12" s="179">
        <v>125.404715</v>
      </c>
      <c r="Z12" s="179">
        <v>139.72314699999998</v>
      </c>
      <c r="AA12" s="179">
        <v>119.238921000004</v>
      </c>
      <c r="AB12" s="179">
        <v>88.701712999999202</v>
      </c>
      <c r="AC12" s="179">
        <v>74.717436000000205</v>
      </c>
      <c r="AD12" s="179">
        <v>127.97106400000101</v>
      </c>
      <c r="AE12" s="179">
        <v>149.84666111871334</v>
      </c>
      <c r="AF12" s="179">
        <v>134.92182300000098</v>
      </c>
      <c r="AG12" s="179">
        <v>116.04021799999998</v>
      </c>
      <c r="AH12" s="179">
        <v>112.27396430270059</v>
      </c>
      <c r="AI12" s="179">
        <v>92.916665999999935</v>
      </c>
      <c r="AJ12" s="454">
        <v>103.925397</v>
      </c>
      <c r="AK12" s="452"/>
      <c r="AL12" s="368"/>
      <c r="AM12" s="186" t="s">
        <v>22</v>
      </c>
      <c r="AN12" s="365">
        <v>1150</v>
      </c>
      <c r="AO12" s="365">
        <v>968</v>
      </c>
      <c r="AP12" s="365">
        <v>775</v>
      </c>
      <c r="AQ12" s="365">
        <v>491</v>
      </c>
      <c r="AR12" s="365">
        <v>434</v>
      </c>
      <c r="AS12" s="365">
        <v>416</v>
      </c>
      <c r="AT12" s="365">
        <v>400</v>
      </c>
      <c r="AU12" s="365">
        <v>312</v>
      </c>
      <c r="AV12" s="451">
        <v>441.57900000000001</v>
      </c>
      <c r="AW12" s="365">
        <v>463.99899499999998</v>
      </c>
      <c r="AX12" s="365">
        <v>410.62913400000446</v>
      </c>
      <c r="AY12" s="365">
        <v>651.10021011871447</v>
      </c>
    </row>
    <row r="13" spans="2:52" ht="20.5">
      <c r="B13" s="186" t="s">
        <v>23</v>
      </c>
      <c r="C13" s="182">
        <v>256</v>
      </c>
      <c r="D13" s="181">
        <v>273</v>
      </c>
      <c r="E13" s="181">
        <v>280</v>
      </c>
      <c r="F13" s="181">
        <v>276</v>
      </c>
      <c r="G13" s="181">
        <v>304</v>
      </c>
      <c r="H13" s="181">
        <v>285</v>
      </c>
      <c r="I13" s="182">
        <v>298</v>
      </c>
      <c r="J13" s="181">
        <v>299</v>
      </c>
      <c r="K13" s="179">
        <v>251</v>
      </c>
      <c r="L13" s="179">
        <v>330</v>
      </c>
      <c r="M13" s="179">
        <v>310</v>
      </c>
      <c r="N13" s="179">
        <v>311</v>
      </c>
      <c r="O13" s="179">
        <v>266</v>
      </c>
      <c r="P13" s="179">
        <v>171</v>
      </c>
      <c r="Q13" s="179">
        <v>289</v>
      </c>
      <c r="R13" s="179">
        <v>420</v>
      </c>
      <c r="S13" s="179">
        <v>433</v>
      </c>
      <c r="T13" s="179">
        <v>483.39499999999998</v>
      </c>
      <c r="U13" s="179">
        <v>389.73599999999999</v>
      </c>
      <c r="V13" s="179">
        <v>293.73700000000002</v>
      </c>
      <c r="W13" s="179">
        <v>314.727124</v>
      </c>
      <c r="X13" s="179">
        <v>375.022718</v>
      </c>
      <c r="Y13" s="179">
        <v>369.09075000000001</v>
      </c>
      <c r="Z13" s="179">
        <v>315.32825700000001</v>
      </c>
      <c r="AA13" s="179">
        <v>356.01159100000001</v>
      </c>
      <c r="AB13" s="179">
        <v>343.53330099999897</v>
      </c>
      <c r="AC13" s="179">
        <v>346.99609700000002</v>
      </c>
      <c r="AD13" s="179">
        <v>302.63551765094479</v>
      </c>
      <c r="AE13" s="179">
        <v>319.79488583461392</v>
      </c>
      <c r="AF13" s="179">
        <v>350.45524590975879</v>
      </c>
      <c r="AG13" s="179">
        <v>390.73757099999898</v>
      </c>
      <c r="AH13" s="179">
        <v>332.61787986936605</v>
      </c>
      <c r="AI13" s="179">
        <v>384.78729120417978</v>
      </c>
      <c r="AJ13" s="365">
        <v>362.57248800000002</v>
      </c>
      <c r="AK13" s="452"/>
      <c r="AM13" s="186" t="s">
        <v>23</v>
      </c>
      <c r="AN13" s="365">
        <v>1910</v>
      </c>
      <c r="AO13" s="365">
        <v>1521</v>
      </c>
      <c r="AP13" s="365">
        <v>1025</v>
      </c>
      <c r="AQ13" s="365">
        <v>885</v>
      </c>
      <c r="AR13" s="365">
        <v>1084</v>
      </c>
      <c r="AS13" s="365">
        <v>1187</v>
      </c>
      <c r="AT13" s="365">
        <v>1201</v>
      </c>
      <c r="AU13" s="365">
        <v>1146</v>
      </c>
      <c r="AV13" s="451">
        <v>1599.8679999999999</v>
      </c>
      <c r="AW13" s="365">
        <v>1374.1688490000001</v>
      </c>
      <c r="AX13" s="365">
        <v>1343.7078909999918</v>
      </c>
      <c r="AY13" s="365">
        <v>1393.6055826137379</v>
      </c>
    </row>
    <row r="14" spans="2:52" ht="20.5">
      <c r="B14" s="186" t="s">
        <v>24</v>
      </c>
      <c r="C14" s="182">
        <v>242</v>
      </c>
      <c r="D14" s="181">
        <v>238</v>
      </c>
      <c r="E14" s="181">
        <v>253</v>
      </c>
      <c r="F14" s="181">
        <v>268</v>
      </c>
      <c r="G14" s="181">
        <v>283</v>
      </c>
      <c r="H14" s="181">
        <v>230</v>
      </c>
      <c r="I14" s="182">
        <v>295</v>
      </c>
      <c r="J14" s="181">
        <v>266</v>
      </c>
      <c r="K14" s="179">
        <v>296</v>
      </c>
      <c r="L14" s="179">
        <v>257</v>
      </c>
      <c r="M14" s="179">
        <v>260</v>
      </c>
      <c r="N14" s="179">
        <v>266</v>
      </c>
      <c r="O14" s="179">
        <v>259</v>
      </c>
      <c r="P14" s="179">
        <v>140</v>
      </c>
      <c r="Q14" s="179">
        <v>211</v>
      </c>
      <c r="R14" s="179">
        <v>311</v>
      </c>
      <c r="S14" s="179">
        <v>335</v>
      </c>
      <c r="T14" s="179">
        <v>373.73700000000002</v>
      </c>
      <c r="U14" s="179">
        <v>316.30200000000002</v>
      </c>
      <c r="V14" s="179">
        <v>199.25800000000001</v>
      </c>
      <c r="W14" s="179">
        <v>216.03356299999999</v>
      </c>
      <c r="X14" s="179">
        <v>208.50324499999999</v>
      </c>
      <c r="Y14" s="179">
        <v>214.15456</v>
      </c>
      <c r="Z14" s="179">
        <v>184.66689000000002</v>
      </c>
      <c r="AA14" s="179">
        <v>209.512630000001</v>
      </c>
      <c r="AB14" s="179">
        <v>206.68746999999902</v>
      </c>
      <c r="AC14" s="179">
        <v>229.29916200000002</v>
      </c>
      <c r="AD14" s="179">
        <v>205.88904994966876</v>
      </c>
      <c r="AE14" s="179">
        <v>225.22225541260434</v>
      </c>
      <c r="AF14" s="179">
        <v>236.70036821537306</v>
      </c>
      <c r="AG14" s="179">
        <v>273.87302799999907</v>
      </c>
      <c r="AH14" s="179">
        <v>256.12839582793345</v>
      </c>
      <c r="AI14" s="179">
        <v>244.09079783022906</v>
      </c>
      <c r="AJ14" s="365">
        <v>238.07669899999999</v>
      </c>
      <c r="AK14" s="452"/>
      <c r="AM14" s="186" t="s">
        <v>24</v>
      </c>
      <c r="AN14" s="365">
        <v>1343</v>
      </c>
      <c r="AO14" s="365">
        <v>1163</v>
      </c>
      <c r="AP14" s="365">
        <v>978</v>
      </c>
      <c r="AQ14" s="365">
        <v>968</v>
      </c>
      <c r="AR14" s="365">
        <v>1000</v>
      </c>
      <c r="AS14" s="365">
        <v>1075</v>
      </c>
      <c r="AT14" s="365">
        <v>1079</v>
      </c>
      <c r="AU14" s="365">
        <v>921</v>
      </c>
      <c r="AV14" s="451">
        <v>1224.2970000000003</v>
      </c>
      <c r="AW14" s="365">
        <v>823.35825799999998</v>
      </c>
      <c r="AX14" s="365">
        <v>847.49926200000004</v>
      </c>
      <c r="AY14" s="365">
        <v>991.92404745590989</v>
      </c>
    </row>
    <row r="15" spans="2:52" ht="20.5">
      <c r="B15" s="186" t="s">
        <v>21</v>
      </c>
      <c r="C15" s="182">
        <v>200</v>
      </c>
      <c r="D15" s="181">
        <v>202</v>
      </c>
      <c r="E15" s="181">
        <v>227</v>
      </c>
      <c r="F15" s="181">
        <v>247</v>
      </c>
      <c r="G15" s="181">
        <v>224</v>
      </c>
      <c r="H15" s="181">
        <v>225</v>
      </c>
      <c r="I15" s="182">
        <v>275</v>
      </c>
      <c r="J15" s="181">
        <v>229</v>
      </c>
      <c r="K15" s="179">
        <v>238</v>
      </c>
      <c r="L15" s="179">
        <v>250</v>
      </c>
      <c r="M15" s="179">
        <v>248</v>
      </c>
      <c r="N15" s="179">
        <v>229</v>
      </c>
      <c r="O15" s="179">
        <v>272</v>
      </c>
      <c r="P15" s="179">
        <v>113</v>
      </c>
      <c r="Q15" s="179">
        <v>216</v>
      </c>
      <c r="R15" s="179">
        <v>270</v>
      </c>
      <c r="S15" s="179">
        <v>265</v>
      </c>
      <c r="T15" s="179">
        <v>266.286</v>
      </c>
      <c r="U15" s="179">
        <v>261.94799999999998</v>
      </c>
      <c r="V15" s="179">
        <v>199.893</v>
      </c>
      <c r="W15" s="179">
        <v>226.97066999999998</v>
      </c>
      <c r="X15" s="179">
        <v>251.26970400000002</v>
      </c>
      <c r="Y15" s="179">
        <v>219.91421199999999</v>
      </c>
      <c r="Z15" s="179">
        <v>204.65347500000001</v>
      </c>
      <c r="AA15" s="179">
        <v>228.474099999999</v>
      </c>
      <c r="AB15" s="179">
        <v>242.93065399999898</v>
      </c>
      <c r="AC15" s="179">
        <v>253.09509100000002</v>
      </c>
      <c r="AD15" s="179">
        <v>233.64233439937937</v>
      </c>
      <c r="AE15" s="179">
        <v>218.46114916493411</v>
      </c>
      <c r="AF15" s="179">
        <v>245.17915787486814</v>
      </c>
      <c r="AG15" s="179">
        <v>279.90620399999989</v>
      </c>
      <c r="AH15" s="179">
        <v>250.29150800000016</v>
      </c>
      <c r="AI15" s="179">
        <v>266.37306196559132</v>
      </c>
      <c r="AJ15" s="365">
        <v>257.92838399999999</v>
      </c>
      <c r="AK15" s="452"/>
      <c r="AM15" s="186" t="s">
        <v>21</v>
      </c>
      <c r="AN15" s="365">
        <v>802</v>
      </c>
      <c r="AO15" s="365">
        <v>785</v>
      </c>
      <c r="AP15" s="365">
        <v>717</v>
      </c>
      <c r="AQ15" s="365">
        <v>764</v>
      </c>
      <c r="AR15" s="365">
        <v>876</v>
      </c>
      <c r="AS15" s="365">
        <v>953</v>
      </c>
      <c r="AT15" s="365">
        <v>965</v>
      </c>
      <c r="AU15" s="365">
        <v>871</v>
      </c>
      <c r="AV15" s="451">
        <v>993.12700000000007</v>
      </c>
      <c r="AW15" s="365">
        <v>902.80806099999995</v>
      </c>
      <c r="AX15" s="365">
        <v>953.499844999998</v>
      </c>
      <c r="AY15" s="365">
        <v>855.82047534250273</v>
      </c>
    </row>
    <row r="16" spans="2:52" ht="20.5">
      <c r="B16" s="186" t="s">
        <v>262</v>
      </c>
      <c r="C16" s="182">
        <v>20</v>
      </c>
      <c r="D16" s="181">
        <v>10</v>
      </c>
      <c r="E16" s="181">
        <v>8</v>
      </c>
      <c r="F16" s="181">
        <v>7</v>
      </c>
      <c r="G16" s="181">
        <v>6</v>
      </c>
      <c r="H16" s="181">
        <v>4</v>
      </c>
      <c r="I16" s="182">
        <v>6</v>
      </c>
      <c r="J16" s="181">
        <v>5</v>
      </c>
      <c r="K16" s="179">
        <v>5</v>
      </c>
      <c r="L16" s="179">
        <v>12</v>
      </c>
      <c r="M16" s="179">
        <v>6</v>
      </c>
      <c r="N16" s="179">
        <v>9</v>
      </c>
      <c r="O16" s="179">
        <v>12</v>
      </c>
      <c r="P16" s="179">
        <v>14</v>
      </c>
      <c r="Q16" s="179">
        <v>13</v>
      </c>
      <c r="R16" s="179">
        <v>13</v>
      </c>
      <c r="S16" s="179">
        <v>11</v>
      </c>
      <c r="T16" s="179">
        <v>9.3650000000000002</v>
      </c>
      <c r="U16" s="179">
        <v>5.8490000000000002</v>
      </c>
      <c r="V16" s="179">
        <v>7.7039999999999997</v>
      </c>
      <c r="W16" s="179">
        <v>16.232379999999999</v>
      </c>
      <c r="X16" s="179">
        <v>7.1499480000000002</v>
      </c>
      <c r="Y16" s="179">
        <v>9.1905570000000001</v>
      </c>
      <c r="Z16" s="179">
        <v>27.271394000000001</v>
      </c>
      <c r="AA16" s="179">
        <v>20.360465000000001</v>
      </c>
      <c r="AB16" s="179">
        <v>19.684562000000003</v>
      </c>
      <c r="AC16" s="179">
        <v>27.365584999999999</v>
      </c>
      <c r="AD16" s="179">
        <v>9</v>
      </c>
      <c r="AE16" s="179">
        <v>6.6913354691344322</v>
      </c>
      <c r="AF16" s="179">
        <v>6.2814709999999998</v>
      </c>
      <c r="AG16" s="179">
        <v>9</v>
      </c>
      <c r="AH16" s="179">
        <v>10.028521000000005</v>
      </c>
      <c r="AI16" s="179">
        <v>13.732304999999998</v>
      </c>
      <c r="AJ16" s="365">
        <v>10.418407999999999</v>
      </c>
      <c r="AK16" s="452"/>
      <c r="AM16" s="186" t="s">
        <v>262</v>
      </c>
      <c r="AN16" s="365">
        <v>202</v>
      </c>
      <c r="AO16" s="365">
        <v>135</v>
      </c>
      <c r="AP16" s="365">
        <v>92</v>
      </c>
      <c r="AQ16" s="365">
        <v>68</v>
      </c>
      <c r="AR16" s="365">
        <v>46</v>
      </c>
      <c r="AS16" s="365">
        <v>20</v>
      </c>
      <c r="AT16" s="365">
        <v>36</v>
      </c>
      <c r="AU16" s="365">
        <v>52</v>
      </c>
      <c r="AV16" s="451">
        <v>33.917999999999999</v>
      </c>
      <c r="AW16" s="365">
        <v>59.844279</v>
      </c>
      <c r="AX16" s="365">
        <v>76.410612</v>
      </c>
      <c r="AY16" s="365">
        <v>32.001327469134438</v>
      </c>
    </row>
    <row r="17" spans="2:51" ht="20.5">
      <c r="B17" s="188" t="s">
        <v>13</v>
      </c>
      <c r="C17" s="180">
        <v>825</v>
      </c>
      <c r="D17" s="180">
        <v>840</v>
      </c>
      <c r="E17" s="180">
        <v>882</v>
      </c>
      <c r="F17" s="180">
        <v>894</v>
      </c>
      <c r="G17" s="180">
        <v>919</v>
      </c>
      <c r="H17" s="180">
        <v>834</v>
      </c>
      <c r="I17" s="180">
        <v>992</v>
      </c>
      <c r="J17" s="180">
        <v>905</v>
      </c>
      <c r="K17" s="180">
        <v>885</v>
      </c>
      <c r="L17" s="180">
        <v>949</v>
      </c>
      <c r="M17" s="180">
        <v>945</v>
      </c>
      <c r="N17" s="180">
        <v>903</v>
      </c>
      <c r="O17" s="180">
        <v>902</v>
      </c>
      <c r="P17" s="180">
        <v>506</v>
      </c>
      <c r="Q17" s="180">
        <v>801</v>
      </c>
      <c r="R17" s="180">
        <v>1093</v>
      </c>
      <c r="S17" s="180">
        <v>1167</v>
      </c>
      <c r="T17" s="180">
        <v>1250</v>
      </c>
      <c r="U17" s="180">
        <v>1085.443</v>
      </c>
      <c r="V17" s="180">
        <v>791.73199999999997</v>
      </c>
      <c r="W17" s="180">
        <v>867.27673700000003</v>
      </c>
      <c r="X17" s="180">
        <v>947.50400000000002</v>
      </c>
      <c r="Y17" s="180">
        <v>937.75479400000006</v>
      </c>
      <c r="Z17" s="180">
        <v>871.64316300000007</v>
      </c>
      <c r="AA17" s="180">
        <v>933.59770700000399</v>
      </c>
      <c r="AB17" s="180">
        <v>901.53769999999622</v>
      </c>
      <c r="AC17" s="180">
        <v>931.47337100000595</v>
      </c>
      <c r="AD17" s="180">
        <v>879.13796599999398</v>
      </c>
      <c r="AE17" s="180">
        <v>920.01628700000015</v>
      </c>
      <c r="AF17" s="180">
        <v>973.53806600000098</v>
      </c>
      <c r="AG17" s="180">
        <v>1069.5570209999978</v>
      </c>
      <c r="AH17" s="180">
        <v>961.34026900000026</v>
      </c>
      <c r="AI17" s="180">
        <v>1001.9001220000001</v>
      </c>
      <c r="AJ17" s="180">
        <v>972.92137600000001</v>
      </c>
      <c r="AK17" s="453"/>
      <c r="AM17" s="378" t="s">
        <v>13</v>
      </c>
      <c r="AN17" s="366">
        <v>5407</v>
      </c>
      <c r="AO17" s="366">
        <v>4572</v>
      </c>
      <c r="AP17" s="366">
        <v>3587</v>
      </c>
      <c r="AQ17" s="366">
        <v>3176</v>
      </c>
      <c r="AR17" s="366">
        <v>3441</v>
      </c>
      <c r="AS17" s="366">
        <v>3650</v>
      </c>
      <c r="AT17" s="366">
        <v>3681</v>
      </c>
      <c r="AU17" s="366">
        <v>3302</v>
      </c>
      <c r="AV17" s="457">
        <v>4294.1750000000002</v>
      </c>
      <c r="AW17" s="366">
        <v>3624.1786940000002</v>
      </c>
      <c r="AX17" s="366">
        <v>3645.7467439999946</v>
      </c>
      <c r="AY17" s="366">
        <v>3924.4516429999994</v>
      </c>
    </row>
    <row r="18" spans="2:51" ht="20.5">
      <c r="B18" s="185"/>
      <c r="C18" s="291"/>
      <c r="D18" s="291"/>
      <c r="E18" s="291"/>
      <c r="F18" s="291"/>
      <c r="G18" s="291"/>
      <c r="H18" s="291"/>
      <c r="I18" s="291"/>
      <c r="J18" s="291"/>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M18" s="185"/>
    </row>
    <row r="19" spans="2:51" ht="20.5">
      <c r="B19" s="233" t="s">
        <v>264</v>
      </c>
      <c r="C19" s="234" t="s">
        <v>30</v>
      </c>
      <c r="D19" s="234" t="s">
        <v>31</v>
      </c>
      <c r="E19" s="234" t="s">
        <v>32</v>
      </c>
      <c r="F19" s="234" t="s">
        <v>33</v>
      </c>
      <c r="G19" s="234" t="s">
        <v>34</v>
      </c>
      <c r="H19" s="235" t="s">
        <v>35</v>
      </c>
      <c r="I19" s="235" t="s">
        <v>36</v>
      </c>
      <c r="J19" s="235" t="s">
        <v>193</v>
      </c>
      <c r="K19" s="235" t="s">
        <v>213</v>
      </c>
      <c r="L19" s="235" t="s">
        <v>223</v>
      </c>
      <c r="M19" s="235" t="s">
        <v>234</v>
      </c>
      <c r="N19" s="235" t="s">
        <v>240</v>
      </c>
      <c r="O19" s="235" t="s">
        <v>251</v>
      </c>
      <c r="P19" s="235" t="s">
        <v>253</v>
      </c>
      <c r="Q19" s="235" t="s">
        <v>257</v>
      </c>
      <c r="R19" s="235" t="s">
        <v>260</v>
      </c>
      <c r="S19" s="235" t="s">
        <v>266</v>
      </c>
      <c r="T19" s="235" t="s">
        <v>269</v>
      </c>
      <c r="U19" s="234" t="s">
        <v>278</v>
      </c>
      <c r="V19" s="234" t="s">
        <v>290</v>
      </c>
      <c r="W19" s="234" t="s">
        <v>291</v>
      </c>
      <c r="X19" s="234" t="s">
        <v>302</v>
      </c>
      <c r="Y19" s="234" t="s">
        <v>304</v>
      </c>
      <c r="Z19" s="234" t="s">
        <v>305</v>
      </c>
      <c r="AA19" s="234" t="s">
        <v>307</v>
      </c>
      <c r="AB19" s="234" t="s">
        <v>309</v>
      </c>
      <c r="AC19" s="234" t="s">
        <v>310</v>
      </c>
      <c r="AD19" s="234" t="s">
        <v>320</v>
      </c>
      <c r="AE19" s="234" t="s">
        <v>339</v>
      </c>
      <c r="AF19" s="236" t="s">
        <v>340</v>
      </c>
      <c r="AG19" s="236" t="s">
        <v>351</v>
      </c>
      <c r="AH19" s="236" t="s">
        <v>354</v>
      </c>
      <c r="AI19" s="236" t="s">
        <v>359</v>
      </c>
      <c r="AJ19" s="236" t="s">
        <v>366</v>
      </c>
      <c r="AK19" s="236" t="s">
        <v>370</v>
      </c>
      <c r="AM19" s="370" t="s">
        <v>264</v>
      </c>
      <c r="AN19" s="369">
        <v>2013</v>
      </c>
      <c r="AO19" s="369">
        <v>2014</v>
      </c>
      <c r="AP19" s="369">
        <v>2015</v>
      </c>
      <c r="AQ19" s="369">
        <v>2016</v>
      </c>
      <c r="AR19" s="369">
        <v>2017</v>
      </c>
      <c r="AS19" s="369">
        <v>2018</v>
      </c>
      <c r="AT19" s="369">
        <v>2019</v>
      </c>
      <c r="AU19" s="369">
        <v>2020</v>
      </c>
      <c r="AV19" s="369">
        <v>2021</v>
      </c>
      <c r="AW19" s="369">
        <v>2022</v>
      </c>
      <c r="AX19" s="458">
        <v>2023</v>
      </c>
      <c r="AY19" s="369">
        <v>2024</v>
      </c>
    </row>
    <row r="20" spans="2:51" ht="20.5">
      <c r="B20" s="186" t="s">
        <v>22</v>
      </c>
      <c r="C20" s="187">
        <v>5</v>
      </c>
      <c r="D20" s="181">
        <v>9</v>
      </c>
      <c r="E20" s="181">
        <v>17</v>
      </c>
      <c r="F20" s="181">
        <v>16</v>
      </c>
      <c r="G20" s="181">
        <v>8</v>
      </c>
      <c r="H20" s="181">
        <v>9</v>
      </c>
      <c r="I20" s="187">
        <v>32</v>
      </c>
      <c r="J20" s="181">
        <v>7</v>
      </c>
      <c r="K20" s="179">
        <v>23</v>
      </c>
      <c r="L20" s="179">
        <v>12</v>
      </c>
      <c r="M20" s="179">
        <v>9</v>
      </c>
      <c r="N20" s="179">
        <v>8</v>
      </c>
      <c r="O20" s="179">
        <v>14</v>
      </c>
      <c r="P20" s="179">
        <v>12</v>
      </c>
      <c r="Q20" s="179">
        <v>16</v>
      </c>
      <c r="R20" s="179">
        <v>12</v>
      </c>
      <c r="S20" s="179">
        <v>16</v>
      </c>
      <c r="T20" s="179">
        <v>7.6210000000000004</v>
      </c>
      <c r="U20" s="179">
        <v>9.5549999999999997</v>
      </c>
      <c r="V20" s="179">
        <v>9.7710000000000008</v>
      </c>
      <c r="W20" s="179">
        <v>18.452448</v>
      </c>
      <c r="X20" s="179">
        <v>12.347427</v>
      </c>
      <c r="Y20" s="179">
        <v>44.754735000000103</v>
      </c>
      <c r="Z20" s="179">
        <v>46.740368000000096</v>
      </c>
      <c r="AA20" s="179">
        <v>23.540376000000002</v>
      </c>
      <c r="AB20" s="179">
        <v>15.391023000000004</v>
      </c>
      <c r="AC20" s="179">
        <v>19.283639999999998</v>
      </c>
      <c r="AD20" s="179">
        <v>50</v>
      </c>
      <c r="AE20" s="179">
        <v>6.254188859261018</v>
      </c>
      <c r="AF20" s="365">
        <v>9.6144840000000009</v>
      </c>
      <c r="AG20" s="365">
        <v>14.679338</v>
      </c>
      <c r="AH20" s="365">
        <v>39.37717</v>
      </c>
      <c r="AI20" s="365">
        <v>32.621049000000106</v>
      </c>
      <c r="AJ20" s="365">
        <v>38.901199999999996</v>
      </c>
      <c r="AK20" s="381"/>
      <c r="AM20" s="356" t="s">
        <v>22</v>
      </c>
      <c r="AN20" s="365">
        <v>128</v>
      </c>
      <c r="AO20" s="365">
        <v>249</v>
      </c>
      <c r="AP20" s="365">
        <v>115</v>
      </c>
      <c r="AQ20" s="365">
        <v>27</v>
      </c>
      <c r="AR20" s="365">
        <v>47</v>
      </c>
      <c r="AS20" s="365">
        <v>56</v>
      </c>
      <c r="AT20" s="365">
        <v>53</v>
      </c>
      <c r="AU20" s="365">
        <v>54</v>
      </c>
      <c r="AV20" s="451">
        <v>42.947000000000003</v>
      </c>
      <c r="AW20" s="365">
        <v>122.29497800000021</v>
      </c>
      <c r="AX20" s="365">
        <v>108.215039</v>
      </c>
      <c r="AY20" s="365">
        <v>69.925180859261019</v>
      </c>
    </row>
    <row r="21" spans="2:51" ht="20.5">
      <c r="B21" s="186" t="s">
        <v>23</v>
      </c>
      <c r="C21" s="182">
        <v>10</v>
      </c>
      <c r="D21" s="181">
        <v>16</v>
      </c>
      <c r="E21" s="181">
        <v>20</v>
      </c>
      <c r="F21" s="181">
        <v>10</v>
      </c>
      <c r="G21" s="181">
        <v>34</v>
      </c>
      <c r="H21" s="181">
        <v>17</v>
      </c>
      <c r="I21" s="182">
        <v>23</v>
      </c>
      <c r="J21" s="181">
        <v>13</v>
      </c>
      <c r="K21" s="179">
        <v>8</v>
      </c>
      <c r="L21" s="179">
        <v>10</v>
      </c>
      <c r="M21" s="179">
        <v>14</v>
      </c>
      <c r="N21" s="179">
        <v>11</v>
      </c>
      <c r="O21" s="179">
        <v>13</v>
      </c>
      <c r="P21" s="179">
        <v>14</v>
      </c>
      <c r="Q21" s="179">
        <v>18</v>
      </c>
      <c r="R21" s="179">
        <v>3</v>
      </c>
      <c r="S21" s="179">
        <v>4</v>
      </c>
      <c r="T21" s="179">
        <v>1.4179999999999999</v>
      </c>
      <c r="U21" s="179">
        <v>15.452</v>
      </c>
      <c r="V21" s="179">
        <v>73.245999999999995</v>
      </c>
      <c r="W21" s="179">
        <v>91.192017000000007</v>
      </c>
      <c r="X21" s="179">
        <v>48.993935</v>
      </c>
      <c r="Y21" s="179">
        <v>5.5706740000000003</v>
      </c>
      <c r="Z21" s="179">
        <v>3.939117</v>
      </c>
      <c r="AA21" s="179">
        <v>26.808396999999999</v>
      </c>
      <c r="AB21" s="179">
        <v>6.4818240000000173</v>
      </c>
      <c r="AC21" s="179">
        <v>3.8507739999999999</v>
      </c>
      <c r="AD21" s="179">
        <v>15</v>
      </c>
      <c r="AE21" s="179">
        <v>22.984714115225003</v>
      </c>
      <c r="AF21" s="365">
        <v>10.995531000000001</v>
      </c>
      <c r="AG21" s="365">
        <v>1.894808</v>
      </c>
      <c r="AH21" s="365">
        <v>29.590420000000002</v>
      </c>
      <c r="AI21" s="365">
        <v>7.8735980000000012</v>
      </c>
      <c r="AJ21" s="365">
        <v>12.353702</v>
      </c>
      <c r="AK21" s="381"/>
      <c r="AM21" s="356" t="s">
        <v>23</v>
      </c>
      <c r="AN21" s="365">
        <v>254</v>
      </c>
      <c r="AO21" s="365">
        <v>342</v>
      </c>
      <c r="AP21" s="365">
        <v>555</v>
      </c>
      <c r="AQ21" s="365">
        <v>91</v>
      </c>
      <c r="AR21" s="365">
        <v>55</v>
      </c>
      <c r="AS21" s="365">
        <v>87</v>
      </c>
      <c r="AT21" s="365">
        <v>44</v>
      </c>
      <c r="AU21" s="365">
        <v>48</v>
      </c>
      <c r="AV21" s="451">
        <v>94.116</v>
      </c>
      <c r="AW21" s="365">
        <v>149.69574300000002</v>
      </c>
      <c r="AX21" s="365">
        <v>52.140995000000018</v>
      </c>
      <c r="AY21" s="365">
        <v>65.465473115224995</v>
      </c>
    </row>
    <row r="22" spans="2:51" ht="20.5">
      <c r="B22" s="186" t="s">
        <v>24</v>
      </c>
      <c r="C22" s="182">
        <v>54</v>
      </c>
      <c r="D22" s="181">
        <v>70</v>
      </c>
      <c r="E22" s="181">
        <v>59</v>
      </c>
      <c r="F22" s="181">
        <v>135</v>
      </c>
      <c r="G22" s="181">
        <v>85</v>
      </c>
      <c r="H22" s="181">
        <v>89</v>
      </c>
      <c r="I22" s="182">
        <v>33</v>
      </c>
      <c r="J22" s="181">
        <v>58</v>
      </c>
      <c r="K22" s="179">
        <v>56</v>
      </c>
      <c r="L22" s="179">
        <v>60</v>
      </c>
      <c r="M22" s="179">
        <v>18</v>
      </c>
      <c r="N22" s="179">
        <v>23</v>
      </c>
      <c r="O22" s="179">
        <v>79</v>
      </c>
      <c r="P22" s="179">
        <v>24</v>
      </c>
      <c r="Q22" s="179">
        <v>29</v>
      </c>
      <c r="R22" s="179">
        <v>8</v>
      </c>
      <c r="S22" s="179">
        <v>38</v>
      </c>
      <c r="T22" s="179">
        <v>16.408999999999999</v>
      </c>
      <c r="U22" s="179">
        <v>40.281999999999996</v>
      </c>
      <c r="V22" s="179">
        <v>93.956000000000003</v>
      </c>
      <c r="W22" s="179">
        <v>65.302999999999997</v>
      </c>
      <c r="X22" s="179">
        <v>46.63026</v>
      </c>
      <c r="Y22" s="179">
        <v>17.81936</v>
      </c>
      <c r="Z22" s="179">
        <v>13.47068</v>
      </c>
      <c r="AA22" s="179">
        <v>7.6623199999999896</v>
      </c>
      <c r="AB22" s="179">
        <v>12.250670000000014</v>
      </c>
      <c r="AC22" s="179">
        <v>11.98668</v>
      </c>
      <c r="AD22" s="179">
        <v>20</v>
      </c>
      <c r="AE22" s="179">
        <v>45.721825752042314</v>
      </c>
      <c r="AF22" s="365">
        <v>10.394515</v>
      </c>
      <c r="AG22" s="365">
        <v>12.578226000000001</v>
      </c>
      <c r="AH22" s="365">
        <v>12.27007</v>
      </c>
      <c r="AI22" s="365">
        <v>18.170363000000002</v>
      </c>
      <c r="AJ22" s="365">
        <v>26.830887999999998</v>
      </c>
      <c r="AK22" s="381"/>
      <c r="AM22" s="356" t="s">
        <v>24</v>
      </c>
      <c r="AN22" s="365">
        <v>119</v>
      </c>
      <c r="AO22" s="365">
        <v>146</v>
      </c>
      <c r="AP22" s="365">
        <v>147</v>
      </c>
      <c r="AQ22" s="365">
        <v>187</v>
      </c>
      <c r="AR22" s="365">
        <v>318</v>
      </c>
      <c r="AS22" s="365">
        <v>266</v>
      </c>
      <c r="AT22" s="365">
        <v>157</v>
      </c>
      <c r="AU22" s="365">
        <v>140</v>
      </c>
      <c r="AV22" s="451">
        <v>188.64699999999999</v>
      </c>
      <c r="AW22" s="365">
        <v>143.22329999999997</v>
      </c>
      <c r="AX22" s="365">
        <v>51.89967</v>
      </c>
      <c r="AY22" s="365">
        <v>80.96463675204231</v>
      </c>
    </row>
    <row r="23" spans="2:51" ht="20.5">
      <c r="B23" s="186" t="s">
        <v>21</v>
      </c>
      <c r="C23" s="182">
        <v>32</v>
      </c>
      <c r="D23" s="181">
        <v>55</v>
      </c>
      <c r="E23" s="181">
        <v>36</v>
      </c>
      <c r="F23" s="181">
        <v>29</v>
      </c>
      <c r="G23" s="181">
        <v>36</v>
      </c>
      <c r="H23" s="181">
        <v>28</v>
      </c>
      <c r="I23" s="182">
        <v>27</v>
      </c>
      <c r="J23" s="181">
        <v>42</v>
      </c>
      <c r="K23" s="179">
        <v>31</v>
      </c>
      <c r="L23" s="179">
        <v>19</v>
      </c>
      <c r="M23" s="179">
        <v>34</v>
      </c>
      <c r="N23" s="179">
        <v>57</v>
      </c>
      <c r="O23" s="179">
        <v>28</v>
      </c>
      <c r="P23" s="179">
        <v>41</v>
      </c>
      <c r="Q23" s="179">
        <v>68</v>
      </c>
      <c r="R23" s="179">
        <v>18</v>
      </c>
      <c r="S23" s="179">
        <v>30</v>
      </c>
      <c r="T23" s="179">
        <v>36.500999999999998</v>
      </c>
      <c r="U23" s="179">
        <v>36.088000000000001</v>
      </c>
      <c r="V23" s="179">
        <v>63.08</v>
      </c>
      <c r="W23" s="179">
        <v>92.188009999999991</v>
      </c>
      <c r="X23" s="179">
        <v>32.576861000000001</v>
      </c>
      <c r="Y23" s="179">
        <v>40.759800000000006</v>
      </c>
      <c r="Z23" s="179">
        <v>27.61401</v>
      </c>
      <c r="AA23" s="179">
        <v>26.739619999999999</v>
      </c>
      <c r="AB23" s="179">
        <v>35.571590000000015</v>
      </c>
      <c r="AC23" s="179">
        <v>34.447600000000001</v>
      </c>
      <c r="AD23" s="179">
        <v>36</v>
      </c>
      <c r="AE23" s="179">
        <v>41.988379742606021</v>
      </c>
      <c r="AF23" s="365">
        <v>37.164748999999993</v>
      </c>
      <c r="AG23" s="365">
        <v>26.886684000000002</v>
      </c>
      <c r="AH23" s="365">
        <v>14.85224</v>
      </c>
      <c r="AI23" s="365">
        <v>32.624133</v>
      </c>
      <c r="AJ23" s="365">
        <v>28.033474999999999</v>
      </c>
      <c r="AK23" s="381"/>
      <c r="AM23" s="356" t="s">
        <v>21</v>
      </c>
      <c r="AN23" s="365">
        <v>109</v>
      </c>
      <c r="AO23" s="365">
        <v>93</v>
      </c>
      <c r="AP23" s="365">
        <v>133</v>
      </c>
      <c r="AQ23" s="365">
        <v>155</v>
      </c>
      <c r="AR23" s="365">
        <v>152</v>
      </c>
      <c r="AS23" s="365">
        <v>133</v>
      </c>
      <c r="AT23" s="365">
        <v>142</v>
      </c>
      <c r="AU23" s="365">
        <v>155</v>
      </c>
      <c r="AV23" s="451">
        <v>165.66899999999998</v>
      </c>
      <c r="AW23" s="365">
        <v>193.13868100000002</v>
      </c>
      <c r="AX23" s="365">
        <v>132.75881000000001</v>
      </c>
      <c r="AY23" s="365">
        <v>120.89205274260601</v>
      </c>
    </row>
    <row r="24" spans="2:51" ht="20.5">
      <c r="B24" s="186" t="s">
        <v>262</v>
      </c>
      <c r="C24" s="182">
        <v>3</v>
      </c>
      <c r="D24" s="181">
        <v>0</v>
      </c>
      <c r="E24" s="181">
        <v>3</v>
      </c>
      <c r="F24" s="181">
        <v>5</v>
      </c>
      <c r="G24" s="181">
        <v>7</v>
      </c>
      <c r="H24" s="181">
        <v>0</v>
      </c>
      <c r="I24" s="182">
        <v>0</v>
      </c>
      <c r="J24" s="181">
        <v>0</v>
      </c>
      <c r="K24" s="179">
        <v>0</v>
      </c>
      <c r="L24" s="179">
        <v>8</v>
      </c>
      <c r="M24" s="179">
        <v>13</v>
      </c>
      <c r="N24" s="179">
        <v>7</v>
      </c>
      <c r="O24" s="179">
        <v>12</v>
      </c>
      <c r="P24" s="179">
        <v>11</v>
      </c>
      <c r="Q24" s="179">
        <v>3</v>
      </c>
      <c r="R24" s="179">
        <v>0</v>
      </c>
      <c r="S24" s="179" t="s">
        <v>19</v>
      </c>
      <c r="T24" s="179">
        <v>3.177</v>
      </c>
      <c r="U24" s="179">
        <v>2.6379999999999999</v>
      </c>
      <c r="V24" s="179">
        <v>32.372</v>
      </c>
      <c r="W24" s="179">
        <v>0.312971</v>
      </c>
      <c r="X24" s="179">
        <v>0</v>
      </c>
      <c r="Y24" s="179">
        <v>0</v>
      </c>
      <c r="Z24" s="179">
        <v>0</v>
      </c>
      <c r="AA24" s="179">
        <v>16.234625000000001</v>
      </c>
      <c r="AB24" s="179">
        <v>0</v>
      </c>
      <c r="AC24" s="179">
        <v>20.004116999999997</v>
      </c>
      <c r="AD24" s="179">
        <v>0</v>
      </c>
      <c r="AE24" s="179">
        <v>0.10252453086556833</v>
      </c>
      <c r="AF24" s="365">
        <v>0</v>
      </c>
      <c r="AG24" s="365">
        <v>0</v>
      </c>
      <c r="AH24" s="365">
        <v>0</v>
      </c>
      <c r="AI24" s="365">
        <v>0</v>
      </c>
      <c r="AJ24" s="365">
        <v>0</v>
      </c>
      <c r="AK24" s="381"/>
      <c r="AM24" s="356" t="s">
        <v>262</v>
      </c>
      <c r="AN24" s="365">
        <v>203</v>
      </c>
      <c r="AO24" s="365">
        <v>139</v>
      </c>
      <c r="AP24" s="365">
        <v>374</v>
      </c>
      <c r="AQ24" s="365">
        <v>16</v>
      </c>
      <c r="AR24" s="365">
        <v>12</v>
      </c>
      <c r="AS24" s="365">
        <v>7</v>
      </c>
      <c r="AT24" s="365">
        <v>28</v>
      </c>
      <c r="AU24" s="365">
        <v>26</v>
      </c>
      <c r="AV24" s="451">
        <v>38.186999999999998</v>
      </c>
      <c r="AW24" s="365">
        <v>0.312971</v>
      </c>
      <c r="AX24" s="365">
        <v>36.238742000000002</v>
      </c>
      <c r="AY24" s="365">
        <v>0.10252453086556833</v>
      </c>
    </row>
    <row r="25" spans="2:51" ht="20.5">
      <c r="B25" s="188" t="s">
        <v>13</v>
      </c>
      <c r="C25" s="180">
        <v>105</v>
      </c>
      <c r="D25" s="180">
        <v>150</v>
      </c>
      <c r="E25" s="180">
        <v>134</v>
      </c>
      <c r="F25" s="180">
        <v>196</v>
      </c>
      <c r="G25" s="180">
        <v>170</v>
      </c>
      <c r="H25" s="180">
        <v>143</v>
      </c>
      <c r="I25" s="180">
        <v>115</v>
      </c>
      <c r="J25" s="180">
        <v>120</v>
      </c>
      <c r="K25" s="180">
        <v>119</v>
      </c>
      <c r="L25" s="180">
        <v>110</v>
      </c>
      <c r="M25" s="180">
        <v>88</v>
      </c>
      <c r="N25" s="180">
        <v>107</v>
      </c>
      <c r="O25" s="180">
        <v>145</v>
      </c>
      <c r="P25" s="180">
        <v>102</v>
      </c>
      <c r="Q25" s="180">
        <v>133</v>
      </c>
      <c r="R25" s="180">
        <v>40</v>
      </c>
      <c r="S25" s="180">
        <v>87</v>
      </c>
      <c r="T25" s="180">
        <v>65</v>
      </c>
      <c r="U25" s="180">
        <v>104.01499999999999</v>
      </c>
      <c r="V25" s="180">
        <v>272.42500000000001</v>
      </c>
      <c r="W25" s="180">
        <v>267.44844600000005</v>
      </c>
      <c r="X25" s="180">
        <v>140.548483</v>
      </c>
      <c r="Y25" s="180">
        <v>108.90456900000012</v>
      </c>
      <c r="Z25" s="180">
        <v>91.764175000000108</v>
      </c>
      <c r="AA25" s="180">
        <v>100.98533799999998</v>
      </c>
      <c r="AB25" s="180">
        <v>69.69510700000005</v>
      </c>
      <c r="AC25" s="180">
        <v>89.572810999999987</v>
      </c>
      <c r="AD25" s="180">
        <v>121</v>
      </c>
      <c r="AE25" s="180">
        <v>117.05163299999992</v>
      </c>
      <c r="AF25" s="180">
        <v>68.169278999999989</v>
      </c>
      <c r="AG25" s="180">
        <v>56.039056000000002</v>
      </c>
      <c r="AH25" s="180">
        <v>96.0899</v>
      </c>
      <c r="AI25" s="180">
        <v>91.289143000000109</v>
      </c>
      <c r="AJ25" s="180">
        <v>106.11926499999998</v>
      </c>
      <c r="AK25" s="382"/>
      <c r="AM25" s="188" t="s">
        <v>13</v>
      </c>
      <c r="AN25" s="366">
        <v>813</v>
      </c>
      <c r="AO25" s="366">
        <v>968</v>
      </c>
      <c r="AP25" s="366">
        <v>1324</v>
      </c>
      <c r="AQ25" s="366">
        <v>477</v>
      </c>
      <c r="AR25" s="366">
        <v>584</v>
      </c>
      <c r="AS25" s="366">
        <v>548</v>
      </c>
      <c r="AT25" s="366">
        <v>424</v>
      </c>
      <c r="AU25" s="366">
        <v>420</v>
      </c>
      <c r="AV25" s="457">
        <v>528.44000000000005</v>
      </c>
      <c r="AW25" s="366">
        <v>608.66619000000037</v>
      </c>
      <c r="AX25" s="366">
        <v>381.25325600000008</v>
      </c>
      <c r="AY25" s="366">
        <v>337.3498679999999</v>
      </c>
    </row>
    <row r="26" spans="2:51" ht="20.5">
      <c r="B26" s="373"/>
      <c r="C26" s="374"/>
      <c r="D26" s="374"/>
      <c r="E26" s="374"/>
      <c r="F26" s="374"/>
      <c r="G26" s="374"/>
      <c r="H26" s="374"/>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5"/>
      <c r="AG26" s="375"/>
    </row>
    <row r="27" spans="2:51" ht="20.5">
      <c r="AH27" s="377"/>
    </row>
    <row r="38" ht="28.5" customHeight="1"/>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3440f14b-b99c-4128-a7c5-e2829e40745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BE43D17A90BC1418A036F2538011129" ma:contentTypeVersion="13" ma:contentTypeDescription="Crie um novo documento." ma:contentTypeScope="" ma:versionID="5e660e66068451caa198a88a4d48aa63">
  <xsd:schema xmlns:xsd="http://www.w3.org/2001/XMLSchema" xmlns:xs="http://www.w3.org/2001/XMLSchema" xmlns:p="http://schemas.microsoft.com/office/2006/metadata/properties" xmlns:ns3="3440f14b-b99c-4128-a7c5-e2829e40745f" xmlns:ns4="32dcac63-8eb1-4e87-b7ab-dc6d8aeeef38" targetNamespace="http://schemas.microsoft.com/office/2006/metadata/properties" ma:root="true" ma:fieldsID="478d1ad6a28010e7f9510f5c0a041c5a" ns3:_="" ns4:_="">
    <xsd:import namespace="3440f14b-b99c-4128-a7c5-e2829e40745f"/>
    <xsd:import namespace="32dcac63-8eb1-4e87-b7ab-dc6d8aeeef38"/>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GenerationTime" minOccurs="0"/>
                <xsd:element ref="ns3:MediaServiceEventHashCode" minOccurs="0"/>
                <xsd:element ref="ns3:MediaServiceOCR"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40f14b-b99c-4128-a7c5-e2829e4074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SystemTags" ma:index="16" nillable="true" ma:displayName="MediaServiceSystemTags" ma:hidden="true" ma:internalName="MediaServiceSystemTag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dcac63-8eb1-4e87-b7ab-dc6d8aeeef38"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SharingHintHash" ma:index="14"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0A1B0C-E696-4EFB-890D-DC9FEDD5784B}">
  <ds:schemaRefs>
    <ds:schemaRef ds:uri="http://purl.org/dc/elements/1.1/"/>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terms/"/>
    <ds:schemaRef ds:uri="http://schemas.openxmlformats.org/package/2006/metadata/core-properties"/>
    <ds:schemaRef ds:uri="32dcac63-8eb1-4e87-b7ab-dc6d8aeeef38"/>
    <ds:schemaRef ds:uri="3440f14b-b99c-4128-a7c5-e2829e40745f"/>
    <ds:schemaRef ds:uri="http://purl.org/dc/dcmitype/"/>
  </ds:schemaRefs>
</ds:datastoreItem>
</file>

<file path=customXml/itemProps2.xml><?xml version="1.0" encoding="utf-8"?>
<ds:datastoreItem xmlns:ds="http://schemas.openxmlformats.org/officeDocument/2006/customXml" ds:itemID="{87AFDF7F-C60E-444E-946E-97E403C294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40f14b-b99c-4128-a7c5-e2829e40745f"/>
    <ds:schemaRef ds:uri="32dcac63-8eb1-4e87-b7ab-dc6d8aeee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F21E47-44D7-4812-A3B0-009639391E35}">
  <ds:schemaRefs>
    <ds:schemaRef ds:uri="http://schemas.microsoft.com/sharepoint/v3/contenttype/forms"/>
  </ds:schemaRefs>
</ds:datastoreItem>
</file>

<file path=docMetadata/LabelInfo.xml><?xml version="1.0" encoding="utf-8"?>
<clbl:labelList xmlns:clbl="http://schemas.microsoft.com/office/2020/mipLabelMetadata">
  <clbl:label id="{696b7258-1c3a-437a-bd4b-3a2f26408cc0}" enabled="1" method="Privileged" siteId="{f42fc9cf-67de-42f2-a997-d920d85e69a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CAPA</vt:lpstr>
      <vt:lpstr>Usiminas</vt:lpstr>
      <vt:lpstr>Ações e grupo de controle</vt:lpstr>
      <vt:lpstr>Materias primas e energia</vt:lpstr>
      <vt:lpstr>Produção e Capacidades SID</vt:lpstr>
      <vt:lpstr>Vendas por Segmento</vt:lpstr>
      <vt:lpstr>Exportações Siderurgia</vt:lpstr>
      <vt:lpstr>CPV Siderurgia</vt:lpstr>
      <vt:lpstr>Vendas por Produto (2)</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 (2)</vt:lpstr>
      <vt:lpstr>Capital de Giro (2)</vt:lpstr>
      <vt:lpstr>Dívida</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2025-11-13T13:09:10Z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y fmtid="{D5CDD505-2E9C-101B-9397-08002B2CF9AE}" pid="10" name="ContentTypeId">
    <vt:lpwstr>0x010100ABE43D17A90BC1418A036F2538011129</vt:lpwstr>
  </property>
</Properties>
</file>