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4\4T24\DFs Website\"/>
    </mc:Choice>
  </mc:AlternateContent>
  <xr:revisionPtr revIDLastSave="0" documentId="13_ncr:1_{A70E0B71-1179-41AD-A24E-B9B5EF5ADDA6}" xr6:coauthVersionLast="47" xr6:coauthVersionMax="47" xr10:uidLastSave="{00000000-0000-0000-0000-000000000000}"/>
  <bookViews>
    <workbookView xWindow="14124" yWindow="-16380" windowWidth="29016" windowHeight="15696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ncome Statement (New)" sheetId="17" r:id="rId5"/>
    <sheet name="Income Statement (B3)" sheetId="2" r:id="rId6"/>
    <sheet name="Income Statement (Neoway)" sheetId="13" r:id="rId7"/>
    <sheet name="Income Statement (Neurotech)" sheetId="14" r:id="rId8"/>
    <sheet name="Balance Sheet " sheetId="5" r:id="rId9"/>
    <sheet name="Cash Flow Statement" sheetId="6" r:id="rId10"/>
    <sheet name="Distributions &amp; Share Count" sheetId="16" r:id="rId11"/>
    <sheet name="Listado - Ações" sheetId="8" r:id="rId12"/>
    <sheet name="Listado - Juros, Moedas, Mercad" sheetId="9" r:id="rId13"/>
    <sheet name="Balcão" sheetId="10" r:id="rId14"/>
    <sheet name="Infra_Financiamento" sheetId="11" r:id="rId15"/>
    <sheet name="Tecnologia, Dados e Serviços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0" localSheetId="8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8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8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8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8">#REF!</definedName>
    <definedName name="\M" localSheetId="1">#REF!</definedName>
    <definedName name="\M">#REF!</definedName>
    <definedName name="\p" localSheetId="8">#REF!</definedName>
    <definedName name="\p">#REF!</definedName>
    <definedName name="\PP">'[2]Mgmt Quarterly Case'!#REF!</definedName>
    <definedName name="\S" localSheetId="8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8">#REF!</definedName>
    <definedName name="\y" localSheetId="4">#REF!</definedName>
    <definedName name="\y" localSheetId="1">#REF!</definedName>
    <definedName name="\y">#REF!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1" hidden="1">{"PVGraph2",#N/A,FALSE,"PV Data"}</definedName>
    <definedName name="__b2" hidden="1">{"PVGraph2",#N/A,FALSE,"PV Data"}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1" hidden="1">{#N/A,#N/A,FALSE,"SIM95"}</definedName>
    <definedName name="__CEN30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1" hidden="1">{"PVGraph2",#N/A,FALSE,"PV Data"}</definedName>
    <definedName name="__I2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1" hidden="1">{"PVGraph2",#N/A,FALSE,"PV Data"}</definedName>
    <definedName name="__w1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1" hidden="1">{"PVGraph2",#N/A,FALSE,"PV Data"}</definedName>
    <definedName name="__y2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8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8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8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8">#REF!</definedName>
    <definedName name="_11A">#REF!</definedName>
    <definedName name="_11B" localSheetId="8">#REF!</definedName>
    <definedName name="_11B">#REF!</definedName>
    <definedName name="_11C" localSheetId="8">#REF!</definedName>
    <definedName name="_11C">#REF!</definedName>
    <definedName name="_12" localSheetId="8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8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8">#REF!</definedName>
    <definedName name="_14">#REF!</definedName>
    <definedName name="_14__123Graph_XChart_2A" hidden="1">#REF!</definedName>
    <definedName name="_14__123Graph_XMOF_NB" hidden="1">#REF!</definedName>
    <definedName name="_15" localSheetId="8">#REF!</definedName>
    <definedName name="_15">#REF!</definedName>
    <definedName name="_16" localSheetId="8">#REF!</definedName>
    <definedName name="_16">#REF!</definedName>
    <definedName name="_17" localSheetId="8">#REF!</definedName>
    <definedName name="_17">#REF!</definedName>
    <definedName name="_18" localSheetId="8">#REF!</definedName>
    <definedName name="_18">#REF!</definedName>
    <definedName name="_19" localSheetId="8">#REF!</definedName>
    <definedName name="_19">#REF!</definedName>
    <definedName name="_1A" localSheetId="8">#REF!</definedName>
    <definedName name="_1A">#REF!</definedName>
    <definedName name="_1wq">#REF!</definedName>
    <definedName name="_2" localSheetId="8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8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8">#REF!</definedName>
    <definedName name="_21">#REF!</definedName>
    <definedName name="_21_0ACwvu.Pag" hidden="1">#REF!</definedName>
    <definedName name="_22" localSheetId="8">#REF!</definedName>
    <definedName name="_22">#REF!</definedName>
    <definedName name="_22_0Swvu.Pag" hidden="1">#REF!</definedName>
    <definedName name="_23" localSheetId="8">#REF!</definedName>
    <definedName name="_23">#REF!</definedName>
    <definedName name="_23__123Graph_A_Chart_1A" hidden="1">#REF!</definedName>
    <definedName name="_24" localSheetId="8">#REF!</definedName>
    <definedName name="_24">#REF!</definedName>
    <definedName name="_24__123Graph_ACHART_1" hidden="1">#REF!</definedName>
    <definedName name="_25" localSheetId="8">#REF!</definedName>
    <definedName name="_25">#REF!</definedName>
    <definedName name="_25__123Graph_ACHART_19" hidden="1">#REF!</definedName>
    <definedName name="_26" localSheetId="8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8">#REF!</definedName>
    <definedName name="_2A">#REF!</definedName>
    <definedName name="_3" localSheetId="8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8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8">#REF!</definedName>
    <definedName name="_4A" localSheetId="4">#REF!</definedName>
    <definedName name="_4A" localSheetId="1">#REF!</definedName>
    <definedName name="_4A">#REF!</definedName>
    <definedName name="_5" localSheetId="8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8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8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8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8">#REF!</definedName>
    <definedName name="_8A" localSheetId="4">#REF!</definedName>
    <definedName name="_8A" localSheetId="1">#REF!</definedName>
    <definedName name="_8A">#REF!</definedName>
    <definedName name="_8B" localSheetId="8">#REF!</definedName>
    <definedName name="_8B">#REF!</definedName>
    <definedName name="_9" localSheetId="8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8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1" hidden="1">{"up stand alones",#N/A,FALSE,"Acquiror"}</definedName>
    <definedName name="_a11" hidden="1">{"up stand alones",#N/A,FALSE,"Acquiror"}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1" hidden="1">{"away stand alones",#N/A,FALSE,"Target"}</definedName>
    <definedName name="_a5" hidden="1">{"away stand alones",#N/A,FALSE,"Target"}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8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8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8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8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8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8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8">#REF!</definedName>
    <definedName name="_cab1" localSheetId="4">#REF!</definedName>
    <definedName name="_cab1" localSheetId="1">#REF!</definedName>
    <definedName name="_cab1">#REF!</definedName>
    <definedName name="_CEN30" localSheetId="1" hidden="1">{#N/A,#N/A,FALSE,"SIM95"}</definedName>
    <definedName name="_CEN30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1" hidden="1">{"'PXR_6500'!$A$1:$I$124"}</definedName>
    <definedName name="_DRE0700" hidden="1">{"'PXR_6500'!$A$1:$I$124"}</definedName>
    <definedName name="_DRE1" localSheetId="8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8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8" hidden="1">#REF!</definedName>
    <definedName name="_Fill" hidden="1">#REF!</definedName>
    <definedName name="_xlnm._FilterDatabase" localSheetId="11" hidden="1">'Listado - Ações'!$E$3:$I$3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1" hidden="1">{"PVGraph2",#N/A,FALSE,"PV Data"}</definedName>
    <definedName name="_I2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8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8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8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8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8">#REF!</definedName>
    <definedName name="_sem1">#REF!</definedName>
    <definedName name="_sem2" localSheetId="8">#REF!</definedName>
    <definedName name="_sem2">#REF!</definedName>
    <definedName name="_Sort" localSheetId="8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8">#REF!</definedName>
    <definedName name="_SUB1" localSheetId="4">#REF!</definedName>
    <definedName name="_SUB1" localSheetId="1">#REF!</definedName>
    <definedName name="_SUB1">#REF!</definedName>
    <definedName name="_SUB2" localSheetId="8">#REF!</definedName>
    <definedName name="_SUB2" localSheetId="1">#REF!</definedName>
    <definedName name="_SUB2">#REF!</definedName>
    <definedName name="_SUB3" localSheetId="8">#REF!</definedName>
    <definedName name="_SUB3" localSheetId="1">#REF!</definedName>
    <definedName name="_SUB3">#REF!</definedName>
    <definedName name="_SUB4" localSheetId="8">#REF!</definedName>
    <definedName name="_SUB4">#REF!</definedName>
    <definedName name="_SUB5" localSheetId="8">#REF!</definedName>
    <definedName name="_SUB5">#REF!</definedName>
    <definedName name="_SUB6" localSheetId="8">#REF!</definedName>
    <definedName name="_SUB6">#REF!</definedName>
    <definedName name="_SYN2">'[8]DCF Inputs'!$Q$18</definedName>
    <definedName name="_Table1_In1" localSheetId="8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8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8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8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8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1" hidden="1">{"PVGraph2",#N/A,FALSE,"PV Data"}</definedName>
    <definedName name="_w1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1" hidden="1">{"PVGraph2",#N/A,FALSE,"PV Data"}</definedName>
    <definedName name="_y2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8">'[22]Analysis Range $500M and 10%'!#REF!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8">'[22]Analysis Range $500M and 10%'!#REF!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8">[23]PATRIMON!#REF!</definedName>
    <definedName name="AAA">[23]PATRIMON!#REF!</definedName>
    <definedName name="AAA_DOCTOPS" hidden="1">"AAA_SET"</definedName>
    <definedName name="AAA_duser" hidden="1">"OFF"</definedName>
    <definedName name="aaaa" localSheetId="8">Word</definedName>
    <definedName name="aaaa" localSheetId="10">Word</definedName>
    <definedName name="aaaa" localSheetId="6">Word</definedName>
    <definedName name="aaaa" localSheetId="4">Word</definedName>
    <definedName name="aaaa" localSheetId="1">Word</definedName>
    <definedName name="aaaa">Word</definedName>
    <definedName name="aaaaaa" localSheetId="8">Word</definedName>
    <definedName name="aaaaaa" localSheetId="10">Word</definedName>
    <definedName name="aaaaaa" localSheetId="6">Word</definedName>
    <definedName name="aaaaaa" localSheetId="4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1" hidden="1">{"'PXR_6500'!$A$1:$I$124"}</definedName>
    <definedName name="ABN" hidden="1">{"'PXR_6500'!$A$1:$I$124"}</definedName>
    <definedName name="abr" localSheetId="8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8">#REF!</definedName>
    <definedName name="ABRSP" localSheetId="4">#REF!</definedName>
    <definedName name="ABRSP" localSheetId="1">#REF!</definedName>
    <definedName name="ABRSP">#REF!</definedName>
    <definedName name="ABRVIN" localSheetId="8">#REF!</definedName>
    <definedName name="ABRVIN" localSheetId="1">#REF!</definedName>
    <definedName name="ABRVIN">#REF!</definedName>
    <definedName name="abrytd" localSheetId="8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8">#REF!</definedName>
    <definedName name="ACTUAL">#REF!</definedName>
    <definedName name="ACUMSP" localSheetId="8">#REF!</definedName>
    <definedName name="ACUMSP">#REF!</definedName>
    <definedName name="ACUMVIN" localSheetId="8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8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8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8">#REF!</definedName>
    <definedName name="AFIL.REC.ME" localSheetId="4">#REF!</definedName>
    <definedName name="AFIL.REC.ME" localSheetId="1">#REF!</definedName>
    <definedName name="AFIL.REC.ME">#REF!</definedName>
    <definedName name="AFIL.REC.MI" localSheetId="8">#REF!</definedName>
    <definedName name="AFIL.REC.MI" localSheetId="1">#REF!</definedName>
    <definedName name="AFIL.REC.MI">#REF!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8">#REF!</definedName>
    <definedName name="ago" localSheetId="4">#REF!</definedName>
    <definedName name="ago" localSheetId="1">#REF!</definedName>
    <definedName name="ago">#REF!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8">#REF!</definedName>
    <definedName name="AGOSP" localSheetId="4">#REF!</definedName>
    <definedName name="AGOSP" localSheetId="1">#REF!</definedName>
    <definedName name="AGOSP">#REF!</definedName>
    <definedName name="AGOVIN" localSheetId="8">#REF!</definedName>
    <definedName name="AGOVIN" localSheetId="1">#REF!</definedName>
    <definedName name="AGOVIN">#REF!</definedName>
    <definedName name="agoytd" localSheetId="8">#REF!</definedName>
    <definedName name="agoytd" localSheetId="1">#REF!</definedName>
    <definedName name="agoytd">#REF!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8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8">{18}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8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8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1" hidden="1">{#N/A,#N/A,FALSE,"FFCXOUT3"}</definedName>
    <definedName name="aqda" hidden="1">{#N/A,#N/A,FALSE,"FFCXOUT3"}</definedName>
    <definedName name="are" localSheetId="8" hidden="1">{#N/A,#N/A,FALSE,"Sheet1"}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8" hidden="1">{#N/A,#N/A,FALSE,"Sheet1"}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1" hidden="1">{#N/A,#N/A,FALSE,"FFCXOUT3"}</definedName>
    <definedName name="asasas" hidden="1">{#N/A,#N/A,FALSE,"FFCXOUT3"}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8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8">{18}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8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8">#REF!</definedName>
    <definedName name="AUMENTO.PL.EQUIV">#REF!</definedName>
    <definedName name="auto_rate">'[46]Support - US'!#REF!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8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1" hidden="1">{"away stand alones",#N/A,FALSE,"Target"}</definedName>
    <definedName name="az" hidden="1">{"away stand alones",#N/A,FALSE,"Target"}</definedName>
    <definedName name="b" localSheetId="8">#REF!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8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8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8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8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8">#REF!</definedName>
    <definedName name="BANCOS1" localSheetId="4">#REF!</definedName>
    <definedName name="BANCOS1" localSheetId="1">#REF!</definedName>
    <definedName name="BANCOS1">#REF!</definedName>
    <definedName name="BANCOS2" localSheetId="8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8" hidden="1">#REF!</definedName>
    <definedName name="BLPH1" hidden="1">#REF!</definedName>
    <definedName name="BLPH10" localSheetId="8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8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8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8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8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8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8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8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8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8" hidden="1">#REF!</definedName>
    <definedName name="BLPH19" hidden="1">#REF!</definedName>
    <definedName name="BLPH2" localSheetId="8" hidden="1">#REF!</definedName>
    <definedName name="BLPH2" hidden="1">#REF!</definedName>
    <definedName name="BLPH20" localSheetId="8" hidden="1">#REF!</definedName>
    <definedName name="BLPH20" hidden="1">#REF!</definedName>
    <definedName name="BLPH21" localSheetId="8" hidden="1">#REF!</definedName>
    <definedName name="BLPH21" hidden="1">#REF!</definedName>
    <definedName name="BLPH22" localSheetId="8" hidden="1">#REF!</definedName>
    <definedName name="BLPH22" hidden="1">#REF!</definedName>
    <definedName name="BLPH23" localSheetId="8" hidden="1">#REF!</definedName>
    <definedName name="BLPH23" hidden="1">#REF!</definedName>
    <definedName name="BLPH24" localSheetId="8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8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8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8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8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8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8" hidden="1">[56]Historical!#REF!</definedName>
    <definedName name="BLPH6" localSheetId="1" hidden="1">[56]Historical!#REF!</definedName>
    <definedName name="BLPH6" hidden="1">[56]Historical!#REF!</definedName>
    <definedName name="BLPH60" localSheetId="8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8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8">#REF!</definedName>
    <definedName name="bsglass">#REF!</definedName>
    <definedName name="bslamp" localSheetId="8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8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8">#REF!</definedName>
    <definedName name="C.C.COLIGADAS" localSheetId="4">#REF!</definedName>
    <definedName name="C.C.COLIGADAS" localSheetId="1">#REF!</definedName>
    <definedName name="C.C.COLIGADAS">#REF!</definedName>
    <definedName name="C.M.B" localSheetId="8">#REF!</definedName>
    <definedName name="C.M.B" localSheetId="1">#REF!</definedName>
    <definedName name="C.M.B">#REF!</definedName>
    <definedName name="C.P.V" localSheetId="8">#REF!</definedName>
    <definedName name="C.P.V" localSheetId="1">#REF!</definedName>
    <definedName name="C.P.V">#REF!</definedName>
    <definedName name="c_c" localSheetId="8" hidden="1">{"'REL CUSTODIF'!$B$1:$H$72"}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8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10">[62]!Calculation</definedName>
    <definedName name="Calculation" localSheetId="6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8">{18}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8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8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1" hidden="1">{#N/A,#N/A,FALSE,"FFCXOUT3"}</definedName>
    <definedName name="cdsc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10">OFFSET([76]!START,0,0,1,1)</definedName>
    <definedName name="Cenário" localSheetId="6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8">#REF!</definedName>
    <definedName name="cod_arren" localSheetId="4">#REF!</definedName>
    <definedName name="cod_arren" localSheetId="1">#REF!</definedName>
    <definedName name="cod_arren">#REF!</definedName>
    <definedName name="cod_arrevsa" localSheetId="8">#REF!</definedName>
    <definedName name="cod_arrevsa" localSheetId="1">#REF!</definedName>
    <definedName name="cod_arrevsa">#REF!</definedName>
    <definedName name="cod_credn" localSheetId="8">#REF!</definedName>
    <definedName name="cod_credn" localSheetId="1">#REF!</definedName>
    <definedName name="cod_credn">#REF!</definedName>
    <definedName name="cod_crednsa" localSheetId="8">#REF!</definedName>
    <definedName name="cod_crednsa">#REF!</definedName>
    <definedName name="cod_credvsa" localSheetId="8">#REF!</definedName>
    <definedName name="cod_credvsa">#REF!</definedName>
    <definedName name="COD_EST" localSheetId="8">#REF!</definedName>
    <definedName name="COD_EST">#REF!</definedName>
    <definedName name="cod_outcredn" localSheetId="8">#REF!</definedName>
    <definedName name="cod_outcredn">#REF!</definedName>
    <definedName name="cod_outcrednsa" localSheetId="8">#REF!</definedName>
    <definedName name="cod_outcrednsa">#REF!</definedName>
    <definedName name="cod_outcredvsa" localSheetId="8">#REF!</definedName>
    <definedName name="cod_outcredvsa">#REF!</definedName>
    <definedName name="COD_PROD">"RJ11TELSRV1"</definedName>
    <definedName name="code">[84]Assump!$U$1</definedName>
    <definedName name="codn_sa" localSheetId="8">#REF!</definedName>
    <definedName name="codn_sa" localSheetId="4">#REF!</definedName>
    <definedName name="codn_sa" localSheetId="1">#REF!</definedName>
    <definedName name="codn_sa">#REF!</definedName>
    <definedName name="codpdd_sa" localSheetId="8">#REF!</definedName>
    <definedName name="codpdd_sa" localSheetId="1">#REF!</definedName>
    <definedName name="codpdd_sa">#REF!</definedName>
    <definedName name="codv_sa" localSheetId="8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8">#REF!</definedName>
    <definedName name="Comb.CI.Aplicação">#REF!</definedName>
    <definedName name="Comb.CI.Ativo" localSheetId="8">#REF!</definedName>
    <definedName name="Comb.CI.Ativo">#REF!</definedName>
    <definedName name="Comb.CI.Origem" localSheetId="8">#REF!</definedName>
    <definedName name="Comb.CI.Origem">#REF!</definedName>
    <definedName name="Comb.CI.Passivo" localSheetId="8">#REF!</definedName>
    <definedName name="Comb.CI.Passivo">#REF!</definedName>
    <definedName name="Comb.CI.Resultado" localSheetId="8">#REF!</definedName>
    <definedName name="Comb.CI.Resultado">#REF!</definedName>
    <definedName name="Comb.LS.Aplicação" localSheetId="8">#REF!</definedName>
    <definedName name="Comb.LS.Aplicação">#REF!</definedName>
    <definedName name="Comb.LS.Ativo" localSheetId="8">#REF!</definedName>
    <definedName name="Comb.LS.Ativo">#REF!</definedName>
    <definedName name="Comb.LS.Origem" localSheetId="8">#REF!</definedName>
    <definedName name="Comb.LS.Origem">#REF!</definedName>
    <definedName name="Comb.LS.Passivo" localSheetId="8">#REF!</definedName>
    <definedName name="Comb.LS.Passivo">#REF!</definedName>
    <definedName name="Comb.LS.Resultado" localSheetId="8">#REF!</definedName>
    <definedName name="Comb.LS.Resultado">#REF!</definedName>
    <definedName name="CombinadoEaling" localSheetId="8">#REF!</definedName>
    <definedName name="CombinadoEaling">#REF!</definedName>
    <definedName name="CombinadoEmbraco" localSheetId="8">#REF!</definedName>
    <definedName name="CombinadoEmbraco">#REF!</definedName>
    <definedName name="CombinadoEna" localSheetId="8">#REF!</definedName>
    <definedName name="CombinadoEna">#REF!</definedName>
    <definedName name="CombinadoHG" localSheetId="8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8">#REF!</definedName>
    <definedName name="COMPRAS" localSheetId="4">#REF!</definedName>
    <definedName name="COMPRAS" localSheetId="1">#REF!</definedName>
    <definedName name="COMPRAS">#REF!</definedName>
    <definedName name="compresult" localSheetId="8" hidden="1">{"FCB_ALL",#N/A,FALSE,"FCB"}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8">#REF!</definedName>
    <definedName name="CONT.REC" localSheetId="1">#REF!</definedName>
    <definedName name="CONT.REC">#REF!</definedName>
    <definedName name="CONT.REC.ME" localSheetId="8">#REF!</definedName>
    <definedName name="CONT.REC.ME">#REF!</definedName>
    <definedName name="conta" localSheetId="8">#REF!</definedName>
    <definedName name="conta">#REF!</definedName>
    <definedName name="CONTAS.PAGAR" localSheetId="8">#REF!</definedName>
    <definedName name="CONTAS.PAGAR">#REF!</definedName>
    <definedName name="CONTR.SOCIAL" localSheetId="8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8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8">#REF!</definedName>
    <definedName name="cusprd01" localSheetId="1">#REF!</definedName>
    <definedName name="cusprd01">#REF!</definedName>
    <definedName name="cusprd02" localSheetId="8">#REF!</definedName>
    <definedName name="cusprd02">#REF!</definedName>
    <definedName name="cusprd03" localSheetId="8">#REF!</definedName>
    <definedName name="cusprd03">#REF!</definedName>
    <definedName name="cusprd04" localSheetId="8">#REF!</definedName>
    <definedName name="cusprd04">#REF!</definedName>
    <definedName name="cusprd05" localSheetId="8">#REF!</definedName>
    <definedName name="cusprd05">#REF!</definedName>
    <definedName name="cusprd06" localSheetId="8">#REF!</definedName>
    <definedName name="cusprd06">#REF!</definedName>
    <definedName name="Cust_Name">#REF!</definedName>
    <definedName name="Customer" localSheetId="8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8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8" hidden="1">{"Monthly",#N/A,FALSE,"1.2"}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8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8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8">#REF!</definedName>
    <definedName name="DATEANTERIOR" localSheetId="4">#REF!</definedName>
    <definedName name="DATEANTERIOR" localSheetId="1">#REF!</definedName>
    <definedName name="DATEANTERIOR">#REF!</definedName>
    <definedName name="DATEFINAL" localSheetId="8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8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8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8">#REF!</definedName>
    <definedName name="DemoFin" localSheetId="4">#REF!</definedName>
    <definedName name="DemoFin" localSheetId="1">#REF!</definedName>
    <definedName name="DemoFin">#REF!</definedName>
    <definedName name="DemoFinEaling" localSheetId="8">#REF!</definedName>
    <definedName name="DemoFinEaling" localSheetId="1">#REF!</definedName>
    <definedName name="DemoFinEaling">#REF!</definedName>
    <definedName name="DemoFinEna" localSheetId="8">#REF!</definedName>
    <definedName name="DemoFinEna" localSheetId="1">#REF!</definedName>
    <definedName name="DemoFinEna">#REF!</definedName>
    <definedName name="DemoFinHG" localSheetId="8">#REF!</definedName>
    <definedName name="DemoFinHG">#REF!</definedName>
    <definedName name="DEN">#REF!</definedName>
    <definedName name="DEP.REC" localSheetId="8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8">#REF!</definedName>
    <definedName name="DEPREC.ACUM" localSheetId="4">#REF!</definedName>
    <definedName name="DEPREC.ACUM" localSheetId="1">#REF!</definedName>
    <definedName name="DEPREC.ACUM">#REF!</definedName>
    <definedName name="DEPREC.ADM" localSheetId="8">#REF!</definedName>
    <definedName name="DEPREC.ADM" localSheetId="1">#REF!</definedName>
    <definedName name="DEPREC.ADM">#REF!</definedName>
    <definedName name="DEPREC.COML" localSheetId="8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8">#REF!</definedName>
    <definedName name="DESP.ADM" localSheetId="4">#REF!</definedName>
    <definedName name="DESP.ADM" localSheetId="1">#REF!</definedName>
    <definedName name="DESP.ADM">#REF!</definedName>
    <definedName name="DESP.ANTEC" localSheetId="8">#REF!</definedName>
    <definedName name="DESP.ANTEC" localSheetId="1">#REF!</definedName>
    <definedName name="DESP.ANTEC">#REF!</definedName>
    <definedName name="DESP.REC.N.OP" localSheetId="8">#REF!</definedName>
    <definedName name="DESP.REC.N.OP" localSheetId="1">#REF!</definedName>
    <definedName name="DESP.REC.N.OP">#REF!</definedName>
    <definedName name="desp.rec.ñ.op">[99]Índice!$L$16</definedName>
    <definedName name="DESP.VENDAS" localSheetId="8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8">#REF!</definedName>
    <definedName name="dez" localSheetId="4">#REF!</definedName>
    <definedName name="dez" localSheetId="1">#REF!</definedName>
    <definedName name="dez">#REF!</definedName>
    <definedName name="DEZSP" localSheetId="8">#REF!</definedName>
    <definedName name="DEZSP" localSheetId="1">#REF!</definedName>
    <definedName name="DEZSP">#REF!</definedName>
    <definedName name="DEZVIN" localSheetId="8">#REF!</definedName>
    <definedName name="DEZVIN" localSheetId="1">#REF!</definedName>
    <definedName name="DEZVIN">#REF!</definedName>
    <definedName name="dezytd" localSheetId="8">#REF!</definedName>
    <definedName name="dezytd">#REF!</definedName>
    <definedName name="DF">#REF!</definedName>
    <definedName name="dfasf">#REF!</definedName>
    <definedName name="DFC">#REF!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8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8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8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8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8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8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8">Word</definedName>
    <definedName name="DocType" localSheetId="10">Word</definedName>
    <definedName name="DocType" localSheetId="6">Word</definedName>
    <definedName name="DocType" localSheetId="4">Word</definedName>
    <definedName name="DocType" localSheetId="1">Word</definedName>
    <definedName name="DocType">Word</definedName>
    <definedName name="doctype_2" localSheetId="8">Word</definedName>
    <definedName name="doctype_2" localSheetId="10">Word</definedName>
    <definedName name="doctype_2" localSheetId="6">Word</definedName>
    <definedName name="doctype_2" localSheetId="4">Word</definedName>
    <definedName name="doctype_2" localSheetId="1">Word</definedName>
    <definedName name="doctype_2">Word</definedName>
    <definedName name="doctype_3" localSheetId="8">Word</definedName>
    <definedName name="doctype_3" localSheetId="10">Word</definedName>
    <definedName name="doctype_3" localSheetId="6">Word</definedName>
    <definedName name="doctype_3" localSheetId="4">Word</definedName>
    <definedName name="doctype_3" localSheetId="1">Word</definedName>
    <definedName name="doctype_3">Word</definedName>
    <definedName name="doctype_4" localSheetId="8">Word</definedName>
    <definedName name="doctype_4" localSheetId="10">Word</definedName>
    <definedName name="doctype_4" localSheetId="6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8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8">Word</definedName>
    <definedName name="dsf" localSheetId="10">Word</definedName>
    <definedName name="dsf" localSheetId="6">Word</definedName>
    <definedName name="dsf" localSheetId="4">Word</definedName>
    <definedName name="dsf" localSheetId="1">Word</definedName>
    <definedName name="dsf">Word</definedName>
    <definedName name="dsf_2" localSheetId="8">Word</definedName>
    <definedName name="dsf_2" localSheetId="10">Word</definedName>
    <definedName name="dsf_2" localSheetId="6">Word</definedName>
    <definedName name="dsf_2" localSheetId="4">Word</definedName>
    <definedName name="dsf_2" localSheetId="1">Word</definedName>
    <definedName name="dsf_2">Word</definedName>
    <definedName name="dsf_4" localSheetId="8">Word</definedName>
    <definedName name="dsf_4" localSheetId="10">Word</definedName>
    <definedName name="dsf_4" localSheetId="6">Word</definedName>
    <definedName name="dsf_4" localSheetId="4">Word</definedName>
    <definedName name="dsf_4" localSheetId="1">Word</definedName>
    <definedName name="dsf_4">Word</definedName>
    <definedName name="dsf_5" localSheetId="8">Word</definedName>
    <definedName name="dsf_5" localSheetId="10">Word</definedName>
    <definedName name="dsf_5" localSheetId="6">Word</definedName>
    <definedName name="dsf_5" localSheetId="4">Word</definedName>
    <definedName name="dsf_5" localSheetId="1">Word</definedName>
    <definedName name="dsf_5">Word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8">#REF!</definedName>
    <definedName name="DUP.DESC" localSheetId="4">#REF!</definedName>
    <definedName name="DUP.DESC" localSheetId="1">#REF!</definedName>
    <definedName name="DUP.DESC">#REF!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8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8">#REF!</definedName>
    <definedName name="EALCBCR" localSheetId="4">#REF!</definedName>
    <definedName name="EALCBCR" localSheetId="1">#REF!</definedName>
    <definedName name="EALCBCR">#REF!</definedName>
    <definedName name="EARTADCR" localSheetId="8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8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1" hidden="1">{"'PXR_6500'!$A$1:$I$124"}</definedName>
    <definedName name="ECNOFIBRAS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1" hidden="1">{"'PXR_6500'!$A$1:$I$124"}</definedName>
    <definedName name="EEE" hidden="1">{"'PXR_6500'!$A$1:$I$124"}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8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8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8">#REF!</definedName>
    <definedName name="EMB">#REF!</definedName>
    <definedName name="EMBCBUF" localSheetId="8">#REF!</definedName>
    <definedName name="EMBCBUF">#REF!</definedName>
    <definedName name="EMBCELCR" localSheetId="8">#REF!</definedName>
    <definedName name="EMBCELCR">#REF!</definedName>
    <definedName name="EMBCELUS">'[99]Empresas_US$'!$D$9</definedName>
    <definedName name="EMBELCR" localSheetId="8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8">#REF!</definedName>
    <definedName name="EMBIADCR" localSheetId="4">#REF!</definedName>
    <definedName name="EMBIADCR" localSheetId="1">#REF!</definedName>
    <definedName name="EMBIADCR">#REF!</definedName>
    <definedName name="EMBTADUF" localSheetId="8">#REF!</definedName>
    <definedName name="EMBTADUF" localSheetId="1">#REF!</definedName>
    <definedName name="EMBTADUF">#REF!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8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8">#REF!</definedName>
    <definedName name="EQUIVALENCIA" localSheetId="1">#REF!</definedName>
    <definedName name="EQUIVALENCIA">#REF!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8" hidden="1">{#N/A,#N/A,FALSE,"Sheet1"}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8">#REF!</definedName>
    <definedName name="EST.MATERIAIS" localSheetId="4">#REF!</definedName>
    <definedName name="EST.MATERIAIS" localSheetId="1">#REF!</definedName>
    <definedName name="EST.MATERIAIS">#REF!</definedName>
    <definedName name="ESTOQUE" localSheetId="8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8">#REF!</definedName>
    <definedName name="EXIG.LIGADAS" localSheetId="4">#REF!</definedName>
    <definedName name="EXIG.LIGADAS" localSheetId="1">#REF!</definedName>
    <definedName name="EXIG.LIGADAS">#REF!</definedName>
    <definedName name="EXIGIVEL" localSheetId="8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8" hidden="1">{"'REL CUSTODIF'!$B$1:$H$72"}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8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8" hidden="1">{"FCB_ALL",#N/A,FALSE,"FCB"}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8" hidden="1">{"'REL CUSTODIF'!$B$1:$H$72"}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8">#REF!</definedName>
    <definedName name="fev" localSheetId="4">#REF!</definedName>
    <definedName name="fev" localSheetId="1">#REF!</definedName>
    <definedName name="fev">#REF!</definedName>
    <definedName name="FEVSP" localSheetId="8">#REF!</definedName>
    <definedName name="FEVSP">#REF!</definedName>
    <definedName name="FEVVIN" localSheetId="8">#REF!</definedName>
    <definedName name="FEVVIN">#REF!</definedName>
    <definedName name="fevytd" localSheetId="8">#REF!</definedName>
    <definedName name="fevytd">#REF!</definedName>
    <definedName name="ff">#REF!</definedName>
    <definedName name="FF5_51">#REF!</definedName>
    <definedName name="FF5_52">#REF!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10">OFFSET([76]!START,0,0,1,1)</definedName>
    <definedName name="File_Name" localSheetId="6">OFFSET([76]!START,0,0,1,1)</definedName>
    <definedName name="File_Name">OFFSET([76]!START,0,0,1,1)</definedName>
    <definedName name="FILEID">[28]Inputs!$F$6</definedName>
    <definedName name="fill1" localSheetId="8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8">#REF!</definedName>
    <definedName name="FINAN.LIQ" localSheetId="4">#REF!</definedName>
    <definedName name="FINAN.LIQ" localSheetId="1">#REF!</definedName>
    <definedName name="FINAN.LIQ">#REF!</definedName>
    <definedName name="FINANC.AF" localSheetId="8">#REF!</definedName>
    <definedName name="FINANC.AF" localSheetId="1">#REF!</definedName>
    <definedName name="FINANC.AF">#REF!</definedName>
    <definedName name="FINANC.LP" localSheetId="8">#REF!</definedName>
    <definedName name="FINANC.LP" localSheetId="1">#REF!</definedName>
    <definedName name="FINANC.LP">#REF!</definedName>
    <definedName name="FINANC.LP.AF" localSheetId="8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8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8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8">#REF!</definedName>
    <definedName name="FORNECEDORES">#REF!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8" hidden="1">{#N/A,#N/A,FALSE,"Sheet1"}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10">[35]!GetData</definedName>
    <definedName name="GetData" localSheetId="6">[35]!GetData</definedName>
    <definedName name="GetData">[35]!GetData</definedName>
    <definedName name="gf" hidden="1">[12]VFLUORI!$A$10:$A$21</definedName>
    <definedName name="gfewrg" localSheetId="8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8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8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8">#REF!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8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8">#REF!</definedName>
    <definedName name="IMOBILIZADO" localSheetId="4">#REF!</definedName>
    <definedName name="IMOBILIZADO" localSheetId="1">#REF!</definedName>
    <definedName name="IMOBILIZADO">#REF!</definedName>
    <definedName name="IMP.RECOLHER" localSheetId="8">#REF!</definedName>
    <definedName name="IMP.RECOLHER" localSheetId="1">#REF!</definedName>
    <definedName name="IMP.RECOLHER">#REF!</definedName>
    <definedName name="IMP.RENDA" localSheetId="8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8">#REF!</definedName>
    <definedName name="IMPOS.DIF.ATIVO">#REF!</definedName>
    <definedName name="IMPOS.DIF.PASSIVO" localSheetId="8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8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10">[62]!InputMethod</definedName>
    <definedName name="InputMethod" localSheetId="6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8">#REF!</definedName>
    <definedName name="INV.COLIGADAS" localSheetId="4">#REF!</definedName>
    <definedName name="INV.COLIGADAS" localSheetId="1">#REF!</definedName>
    <definedName name="INV.COLIGADAS">#REF!</definedName>
    <definedName name="INV.OUTROS" localSheetId="8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8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8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8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8">#REF!</definedName>
    <definedName name="j" localSheetId="4">#REF!</definedName>
    <definedName name="j" localSheetId="1">#REF!</definedName>
    <definedName name="j">#REF!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8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8">#REF!</definedName>
    <definedName name="JANSP">#REF!</definedName>
    <definedName name="January">#REF!</definedName>
    <definedName name="JANVIN" localSheetId="8">#REF!</definedName>
    <definedName name="JANVIN">#REF!</definedName>
    <definedName name="janytd" localSheetId="8">#REF!</definedName>
    <definedName name="janytd">#REF!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1" hidden="1">{#N/A,#N/A,FALSE,"FFCXOUT3"}</definedName>
    <definedName name="jjkh" hidden="1">{#N/A,#N/A,FALSE,"FFCXOUT3"}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8">#REF!</definedName>
    <definedName name="jul" localSheetId="1">#REF!</definedName>
    <definedName name="jul">#REF!</definedName>
    <definedName name="JULSP" localSheetId="8">#REF!</definedName>
    <definedName name="JULSP" localSheetId="1">#REF!</definedName>
    <definedName name="JULSP">#REF!</definedName>
    <definedName name="JULVIN" localSheetId="8">#REF!</definedName>
    <definedName name="JULVIN">#REF!</definedName>
    <definedName name="July">#REF!</definedName>
    <definedName name="JulyOff">#REF!</definedName>
    <definedName name="JulyOn">#REF!</definedName>
    <definedName name="julytd" localSheetId="8">#REF!</definedName>
    <definedName name="julytd">#REF!</definedName>
    <definedName name="jun" localSheetId="8">#REF!</definedName>
    <definedName name="jun">#REF!</definedName>
    <definedName name="June">#REF!</definedName>
    <definedName name="JuneOff">#REF!</definedName>
    <definedName name="JunOn">#REF!</definedName>
    <definedName name="JUNSP" localSheetId="8">#REF!</definedName>
    <definedName name="JUNSP">#REF!</definedName>
    <definedName name="JUNVIN" localSheetId="8">#REF!</definedName>
    <definedName name="JUNVIN">#REF!</definedName>
    <definedName name="junytd" localSheetId="8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8" hidden="1">{#N/A,#N/A,FALSE,"Sheet1"}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1" hidden="1">{#N/A,#N/A,FALSE,"SIM95"}</definedName>
    <definedName name="kljflksjk" hidden="1">{#N/A,#N/A,FALSE,"SIM95"}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8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8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8">#REF!</definedName>
    <definedName name="LEASING">#REF!</definedName>
    <definedName name="LEASING1" localSheetId="8">#REF!</definedName>
    <definedName name="LEASING1">#REF!</definedName>
    <definedName name="leda" localSheetId="8">#REF!</definedName>
    <definedName name="leda">#REF!</definedName>
    <definedName name="Legal">'[90]Corp - Legal'!$A$1:$AZ$65536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8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8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8">#REF!</definedName>
    <definedName name="LUCROS.EXERCICIO" localSheetId="1">#REF!</definedName>
    <definedName name="LUCROS.EXERCICIO">#REF!</definedName>
    <definedName name="M" hidden="1">#REF!</definedName>
    <definedName name="M.PER" localSheetId="8">#REF!</definedName>
    <definedName name="M.PER">#REF!</definedName>
    <definedName name="M.YTD" localSheetId="8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8">#REF!</definedName>
    <definedName name="mai">#REF!</definedName>
    <definedName name="Maintenance">[29]Assumptions!#REF!</definedName>
    <definedName name="MAISP" localSheetId="8">#REF!</definedName>
    <definedName name="MAISP" localSheetId="4">#REF!</definedName>
    <definedName name="MAISP" localSheetId="1">#REF!</definedName>
    <definedName name="MAISP">#REF!</definedName>
    <definedName name="MAIVIN" localSheetId="8">#REF!</definedName>
    <definedName name="MAIVIN" localSheetId="1">#REF!</definedName>
    <definedName name="MAIVIN">#REF!</definedName>
    <definedName name="maiytd" localSheetId="8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8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8">#REF!</definedName>
    <definedName name="MARSP">#REF!</definedName>
    <definedName name="MARVIN" localSheetId="8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8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8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8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8" hidden="1">{"'REL CUSTODIF'!$B$1:$H$72"}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8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8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8" hidden="1">{#N/A,#N/A,FALSE,"Sheet1"}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10">[62]!Model_5yr</definedName>
    <definedName name="Model_5yr" localSheetId="6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10">[62]!ModelType</definedName>
    <definedName name="ModelType" localSheetId="6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8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8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8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8">#REF!</definedName>
    <definedName name="MUTUO.ATIVO" localSheetId="4">#REF!</definedName>
    <definedName name="MUTUO.ATIVO" localSheetId="1">#REF!</definedName>
    <definedName name="MUTUO.ATIVO">#REF!</definedName>
    <definedName name="MUTUO.PASSIVO" localSheetId="8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10">[62]!NewPrint</definedName>
    <definedName name="NewPrint" localSheetId="6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8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8">#REF!</definedName>
    <definedName name="NOVSP">#REF!</definedName>
    <definedName name="NOVVIN" localSheetId="8">#REF!</definedName>
    <definedName name="NOVVIN">#REF!</definedName>
    <definedName name="novytd" localSheetId="8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8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8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10">[141]!Output2</definedName>
    <definedName name="Output2" localSheetId="6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8">#REF!</definedName>
    <definedName name="OUTRAS.REC" localSheetId="4">#REF!</definedName>
    <definedName name="OUTRAS.REC" localSheetId="1">#REF!</definedName>
    <definedName name="OUTRAS.REC">#REF!</definedName>
    <definedName name="OUTRAS.REC.DESP" localSheetId="8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8">#REF!</definedName>
    <definedName name="OUTSP">#REF!</definedName>
    <definedName name="OUTVIN" localSheetId="8">#REF!</definedName>
    <definedName name="OUTVIN">#REF!</definedName>
    <definedName name="outytd" localSheetId="8">#REF!</definedName>
    <definedName name="outytd">#REF!</definedName>
    <definedName name="own_case">#REF!</definedName>
    <definedName name="OWNERS">#REF!</definedName>
    <definedName name="Ownership">#REF!</definedName>
    <definedName name="p" localSheetId="8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8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8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8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8">#REF!</definedName>
    <definedName name="PCLD" localSheetId="4">#REF!</definedName>
    <definedName name="PCLD" localSheetId="1">#REF!</definedName>
    <definedName name="PCLD">#REF!</definedName>
    <definedName name="PCLD.ME" localSheetId="8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8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8">{"Client Name or Project Name"}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8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1" hidden="1">{"'Índice'!$A$1:$K$49"}</definedName>
    <definedName name="Previsao" hidden="1">{"'Índice'!$A$1:$K$49"}</definedName>
    <definedName name="Price" localSheetId="8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8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10">[150]!Print_DCF</definedName>
    <definedName name="Print_DCF" localSheetId="6">[150]!Print_DCF</definedName>
    <definedName name="Print_DCF">[150]!Print_DCF</definedName>
    <definedName name="Print_ibt" localSheetId="10">[151]!Print_ibt</definedName>
    <definedName name="Print_ibt" localSheetId="6">[151]!Print_ibt</definedName>
    <definedName name="Print_ibt">[151]!Print_ibt</definedName>
    <definedName name="Print_image" localSheetId="10">[151]!Print_image</definedName>
    <definedName name="Print_image" localSheetId="6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10">[151]!Print_valmat</definedName>
    <definedName name="Print_valmat" localSheetId="6">[151]!Print_valmat</definedName>
    <definedName name="Print_valmat">[151]!Print_valmat</definedName>
    <definedName name="PRINT2">'[100]Calcs for Sensitivy'!#REF!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10">[152]!PrintModelReports</definedName>
    <definedName name="PrintModelReports" localSheetId="6">[152]!PrintModelReports</definedName>
    <definedName name="PrintModelReports">[152]!PrintModelReports</definedName>
    <definedName name="PrintPage" localSheetId="10">[62]!PrintPage</definedName>
    <definedName name="PrintPage" localSheetId="6">[62]!PrintPage</definedName>
    <definedName name="PrintPage">[62]!PrintPage</definedName>
    <definedName name="PrintPreviewModelReports" localSheetId="10">[152]!PrintPreviewModelReports</definedName>
    <definedName name="PrintPreviewModelReports" localSheetId="6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8">#REF!</definedName>
    <definedName name="PROD.ACAB">#REF!</definedName>
    <definedName name="PROD.PROC" localSheetId="8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8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8">#REF!</definedName>
    <definedName name="PROV.GARANTIA" localSheetId="4">#REF!</definedName>
    <definedName name="PROV.GARANTIA" localSheetId="1">#REF!</definedName>
    <definedName name="PROV.GARANTIA">#REF!</definedName>
    <definedName name="PROV.IR.CS" localSheetId="8">#REF!</definedName>
    <definedName name="PROV.IR.CS" localSheetId="1">#REF!</definedName>
    <definedName name="PROV.IR.CS">#REF!</definedName>
    <definedName name="PROV.LP.CONTIG" localSheetId="8">#REF!</definedName>
    <definedName name="PROV.LP.CONTIG">#REF!</definedName>
    <definedName name="PROVISÕES" localSheetId="8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8">#REF!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8">#REF!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8">#REF!</definedName>
    <definedName name="quadros" localSheetId="4">#REF!</definedName>
    <definedName name="quadros" localSheetId="1">#REF!</definedName>
    <definedName name="quadros">#REF!</definedName>
    <definedName name="QUANT" localSheetId="8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8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8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8">#REF!</definedName>
    <definedName name="REPUBLIC">#REF!</definedName>
    <definedName name="REPUBLIC1" localSheetId="8">#REF!</definedName>
    <definedName name="REPUBLIC1">#REF!</definedName>
    <definedName name="repurchase">#REF!</definedName>
    <definedName name="repurchase_cash">#REF!</definedName>
    <definedName name="RES.CM.CAPITAL" localSheetId="8">#REF!</definedName>
    <definedName name="RES.CM.CAPITAL">#REF!</definedName>
    <definedName name="RES.CM.ESP" localSheetId="8">#REF!</definedName>
    <definedName name="RES.CM.ESP">#REF!</definedName>
    <definedName name="RES.INC.FISCAL" localSheetId="8">#REF!</definedName>
    <definedName name="RES.INC.FISCAL">#REF!</definedName>
    <definedName name="RES.LUCROS.AC" localSheetId="8">#REF!</definedName>
    <definedName name="RES.LUCROS.AC">#REF!</definedName>
    <definedName name="RES.MINORITARIOS" localSheetId="8">#REF!</definedName>
    <definedName name="RES.MINORITARIOS">#REF!</definedName>
    <definedName name="Research">#REF!</definedName>
    <definedName name="RESERVA.CAPITAL" localSheetId="8">#REF!</definedName>
    <definedName name="RESERVA.CAPITAL">#REF!</definedName>
    <definedName name="RESERVA.REAVAL" localSheetId="8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8" hidden="1">{"FCB_ALL",#N/A,FALSE,"FCB"}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1" hidden="1">{"'Sheet1'!$A$1:$H$145"}</definedName>
    <definedName name="ReturnAnalysisII" hidden="1">{"'Sheet1'!$A$1:$H$145"}</definedName>
    <definedName name="Returns" localSheetId="10">[62]!Returns</definedName>
    <definedName name="Returns" localSheetId="6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8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8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1" hidden="1">{#N/A,#N/A,FALSE,"FFCXOUT3"}</definedName>
    <definedName name="sadasd" hidden="1">{#N/A,#N/A,FALSE,"FFCXOUT3"}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8">#REF!</definedName>
    <definedName name="SAFRA" localSheetId="4">#REF!</definedName>
    <definedName name="SAFRA" localSheetId="1">#REF!</definedName>
    <definedName name="SAFRA">#REF!</definedName>
    <definedName name="SAL.ENCARGOS" localSheetId="8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8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8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8">#REF!</definedName>
    <definedName name="SCIA" localSheetId="4">#REF!</definedName>
    <definedName name="SCIA" localSheetId="1">#REF!</definedName>
    <definedName name="SCIA">#REF!</definedName>
    <definedName name="SCIA1" localSheetId="8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8">{"Client Name or Project Name"}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8">{18}</definedName>
    <definedName name="SedTables" localSheetId="4">{18}</definedName>
    <definedName name="SedTables" localSheetId="1">{18}</definedName>
    <definedName name="SedTables">{18}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10">[62]!SelectCreditRatios</definedName>
    <definedName name="SelectCreditRatios" localSheetId="6">[62]!SelectCreditRatios</definedName>
    <definedName name="SelectCreditRatios">[62]!SelectCreditRatios</definedName>
    <definedName name="SelectedData">[167]Network!#REF!</definedName>
    <definedName name="SelectSheet" localSheetId="10">[62]!SelectSheet</definedName>
    <definedName name="SelectSheet" localSheetId="6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8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8">#REF!</definedName>
    <definedName name="sete">#REF!</definedName>
    <definedName name="SETOFBOOKSNAME1">[60]CRITERIA1!$B$2</definedName>
    <definedName name="SETSP" localSheetId="8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8">#REF!</definedName>
    <definedName name="SETVIN" localSheetId="4">#REF!</definedName>
    <definedName name="SETVIN" localSheetId="1">#REF!</definedName>
    <definedName name="SETVIN">#REF!</definedName>
    <definedName name="setytd" localSheetId="8">#REF!</definedName>
    <definedName name="setytd" localSheetId="1">#REF!</definedName>
    <definedName name="setytd">#REF!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8">#REF!</definedName>
    <definedName name="SING1" localSheetId="4">#REF!</definedName>
    <definedName name="SING1" localSheetId="1">#REF!</definedName>
    <definedName name="SING1">#REF!</definedName>
    <definedName name="SING2" localSheetId="8">#REF!</definedName>
    <definedName name="SING2" localSheetId="1">#REF!</definedName>
    <definedName name="SING2">#REF!</definedName>
    <definedName name="SING3" localSheetId="8">#REF!</definedName>
    <definedName name="SING3" localSheetId="1">#REF!</definedName>
    <definedName name="SING3">#REF!</definedName>
    <definedName name="SING4" localSheetId="8">#REF!</definedName>
    <definedName name="SING4">#REF!</definedName>
    <definedName name="SING5" localSheetId="8">#REF!</definedName>
    <definedName name="SING5">#REF!</definedName>
    <definedName name="SING6" localSheetId="8">#REF!</definedName>
    <definedName name="SING6">#REF!</definedName>
    <definedName name="SINGM" localSheetId="8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8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8">#REF!</definedName>
    <definedName name="Tabela" localSheetId="4">#REF!</definedName>
    <definedName name="Tabela" localSheetId="1">#REF!</definedName>
    <definedName name="Tabela">#REF!</definedName>
    <definedName name="Tables" localSheetId="8">{18}</definedName>
    <definedName name="Tables" localSheetId="4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8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1" hidden="1">{"'PXR_6500'!$A$1:$I$124"}</definedName>
    <definedName name="TECNOFIBRAS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8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8">[109]webout!#REF!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8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8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10">OFFSET([130]!START,0,0,1,1)</definedName>
    <definedName name="Trad_Comps" localSheetId="6">OFFSET([130]!START,0,0,1,1)</definedName>
    <definedName name="Trad_Comps">OFFSET([130]!START,0,0,1,1)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8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8">#REF!</definedName>
    <definedName name="trim1" localSheetId="4">#REF!</definedName>
    <definedName name="trim1" localSheetId="1">#REF!</definedName>
    <definedName name="trim1">#REF!</definedName>
    <definedName name="trim2" localSheetId="8">#REF!</definedName>
    <definedName name="trim2" localSheetId="1">#REF!</definedName>
    <definedName name="trim2">#REF!</definedName>
    <definedName name="trim3" localSheetId="8">#REF!</definedName>
    <definedName name="trim3" localSheetId="1">#REF!</definedName>
    <definedName name="trim3">#REF!</definedName>
    <definedName name="trim4" localSheetId="8">#REF!</definedName>
    <definedName name="trim4">#REF!</definedName>
    <definedName name="TSO">[29]Assumptions!$B$37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8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10">[181]!UpdateLBOsensitivityAnalysis</definedName>
    <definedName name="UpdateLBOsensitivityAnalysis" localSheetId="6">[181]!UpdateLBOsensitivityAnalysis</definedName>
    <definedName name="UpdateLBOsensitivityAnalysis">[181]!UpdateLBOsensitivityAnalysis</definedName>
    <definedName name="UpdateSelectedCase" localSheetId="10">[181]!UpdateSelectedCase</definedName>
    <definedName name="UpdateSelectedCase" localSheetId="6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1" hidden="1">{#N/A,#N/A,FALSE,"FFCXOUT3"}</definedName>
    <definedName name="uu" hidden="1">{#N/A,#N/A,FALSE,"FFCXOUT3"}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1" hidden="1">{"PVGraph2",#N/A,FALSE,"PV Data"}</definedName>
    <definedName name="Vail" hidden="1">{"PVGraph2",#N/A,FALSE,"PV Data"}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8">#REF!</definedName>
    <definedName name="valor_arren" localSheetId="4">#REF!</definedName>
    <definedName name="valor_arren" localSheetId="1">#REF!</definedName>
    <definedName name="valor_arren">#REF!</definedName>
    <definedName name="valor_arrevsa" localSheetId="8">#REF!</definedName>
    <definedName name="valor_arrevsa" localSheetId="1">#REF!</definedName>
    <definedName name="valor_arrevsa">#REF!</definedName>
    <definedName name="valor_crednsa" localSheetId="8">#REF!</definedName>
    <definedName name="valor_crednsa" localSheetId="1">#REF!</definedName>
    <definedName name="valor_crednsa">#REF!</definedName>
    <definedName name="valor_credvsa" localSheetId="8">#REF!</definedName>
    <definedName name="valor_credvsa">#REF!</definedName>
    <definedName name="valor_outcredn" localSheetId="8">#REF!</definedName>
    <definedName name="valor_outcredn">#REF!</definedName>
    <definedName name="valor_outcrednsa" localSheetId="8">#REF!</definedName>
    <definedName name="valor_outcrednsa">#REF!</definedName>
    <definedName name="valor_outcredvsa" localSheetId="8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8">#REF!</definedName>
    <definedName name="valorn_sa">#REF!</definedName>
    <definedName name="valorpdd_sa" localSheetId="8">#REF!</definedName>
    <definedName name="valorpdd_sa">#REF!</definedName>
    <definedName name="valorv_sa" localSheetId="8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8">#REF!</definedName>
    <definedName name="VENDAS.ME" localSheetId="4">#REF!</definedName>
    <definedName name="VENDAS.ME" localSheetId="1">#REF!</definedName>
    <definedName name="VENDAS.ME">#REF!</definedName>
    <definedName name="VENDAS.MI" localSheetId="8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8">#REF!</definedName>
    <definedName name="week" localSheetId="4">#REF!</definedName>
    <definedName name="week" localSheetId="1">#REF!</definedName>
    <definedName name="week">#REF!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8" hidden="1">{#N/A,#N/A,FALSE,"Sheet1"}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8" hidden="1">{#N/A,#N/A,FALSE,"Sheet1"}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1" hidden="1">{#N/A,#N/A,FALSE,"C.P.V."}</definedName>
    <definedName name="wrn.CPV." hidden="1">{#N/A,#N/A,FALSE,"C.P.V."}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1" hidden="1">{#N/A,#N/A,FALSE,"FFCXOUT3"}</definedName>
    <definedName name="wrn.cxdia.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8" hidden="1">{"FCB_ALL",#N/A,FALSE,"FCB"}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1" hidden="1">{#N/A,#N/A,FALSE,"model"}</definedName>
    <definedName name="wrn.forecast." hidden="1">{#N/A,#N/A,FALSE,"model"}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1" hidden="1">{#N/A,#N/A,FALSE,"model"}</definedName>
    <definedName name="wrn.forecast2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1" hidden="1">{#N/A,#N/A,FALSE,"model"}</definedName>
    <definedName name="wrn.history.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1" hidden="1">{"quarter",#N/A,FALSE,"MOB"}</definedName>
    <definedName name="wrn.MOBIL." hidden="1">{"quarter",#N/A,FALSE,"MOB"}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1" hidden="1">{"Graphic",#N/A,TRUE,"Graphic"}</definedName>
    <definedName name="wrn.PEWC1." hidden="1">{"Graphic",#N/A,TRUE,"Graphic"}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1" hidden="1">{#N/A,#N/A,FALSE,"SIM95"}</definedName>
    <definedName name="wrn.SIM95.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8" hidden="1">{"test2",#N/A,TRUE,"Prices"}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1" hidden="1">{#N/A,#N/A,FALSE,"model"}</definedName>
    <definedName name="wrn1.history" hidden="1">{#N/A,#N/A,FALSE,"model"}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1" hidden="1">{#N/A,#N/A,FALSE,"model"}</definedName>
    <definedName name="wrn3.histroic" hidden="1">{#N/A,#N/A,FALSE,"model"}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8">#REF!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8">'[183]Sales Analysis- Jul'!$H$31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1" hidden="1">{#N/A,#N/A,FALSE,"FFCXOUT3"}</definedName>
    <definedName name="xxy" hidden="1">{#N/A,#N/A,FALSE,"FFCXOUT3"}</definedName>
    <definedName name="y" localSheetId="8" hidden="1">{#N/A,#N/A,FALSE,"Sheet1"}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8">#REF!</definedName>
    <definedName name="YTDCONSOL" localSheetId="4">#REF!</definedName>
    <definedName name="YTDCONSOL" localSheetId="1">#REF!</definedName>
    <definedName name="YTDCONSOL">#REF!</definedName>
    <definedName name="YTDGLASS" localSheetId="8">#REF!</definedName>
    <definedName name="YTDGLASS" localSheetId="1">#REF!</definedName>
    <definedName name="YTDGLASS">#REF!</definedName>
    <definedName name="YTDLAMP" localSheetId="8">#REF!</definedName>
    <definedName name="YTDLAMP" localSheetId="1">#REF!</definedName>
    <definedName name="YTDLAMP">#REF!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8" hidden="1">{#N/A,#N/A,FALSE,"Sheet1"}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75" i="17" l="1"/>
  <c r="AS80" i="2"/>
  <c r="AI72" i="6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AR9" i="16"/>
  <c r="AS8" i="16" l="1"/>
  <c r="AS7" i="16"/>
  <c r="AS6" i="16"/>
  <c r="AR84" i="2"/>
  <c r="AS9" i="16" l="1"/>
  <c r="AQ9" i="16" l="1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AN8" i="16"/>
  <c r="AI8" i="16"/>
  <c r="AD8" i="16"/>
  <c r="Y8" i="16"/>
  <c r="T8" i="16"/>
  <c r="O8" i="16"/>
  <c r="J8" i="16"/>
  <c r="AN7" i="16"/>
  <c r="AI7" i="16"/>
  <c r="AD7" i="16"/>
  <c r="Y7" i="16"/>
  <c r="T7" i="16"/>
  <c r="O7" i="16"/>
  <c r="J7" i="16"/>
  <c r="AN6" i="16"/>
  <c r="AI6" i="16"/>
  <c r="AD6" i="16"/>
  <c r="Y6" i="16"/>
  <c r="T6" i="16"/>
  <c r="O6" i="16"/>
  <c r="J6" i="16"/>
  <c r="AF73" i="6"/>
  <c r="P73" i="6"/>
  <c r="G73" i="6"/>
  <c r="G74" i="6" s="1"/>
  <c r="AD29" i="5"/>
  <c r="D50" i="14"/>
  <c r="C50" i="14"/>
  <c r="E48" i="14"/>
  <c r="D48" i="14"/>
  <c r="C48" i="14"/>
  <c r="E46" i="14"/>
  <c r="D46" i="14"/>
  <c r="C46" i="14"/>
  <c r="E45" i="14"/>
  <c r="D45" i="14"/>
  <c r="C45" i="14"/>
  <c r="J40" i="14"/>
  <c r="I40" i="14"/>
  <c r="D40" i="14"/>
  <c r="I32" i="14"/>
  <c r="J26" i="14"/>
  <c r="I26" i="14"/>
  <c r="G26" i="14"/>
  <c r="J25" i="14"/>
  <c r="I25" i="14"/>
  <c r="K49" i="13"/>
  <c r="J49" i="13"/>
  <c r="F49" i="13"/>
  <c r="K47" i="13"/>
  <c r="J47" i="13"/>
  <c r="F47" i="13"/>
  <c r="K46" i="13"/>
  <c r="J46" i="13"/>
  <c r="L39" i="13"/>
  <c r="L26" i="13"/>
  <c r="AP107" i="2"/>
  <c r="AG107" i="2"/>
  <c r="AP102" i="2"/>
  <c r="V102" i="2"/>
  <c r="AG91" i="2"/>
  <c r="AQ74" i="2"/>
  <c r="AP74" i="2"/>
  <c r="AL74" i="2"/>
  <c r="AL71" i="2"/>
  <c r="AK71" i="2"/>
  <c r="Q126" i="7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<sst xmlns="http://schemas.openxmlformats.org/spreadsheetml/2006/main" count="3676" uniqueCount="929">
  <si>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</si>
  <si>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</si>
  <si>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</si>
  <si>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</si>
  <si>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</si>
  <si>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</si>
  <si>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</si>
  <si>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</si>
  <si>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</si>
  <si>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</si>
  <si>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</si>
  <si>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</si>
  <si>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</si>
  <si>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</si>
  <si>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</si>
  <si>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</si>
  <si>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</si>
  <si>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</si>
  <si>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</si>
  <si>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</si>
  <si>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</si>
  <si>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</si>
  <si>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</si>
  <si>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</si>
  <si>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</si>
  <si>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</si>
  <si>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</si>
  <si>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</si>
  <si>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</si>
  <si>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</si>
  <si>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</si>
  <si>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</si>
  <si>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</si>
  <si>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</si>
  <si>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</si>
  <si>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</si>
  <si>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</si>
  <si>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</si>
  <si>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</si>
  <si>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</si>
  <si>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</si>
  <si>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</si>
  <si>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</si>
  <si>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</si>
  <si>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</si>
  <si>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</si>
  <si>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</si>
  <si>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</si>
  <si>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</si>
  <si>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</si>
  <si>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</si>
  <si>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</si>
  <si>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</si>
  <si>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</si>
  <si>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</si>
  <si>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</si>
  <si>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</si>
  <si>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</si>
  <si>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</si>
  <si>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</si>
  <si>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</si>
  <si>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</si>
  <si>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</si>
  <si>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</si>
  <si>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</si>
  <si>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</si>
  <si>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</si>
  <si>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</si>
  <si>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</si>
  <si>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</si>
  <si>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</si>
  <si>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</si>
  <si>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</si>
  <si>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</si>
  <si>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</si>
  <si>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</si>
  <si>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</si>
  <si>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</si>
  <si>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</si>
  <si>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</si>
  <si>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</si>
  <si>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</si>
  <si>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</si>
  <si>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</si>
  <si>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</si>
  <si>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</si>
  <si>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</si>
  <si>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</si>
  <si>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</si>
  <si>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</si>
  <si>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</si>
  <si>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</si>
  <si>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</si>
  <si>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</si>
  <si>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</si>
  <si>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</si>
  <si>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</si>
  <si>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</si>
  <si>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</si>
  <si>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</si>
  <si>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</si>
  <si>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</si>
  <si>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</si>
  <si>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</si>
  <si>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</si>
  <si>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</si>
  <si>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</si>
  <si>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</si>
  <si>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</si>
  <si>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</si>
  <si>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</si>
  <si>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</si>
  <si>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</si>
  <si>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</si>
  <si>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</si>
  <si>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</si>
  <si>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</si>
  <si>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</si>
  <si>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</si>
  <si>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</si>
  <si>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</si>
  <si>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</si>
  <si>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</si>
  <si>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</si>
  <si>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</si>
  <si>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</si>
  <si>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</si>
  <si>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</si>
  <si>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</si>
  <si>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</si>
  <si>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</si>
  <si>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</si>
  <si>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</si>
  <si>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</si>
  <si>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</si>
  <si>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</si>
  <si>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</si>
  <si>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</si>
  <si>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</si>
  <si>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</si>
  <si>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</si>
  <si>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</si>
  <si>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</si>
  <si>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</si>
  <si>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</si>
  <si>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</si>
  <si>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</si>
  <si>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</si>
  <si>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</si>
  <si>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</si>
  <si>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</si>
  <si>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</si>
  <si>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</si>
  <si>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</si>
  <si>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</si>
  <si>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</si>
  <si>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</si>
  <si>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</si>
  <si>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</si>
  <si>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</si>
  <si>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</si>
  <si>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</si>
  <si>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</si>
  <si>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</si>
  <si>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</si>
  <si>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</si>
  <si>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</si>
  <si>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</si>
  <si>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</si>
  <si>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</si>
  <si>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</si>
  <si>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</si>
  <si>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</si>
  <si>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</si>
  <si>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</si>
  <si>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</si>
  <si>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</si>
  <si>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</si>
  <si>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</si>
  <si>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</si>
  <si>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</si>
  <si>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</si>
  <si>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</si>
  <si>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</si>
  <si>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</si>
  <si>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</si>
  <si>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</si>
  <si>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</si>
  <si>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</si>
  <si>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</si>
  <si>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</si>
  <si>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</si>
  <si>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</si>
  <si>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</si>
  <si>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</si>
  <si>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</si>
  <si>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</si>
  <si>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</si>
  <si>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</si>
  <si>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</si>
  <si>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</si>
  <si>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</si>
  <si>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</si>
  <si>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</si>
  <si>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</si>
  <si>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</si>
  <si>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</si>
  <si>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</si>
  <si>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</si>
  <si>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</si>
  <si>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</si>
  <si>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</si>
  <si>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</si>
  <si>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</si>
  <si>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</si>
  <si>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</si>
  <si>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</si>
  <si>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</si>
  <si>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</si>
  <si>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</si>
  <si>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</si>
  <si>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</si>
  <si>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</si>
  <si>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</si>
  <si>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</si>
  <si>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</si>
  <si>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</si>
  <si>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</si>
  <si>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</si>
  <si>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</si>
  <si>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</si>
  <si>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</si>
  <si>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</si>
  <si>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</si>
  <si>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</si>
  <si>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</si>
  <si>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</si>
  <si>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</si>
  <si>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</si>
  <si>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</si>
  <si>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</si>
  <si>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</si>
  <si>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</si>
  <si>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</si>
  <si>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</si>
  <si>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</si>
  <si>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</si>
  <si>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</si>
  <si>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</si>
  <si>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</si>
  <si>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</si>
  <si>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</si>
  <si>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</si>
  <si>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</si>
  <si>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</si>
  <si>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</si>
  <si>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</si>
  <si>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</si>
  <si>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</si>
  <si>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</si>
  <si>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</si>
  <si>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</si>
  <si>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</si>
  <si>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</si>
  <si>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</si>
  <si>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</si>
  <si>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</si>
  <si>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</si>
  <si>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</si>
  <si>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</si>
  <si>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</si>
  <si>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</si>
  <si>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</si>
  <si>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</si>
  <si>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</si>
  <si>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</si>
  <si>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</si>
  <si>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</si>
  <si>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</si>
  <si>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</si>
  <si>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</si>
  <si>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</si>
  <si>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</si>
  <si>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</si>
  <si>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</si>
  <si>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</si>
  <si>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</si>
  <si>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</si>
  <si>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</si>
  <si>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</si>
  <si>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</si>
  <si>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</si>
  <si>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</si>
  <si>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</si>
  <si>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</si>
  <si>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</si>
  <si>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</si>
  <si>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</si>
  <si>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</si>
  <si>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</si>
  <si>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</si>
  <si>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</si>
  <si>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</si>
  <si>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</si>
  <si>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</si>
  <si>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</si>
  <si>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</si>
  <si>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</si>
  <si>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</si>
  <si>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</si>
  <si>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</si>
  <si>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</si>
  <si>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</si>
  <si>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</si>
  <si>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</si>
  <si>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</si>
  <si>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</si>
  <si>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</si>
  <si>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</si>
  <si>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</si>
  <si>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</si>
  <si>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</si>
  <si>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</si>
  <si>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</si>
  <si>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</si>
  <si>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</si>
  <si>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</si>
  <si>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</si>
  <si>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</si>
  <si>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</si>
  <si>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</si>
  <si>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</si>
  <si>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</si>
  <si>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</si>
  <si>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</si>
  <si>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</si>
  <si>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</si>
  <si>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</si>
  <si>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</si>
  <si>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</si>
  <si>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</si>
  <si>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</si>
  <si>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</si>
  <si>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</si>
  <si>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</si>
  <si>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</si>
  <si>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</si>
  <si>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</si>
  <si>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</si>
  <si>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</si>
  <si>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</si>
  <si>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</si>
  <si>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</si>
  <si>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</si>
  <si>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</si>
  <si>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</si>
  <si>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</si>
  <si>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</si>
  <si>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</si>
  <si>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</si>
  <si>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</si>
  <si>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</si>
  <si>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</si>
  <si>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</si>
  <si>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</si>
  <si>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</si>
  <si>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</si>
  <si>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</si>
  <si>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</si>
  <si>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</si>
  <si>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</si>
  <si>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</si>
  <si>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</si>
  <si>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</si>
  <si>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</si>
  <si>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</si>
  <si>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</si>
  <si>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</si>
  <si>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</si>
  <si>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</si>
  <si>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</si>
  <si>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</si>
  <si>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</si>
  <si>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</si>
  <si>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</si>
  <si>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</si>
  <si>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</si>
  <si>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</si>
  <si>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</si>
  <si>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</si>
  <si>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</si>
  <si>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</si>
  <si>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</si>
  <si>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</si>
  <si>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</si>
  <si>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</si>
  <si>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</si>
  <si>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</si>
  <si>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</si>
  <si>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</si>
  <si>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</si>
  <si>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</si>
  <si>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</si>
  <si>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</si>
  <si>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</si>
  <si>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</si>
  <si>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</si>
  <si>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</si>
  <si>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</si>
  <si>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</si>
  <si>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</si>
  <si>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</si>
  <si>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</si>
  <si>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</si>
  <si>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</si>
  <si>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</si>
  <si>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</si>
  <si>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</si>
  <si>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</si>
  <si>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</si>
  <si>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</si>
  <si>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</si>
  <si>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</si>
  <si>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</si>
  <si>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</si>
  <si>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</si>
  <si>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</si>
  <si>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</si>
  <si>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</si>
  <si>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</si>
  <si>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</si>
  <si>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</si>
  <si>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</si>
  <si>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</si>
  <si>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</si>
  <si>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</si>
  <si>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</si>
  <si>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</si>
  <si>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</si>
  <si>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</si>
  <si>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</si>
  <si>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</si>
  <si>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</si>
  <si>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</si>
  <si>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</si>
  <si>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</si>
  <si>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</si>
  <si>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</si>
  <si>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</si>
  <si>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</si>
  <si>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</si>
  <si>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</si>
  <si>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</si>
  <si>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</si>
  <si>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</si>
  <si>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</si>
  <si>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</si>
  <si>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</si>
  <si>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</si>
  <si>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</si>
  <si>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</si>
  <si>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</si>
  <si>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</si>
  <si>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</si>
  <si>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</si>
  <si>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</si>
  <si>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</si>
  <si>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</si>
  <si>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</si>
  <si>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</si>
  <si>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</si>
  <si>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</si>
  <si>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</si>
  <si>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</si>
  <si>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</si>
  <si>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</si>
  <si>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</si>
  <si>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</si>
  <si>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</si>
  <si>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</si>
  <si>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</si>
  <si>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</si>
  <si>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</si>
  <si>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</si>
  <si>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</si>
  <si>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</si>
  <si>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</si>
  <si>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</si>
  <si>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</si>
  <si>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</si>
  <si>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</si>
  <si>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</si>
  <si>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</si>
  <si>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</si>
  <si>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</si>
  <si>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</si>
  <si>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</si>
  <si>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</si>
  <si>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</si>
  <si>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</si>
  <si>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</si>
  <si>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</si>
  <si>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</si>
  <si>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</si>
  <si>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</si>
  <si>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</si>
  <si>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</si>
  <si>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</si>
  <si>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</si>
  <si>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</si>
  <si>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</si>
  <si>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</si>
  <si>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</si>
  <si>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</si>
  <si>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</si>
  <si>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</si>
  <si>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</si>
  <si>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</si>
  <si>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</si>
  <si>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</si>
  <si>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</si>
  <si>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</si>
  <si>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</si>
  <si>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</si>
  <si>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</si>
  <si>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</si>
  <si>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</si>
  <si>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</si>
  <si>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</si>
  <si>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</si>
  <si>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</si>
  <si>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</si>
  <si>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</si>
  <si>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</si>
  <si>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</si>
  <si>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</si>
  <si>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</si>
  <si>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</si>
  <si>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</si>
  <si>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</si>
  <si>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</si>
  <si>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</si>
  <si>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</si>
  <si>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</si>
  <si>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</si>
  <si>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</si>
  <si>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</si>
  <si>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</si>
  <si>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</si>
  <si>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</si>
  <si>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</si>
  <si>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</si>
  <si>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</si>
  <si>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</si>
  <si>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</si>
  <si>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</si>
  <si>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</si>
  <si>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</si>
  <si>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</si>
  <si>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</si>
  <si>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</si>
  <si>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</si>
  <si>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</si>
  <si>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</si>
  <si>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</si>
  <si>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</si>
  <si>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</si>
  <si>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</si>
  <si>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</si>
  <si>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</si>
  <si>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</si>
  <si>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</si>
  <si>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</si>
  <si>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</si>
  <si>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</si>
  <si>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</si>
  <si>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</si>
  <si>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</si>
  <si>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</si>
  <si>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</si>
  <si>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</si>
  <si>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</si>
  <si>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</si>
  <si>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</si>
  <si>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</si>
  <si>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</si>
  <si>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</si>
  <si>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</si>
  <si>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</si>
  <si>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</si>
  <si>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</si>
  <si>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</si>
  <si>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</si>
  <si>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</si>
  <si>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</si>
  <si>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</si>
  <si>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</si>
  <si>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</si>
  <si>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</si>
  <si>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</si>
  <si>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</si>
  <si>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</si>
  <si>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</si>
  <si>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</si>
  <si>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</si>
  <si>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</si>
  <si>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</si>
  <si>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</si>
  <si>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</si>
  <si>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</si>
  <si>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</si>
  <si>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</si>
  <si>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</si>
  <si>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</si>
  <si>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</si>
  <si>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</si>
  <si>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</si>
  <si>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</si>
  <si>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</si>
  <si>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</si>
  <si>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</si>
  <si>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</si>
  <si>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</si>
  <si>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</si>
  <si>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</si>
  <si>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</si>
  <si>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</si>
  <si>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</si>
  <si>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</si>
  <si>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</si>
  <si>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</si>
  <si>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</si>
  <si>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</si>
  <si>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</si>
  <si>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</si>
  <si>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</si>
  <si>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</si>
  <si>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</si>
  <si>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</si>
  <si>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</si>
  <si>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</si>
  <si>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</si>
  <si>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</si>
  <si>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</si>
  <si>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</si>
  <si>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</si>
  <si>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</si>
  <si>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</si>
  <si>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</si>
  <si>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</si>
  <si>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</si>
  <si>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</si>
  <si>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</si>
  <si>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</si>
  <si>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</si>
  <si>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</si>
  <si>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</si>
  <si>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</si>
  <si>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</si>
  <si>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</si>
  <si>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</si>
  <si>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</si>
  <si>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</si>
  <si>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</si>
  <si>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</si>
  <si>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</si>
  <si>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</si>
  <si>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</si>
  <si>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</si>
  <si>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</si>
  <si>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</si>
  <si>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</si>
  <si>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</si>
  <si>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</si>
  <si>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</si>
  <si>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</si>
  <si>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</si>
  <si>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</si>
  <si>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</si>
  <si>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</si>
  <si>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</si>
  <si>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</si>
  <si>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</si>
  <si>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</si>
  <si>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</si>
  <si>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</si>
  <si>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</si>
  <si>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</si>
  <si>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</si>
  <si>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</si>
  <si>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</si>
  <si>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</si>
  <si>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</si>
  <si>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</si>
  <si>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Pagamento de prêmio sobre liquidação de debêntures</t>
  </si>
  <si>
    <t>Premium payment on debentures settlement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</si>
  <si>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</si>
  <si>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</si>
  <si>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</si>
  <si>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</si>
  <si>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</si>
  <si>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</si>
  <si>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</si>
  <si>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Receitas apropriadas</t>
  </si>
  <si>
    <t>Recognized revenues</t>
  </si>
  <si>
    <t>Variation in revenues to be recognized</t>
  </si>
  <si>
    <t>Variação cambial sobre caixa e equivalentes de caixa</t>
  </si>
  <si>
    <t>Exchange rate variation on cash and cash equivalents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</si>
  <si>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</si>
  <si>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</si>
  <si>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</si>
  <si>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</si>
  <si>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</si>
  <si>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</si>
  <si>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</si>
  <si>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</si>
  <si>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</si>
  <si>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</si>
  <si>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</si>
  <si>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</si>
  <si>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</si>
  <si>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</si>
  <si>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* Inclui receitas intragrupo entre B3 e Neurotech.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</si>
  <si>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</si>
  <si>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</si>
  <si>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</si>
  <si>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</si>
  <si>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</si>
  <si>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</si>
  <si>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</si>
  <si>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</si>
  <si>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</si>
  <si>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</si>
  <si>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Ajuste a valor justo de parcelas futuras</t>
  </si>
  <si>
    <t>Fair value adjustments to future quotas</t>
  </si>
  <si>
    <t>Futuro de Cripto</t>
  </si>
  <si>
    <t>Future of Cryptoassets</t>
  </si>
  <si>
    <t>Distribuições</t>
  </si>
  <si>
    <t>Hedge effects on results</t>
  </si>
  <si>
    <t>Dividendos</t>
  </si>
  <si>
    <t>Juros sobre capital próprio</t>
  </si>
  <si>
    <t>Recompras</t>
  </si>
  <si>
    <t>Dividends</t>
  </si>
  <si>
    <t>Interest on Capital</t>
  </si>
  <si>
    <t>Buybacks</t>
  </si>
  <si>
    <t>Distribuição Total</t>
  </si>
  <si>
    <t>Total Distribution</t>
  </si>
  <si>
    <t>Payout (%)</t>
  </si>
  <si>
    <t>Distributions</t>
  </si>
  <si>
    <t>Total de ações emitidas - final de período</t>
  </si>
  <si>
    <t>Ações em tesouraria - final de período</t>
  </si>
  <si>
    <t>Ações em circulação - final de período</t>
  </si>
  <si>
    <t>Total shares issued - end of period</t>
  </si>
  <si>
    <t>Treasury shares - end of period</t>
  </si>
  <si>
    <t>Free float - end of period</t>
  </si>
  <si>
    <t>3T24</t>
  </si>
  <si>
    <t>3Q24</t>
  </si>
  <si>
    <t>Aporte de capital em controladas e coligada</t>
  </si>
  <si>
    <t>Capital contribution to subsidiary and associate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</si>
  <si>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</si>
  <si>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</si>
  <si>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</si>
  <si>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</si>
  <si>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</si>
  <si>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</si>
  <si>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</si>
  <si>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</si>
  <si>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</si>
  <si>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</si>
  <si>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</si>
  <si>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</si>
  <si>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</si>
  <si>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Capital Market Solutions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</si>
  <si>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</si>
  <si>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</si>
  <si>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</si>
  <si>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</si>
  <si>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</si>
  <si>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</si>
  <si>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</si>
  <si>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</si>
  <si>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</si>
  <si>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</si>
  <si>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</si>
  <si>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</si>
  <si>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</si>
  <si>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</si>
  <si>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</si>
  <si>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</si>
  <si>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</si>
  <si>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</si>
  <si>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</si>
  <si>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</si>
  <si>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</si>
  <si>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</si>
  <si>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</si>
  <si>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</si>
  <si>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</si>
  <si>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</si>
  <si>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</si>
  <si>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</si>
  <si>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</si>
  <si>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</si>
  <si>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</si>
  <si>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</si>
  <si>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</si>
  <si>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</si>
  <si>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</si>
  <si>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</si>
  <si>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</si>
  <si>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</si>
  <si>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</si>
  <si>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</si>
  <si>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</si>
  <si>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</si>
  <si>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</si>
  <si>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</si>
  <si>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</si>
  <si>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</si>
  <si>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</si>
  <si>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</si>
  <si>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</si>
  <si>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</si>
  <si>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</si>
  <si>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</si>
  <si>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</si>
  <si>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</si>
  <si>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</si>
  <si>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</si>
  <si>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</si>
  <si>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</si>
  <si>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</si>
  <si>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</si>
  <si>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</si>
  <si>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</si>
  <si>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</si>
  <si>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</si>
  <si>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</si>
  <si>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</si>
  <si>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</si>
  <si>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</si>
  <si>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</si>
  <si>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</si>
  <si>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</si>
  <si>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</si>
  <si>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</si>
  <si>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</si>
  <si>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</si>
  <si>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</si>
  <si>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</si>
  <si>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</si>
  <si>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</si>
  <si>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</si>
  <si>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</si>
  <si>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</si>
  <si>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</si>
  <si>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</si>
  <si>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</si>
  <si>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</si>
  <si>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</si>
  <si>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</si>
  <si>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</si>
  <si>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</si>
  <si>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</si>
  <si>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</si>
  <si>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</si>
  <si>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</si>
  <si>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</si>
  <si>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</si>
  <si>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</si>
  <si>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</si>
  <si>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</si>
  <si>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</si>
  <si>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</si>
  <si>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</si>
  <si>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</si>
  <si>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</si>
  <si>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</si>
  <si>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</si>
  <si>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</si>
  <si>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</si>
  <si>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</si>
  <si>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</si>
  <si>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</si>
  <si>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</si>
  <si>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</si>
  <si>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</si>
  <si>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</si>
  <si>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</si>
  <si>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</si>
  <si>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</si>
  <si>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</si>
  <si>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</si>
  <si>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</si>
  <si>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</si>
  <si>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</si>
  <si>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</si>
  <si>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</si>
  <si>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</si>
  <si>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</si>
  <si>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</si>
  <si>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</si>
  <si>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</si>
  <si>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</si>
  <si>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</si>
  <si>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</si>
  <si>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</si>
  <si>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</si>
  <si>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</si>
  <si>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</si>
  <si>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</si>
  <si>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</si>
  <si>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</si>
  <si>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</si>
  <si>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</si>
  <si>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</si>
  <si>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</si>
  <si>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</si>
  <si>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</si>
  <si>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</si>
  <si>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</si>
  <si>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</si>
  <si>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</si>
  <si>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</si>
  <si>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</si>
  <si>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</si>
  <si>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Tecnologia e Plataformas</t>
  </si>
  <si>
    <t>Technology and Platforms</t>
  </si>
  <si>
    <t>(R$ thousand)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</si>
</sst>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  <numFmt numFmtId="178" formatCode="0.000%"/>
    <numFmt numFmtId="179" formatCode="_(* #,##0.0_);_(* \(#,##0.0\);_(* &quot;-&quot;??_);_(@_)"/>
    <numFmt numFmtId="180" formatCode="0.000"/>
  </numFmts>
  <fonts count="6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  <xf numFmtId="0" fontId="2" fillId="0" borderId="0"/>
  </cellStyleXfs>
  <cellXfs count="394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164" fontId="4" fillId="7" borderId="0" xfId="1" applyNumberFormat="1" applyFont="1" applyFill="1" applyBorder="1" applyAlignment="1"/>
    <xf numFmtId="164" fontId="11" fillId="7" borderId="0" xfId="1" applyNumberFormat="1" applyFont="1" applyFill="1" applyBorder="1" applyAlignment="1"/>
    <xf numFmtId="164" fontId="1" fillId="7" borderId="0" xfId="1" applyNumberFormat="1" applyFont="1" applyFill="1"/>
    <xf numFmtId="168" fontId="37" fillId="7" borderId="0" xfId="9" applyNumberFormat="1" applyFont="1" applyFill="1"/>
    <xf numFmtId="168" fontId="38" fillId="7" borderId="0" xfId="9" applyNumberFormat="1" applyFont="1" applyFill="1"/>
    <xf numFmtId="166" fontId="39" fillId="7" borderId="0" xfId="5" applyNumberFormat="1" applyFont="1" applyFill="1"/>
    <xf numFmtId="166" fontId="38" fillId="7" borderId="0" xfId="5" applyNumberFormat="1" applyFont="1" applyFill="1"/>
    <xf numFmtId="168" fontId="37" fillId="7" borderId="0" xfId="10" applyNumberFormat="1" applyFont="1" applyFill="1"/>
    <xf numFmtId="168" fontId="37" fillId="7" borderId="0" xfId="4" applyNumberFormat="1" applyFont="1" applyFill="1"/>
    <xf numFmtId="168" fontId="38" fillId="7" borderId="0" xfId="4" applyNumberFormat="1" applyFont="1" applyFill="1"/>
    <xf numFmtId="178" fontId="53" fillId="0" borderId="2" xfId="17" applyNumberFormat="1" applyFont="1" applyBorder="1" applyAlignment="1">
      <alignment horizontal="right"/>
    </xf>
    <xf numFmtId="179" fontId="37" fillId="0" borderId="0" xfId="4" applyNumberFormat="1" applyFont="1"/>
    <xf numFmtId="0" fontId="52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165" fontId="18" fillId="8" borderId="0" xfId="3" applyNumberFormat="1" applyFont="1" applyFill="1" applyAlignment="1">
      <alignment horizontal="center" vertical="center" wrapText="1"/>
    </xf>
    <xf numFmtId="165" fontId="19" fillId="8" borderId="0" xfId="3" applyNumberFormat="1" applyFont="1" applyFill="1" applyAlignment="1">
      <alignment horizontal="center" vertical="center" wrapText="1"/>
    </xf>
    <xf numFmtId="165" fontId="20" fillId="8" borderId="0" xfId="3" applyNumberFormat="1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180" fontId="26" fillId="0" borderId="5" xfId="0" applyNumberFormat="1" applyFont="1" applyBorder="1" applyAlignment="1">
      <alignment horizontal="right" wrapText="1"/>
    </xf>
    <xf numFmtId="1" fontId="26" fillId="0" borderId="5" xfId="0" applyNumberFormat="1" applyFont="1" applyBorder="1" applyAlignment="1">
      <alignment horizontal="right" wrapText="1"/>
    </xf>
    <xf numFmtId="3" fontId="26" fillId="0" borderId="11" xfId="0" applyNumberFormat="1" applyFont="1" applyBorder="1" applyAlignment="1">
      <alignment horizontal="right"/>
    </xf>
    <xf numFmtId="168" fontId="38" fillId="0" borderId="0" xfId="9" applyNumberFormat="1" applyFont="1" applyFill="1" applyAlignment="1">
      <alignment horizontal="right"/>
    </xf>
    <xf numFmtId="166" fontId="39" fillId="3" borderId="0" xfId="17" applyNumberFormat="1" applyFont="1" applyFill="1"/>
    <xf numFmtId="9" fontId="55" fillId="0" borderId="0" xfId="17" applyFont="1"/>
    <xf numFmtId="168" fontId="39" fillId="3" borderId="0" xfId="4" applyNumberFormat="1" applyFont="1" applyFill="1"/>
    <xf numFmtId="168" fontId="39" fillId="0" borderId="0" xfId="4" applyNumberFormat="1" applyFont="1"/>
    <xf numFmtId="0" fontId="0" fillId="0" borderId="0" xfId="0" applyAlignment="1">
      <alignment horizontal="left"/>
    </xf>
    <xf numFmtId="0" fontId="3" fillId="8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36" fillId="0" borderId="0" xfId="0" applyFont="1" applyAlignment="1">
      <alignment horizontal="left" indent="1"/>
    </xf>
    <xf numFmtId="0" fontId="60" fillId="8" borderId="0" xfId="19" applyFont="1" applyFill="1"/>
    <xf numFmtId="0" fontId="61" fillId="0" borderId="0" xfId="19" applyFont="1"/>
    <xf numFmtId="0" fontId="62" fillId="0" borderId="0" xfId="19" applyFont="1" applyAlignment="1">
      <alignment horizontal="left"/>
    </xf>
    <xf numFmtId="0" fontId="60" fillId="8" borderId="0" xfId="19" applyFont="1" applyFill="1" applyAlignment="1">
      <alignment horizontal="left"/>
    </xf>
    <xf numFmtId="0" fontId="63" fillId="8" borderId="0" xfId="19" applyFont="1" applyFill="1"/>
    <xf numFmtId="0" fontId="65" fillId="0" borderId="0" xfId="19" applyFont="1"/>
    <xf numFmtId="0" fontId="65" fillId="0" borderId="0" xfId="19" applyFont="1" applyAlignment="1">
      <alignment horizontal="left" vertical="center"/>
    </xf>
    <xf numFmtId="0" fontId="65" fillId="0" borderId="2" xfId="19" applyFont="1" applyBorder="1" applyAlignment="1">
      <alignment horizontal="left" vertical="center"/>
    </xf>
    <xf numFmtId="0" fontId="65" fillId="0" borderId="2" xfId="19" applyFont="1" applyBorder="1"/>
    <xf numFmtId="0" fontId="65" fillId="0" borderId="17" xfId="19" applyFont="1" applyBorder="1" applyAlignment="1">
      <alignment horizontal="left" vertical="center"/>
    </xf>
    <xf numFmtId="0" fontId="65" fillId="0" borderId="17" xfId="19" applyFont="1" applyBorder="1"/>
    <xf numFmtId="0" fontId="64" fillId="0" borderId="7" xfId="19" applyFont="1" applyBorder="1" applyAlignment="1">
      <alignment horizontal="left" indent="1"/>
    </xf>
    <xf numFmtId="0" fontId="65" fillId="0" borderId="7" xfId="19" applyFont="1" applyBorder="1" applyAlignment="1">
      <alignment horizontal="left" vertical="center"/>
    </xf>
    <xf numFmtId="0" fontId="65" fillId="0" borderId="7" xfId="19" applyFont="1" applyBorder="1"/>
    <xf numFmtId="0" fontId="61" fillId="0" borderId="0" xfId="19" applyFont="1" applyAlignment="1">
      <alignment horizontal="left" indent="1"/>
    </xf>
    <xf numFmtId="0" fontId="65" fillId="0" borderId="7" xfId="19" applyFont="1" applyBorder="1" applyAlignment="1">
      <alignment horizontal="left"/>
    </xf>
    <xf numFmtId="0" fontId="65" fillId="0" borderId="2" xfId="19" applyFont="1" applyBorder="1" applyAlignment="1">
      <alignment horizontal="left"/>
    </xf>
    <xf numFmtId="0" fontId="65" fillId="0" borderId="17" xfId="19" applyFont="1" applyBorder="1" applyAlignment="1">
      <alignment horizontal="left"/>
    </xf>
    <xf numFmtId="0" fontId="65" fillId="0" borderId="0" xfId="19" applyFont="1" applyAlignment="1">
      <alignment horizontal="left"/>
    </xf>
    <xf numFmtId="0" fontId="61" fillId="0" borderId="0" xfId="19" applyFont="1" applyAlignment="1">
      <alignment horizontal="left"/>
    </xf>
    <xf numFmtId="9" fontId="0" fillId="0" borderId="0" xfId="0" applyNumberFormat="1"/>
    <xf numFmtId="0" fontId="36" fillId="0" borderId="0" xfId="0" applyFont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8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66" fillId="8" borderId="0" xfId="0" applyFont="1" applyFill="1" applyAlignment="1">
      <alignment horizontal="center" vertical="center" wrapText="1"/>
    </xf>
    <xf numFmtId="0" fontId="66" fillId="8" borderId="18" xfId="0" applyFont="1" applyFill="1" applyBorder="1" applyAlignment="1">
      <alignment horizontal="center" vertical="center" wrapText="1"/>
    </xf>
    <xf numFmtId="0" fontId="66" fillId="8" borderId="1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left"/>
    </xf>
    <xf numFmtId="0" fontId="67" fillId="0" borderId="0" xfId="0" applyFont="1" applyAlignment="1">
      <alignment horizontal="left" indent="1"/>
    </xf>
    <xf numFmtId="0" fontId="68" fillId="0" borderId="0" xfId="0" applyFont="1" applyAlignment="1">
      <alignment horizontal="left" indent="2"/>
    </xf>
    <xf numFmtId="0" fontId="68" fillId="0" borderId="0" xfId="0" applyFont="1" applyAlignment="1">
      <alignment horizontal="left" indent="1"/>
    </xf>
    <xf numFmtId="0" fontId="67" fillId="0" borderId="0" xfId="0" applyFont="1"/>
    <xf numFmtId="164" fontId="0" fillId="0" borderId="0" xfId="0" applyNumberFormat="1"/>
    <xf numFmtId="175" fontId="0" fillId="0" borderId="0" xfId="1" applyNumberFormat="1" applyFont="1"/>
    <xf numFmtId="0" fontId="2" fillId="7" borderId="0" xfId="2" applyFill="1"/>
    <xf numFmtId="168" fontId="21" fillId="7" borderId="0" xfId="6" applyNumberFormat="1" applyFont="1" applyFill="1" applyAlignment="1">
      <alignment horizontal="right"/>
    </xf>
    <xf numFmtId="168" fontId="7" fillId="7" borderId="0" xfId="6" applyNumberFormat="1" applyFont="1" applyFill="1" applyAlignment="1">
      <alignment horizontal="right"/>
    </xf>
    <xf numFmtId="0" fontId="7" fillId="7" borderId="0" xfId="2" applyFont="1" applyFill="1" applyAlignment="1">
      <alignment horizontal="right"/>
    </xf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64" fillId="0" borderId="17" xfId="19" applyFont="1" applyBorder="1" applyAlignment="1">
      <alignment horizontal="left" vertical="center" indent="1"/>
    </xf>
    <xf numFmtId="0" fontId="64" fillId="0" borderId="0" xfId="19" applyFont="1" applyAlignment="1">
      <alignment horizontal="left" vertical="center" indent="1"/>
    </xf>
    <xf numFmtId="0" fontId="64" fillId="0" borderId="2" xfId="19" applyFont="1" applyBorder="1" applyAlignment="1">
      <alignment horizontal="left" vertical="center" indent="1"/>
    </xf>
    <xf numFmtId="0" fontId="65" fillId="0" borderId="17" xfId="19" applyFont="1" applyBorder="1" applyAlignment="1">
      <alignment horizontal="left" vertical="center" wrapText="1"/>
    </xf>
    <xf numFmtId="0" fontId="65" fillId="0" borderId="0" xfId="19" applyFont="1" applyAlignment="1">
      <alignment horizontal="left" vertical="center" wrapText="1"/>
    </xf>
    <xf numFmtId="0" fontId="65" fillId="0" borderId="2" xfId="19" applyFont="1" applyBorder="1" applyAlignment="1">
      <alignment horizontal="left" vertical="center" wrapText="1"/>
    </xf>
    <xf numFmtId="0" fontId="65" fillId="0" borderId="17" xfId="19" applyFont="1" applyBorder="1" applyAlignment="1">
      <alignment horizontal="left" vertical="center"/>
    </xf>
    <xf numFmtId="0" fontId="65" fillId="0" borderId="0" xfId="19" applyFont="1" applyAlignment="1">
      <alignment horizontal="left" vertical="center"/>
    </xf>
    <xf numFmtId="0" fontId="65" fillId="0" borderId="2" xfId="19" applyFont="1" applyBorder="1" applyAlignment="1">
      <alignment horizontal="left" vertical="center"/>
    </xf>
    <xf numFmtId="0" fontId="3" fillId="9" borderId="20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9" borderId="21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2" fillId="8" borderId="0" xfId="0" applyFont="1" applyFill="1" applyAlignment="1">
      <alignment horizontal="center" vertical="center"/>
    </xf>
    <xf numFmtId="0" fontId="58" fillId="8" borderId="0" xfId="0" applyFont="1" applyFill="1" applyAlignment="1">
      <alignment horizontal="center" vertical="center" wrapText="1"/>
    </xf>
    <xf numFmtId="0" fontId="58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0" fontId="52" fillId="8" borderId="0" xfId="0" applyFont="1" applyFill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52" fillId="8" borderId="4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</cellXfs>
  <cellStyles count="20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 91" xfId="19" xr:uid="{980B425D-CA63-44D9-B931-D8890D2A0B76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externalLink" Target="externalLinks/externalLink175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81" Type="http://schemas.openxmlformats.org/officeDocument/2006/relationships/externalLink" Target="externalLinks/externalLink165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71" Type="http://schemas.openxmlformats.org/officeDocument/2006/relationships/externalLink" Target="externalLinks/externalLink155.xml"/><Relationship Id="rId192" Type="http://schemas.openxmlformats.org/officeDocument/2006/relationships/externalLink" Target="externalLinks/externalLink176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61" Type="http://schemas.openxmlformats.org/officeDocument/2006/relationships/externalLink" Target="externalLinks/externalLink145.xml"/><Relationship Id="rId182" Type="http://schemas.openxmlformats.org/officeDocument/2006/relationships/externalLink" Target="externalLinks/externalLink16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35.xml"/><Relationship Id="rId172" Type="http://schemas.openxmlformats.org/officeDocument/2006/relationships/externalLink" Target="externalLinks/externalLink156.xml"/><Relationship Id="rId193" Type="http://schemas.openxmlformats.org/officeDocument/2006/relationships/externalLink" Target="externalLinks/externalLink17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104.xml"/><Relationship Id="rId141" Type="http://schemas.openxmlformats.org/officeDocument/2006/relationships/externalLink" Target="externalLinks/externalLink125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4" Type="http://schemas.openxmlformats.org/officeDocument/2006/relationships/externalLink" Target="externalLinks/externalLink178.xml"/><Relationship Id="rId199" Type="http://schemas.openxmlformats.org/officeDocument/2006/relationships/externalLink" Target="externalLinks/externalLink183.xml"/><Relationship Id="rId203" Type="http://schemas.openxmlformats.org/officeDocument/2006/relationships/sharedStrings" Target="sharedStrings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externalLink" Target="externalLinks/externalLink17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79.xml"/><Relationship Id="rId190" Type="http://schemas.openxmlformats.org/officeDocument/2006/relationships/externalLink" Target="externalLinks/externalLink174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Relationship Id="rId196" Type="http://schemas.openxmlformats.org/officeDocument/2006/relationships/externalLink" Target="externalLinks/externalLink180.xml"/><Relationship Id="rId200" Type="http://schemas.openxmlformats.org/officeDocument/2006/relationships/externalLink" Target="externalLinks/externalLink184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149.xml"/><Relationship Id="rId186" Type="http://schemas.openxmlformats.org/officeDocument/2006/relationships/externalLink" Target="externalLinks/externalLink170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Relationship Id="rId176" Type="http://schemas.openxmlformats.org/officeDocument/2006/relationships/externalLink" Target="externalLinks/externalLink160.xml"/><Relationship Id="rId197" Type="http://schemas.openxmlformats.org/officeDocument/2006/relationships/externalLink" Target="externalLinks/externalLink181.xml"/><Relationship Id="rId201" Type="http://schemas.openxmlformats.org/officeDocument/2006/relationships/theme" Target="theme/theme1.xml"/><Relationship Id="rId17" Type="http://schemas.openxmlformats.org/officeDocument/2006/relationships/externalLink" Target="externalLinks/externalLink1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24" Type="http://schemas.openxmlformats.org/officeDocument/2006/relationships/externalLink" Target="externalLinks/externalLink108.xml"/><Relationship Id="rId70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129.xml"/><Relationship Id="rId166" Type="http://schemas.openxmlformats.org/officeDocument/2006/relationships/externalLink" Target="externalLinks/externalLink150.xml"/><Relationship Id="rId187" Type="http://schemas.openxmlformats.org/officeDocument/2006/relationships/externalLink" Target="externalLinks/externalLink17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60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119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Relationship Id="rId198" Type="http://schemas.openxmlformats.org/officeDocument/2006/relationships/externalLink" Target="externalLinks/externalLink182.xml"/><Relationship Id="rId202" Type="http://schemas.openxmlformats.org/officeDocument/2006/relationships/styles" Target="styles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externalLink" Target="externalLinks/externalLink172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2" bestFit="1" customWidth="1"/>
    <col min="2" max="2" width="71.5546875" style="103" bestFit="1" customWidth="1" collapsed="1"/>
    <col min="3" max="4" width="22.33203125" style="100" bestFit="1" customWidth="1" collapsed="1"/>
    <col min="5" max="5" width="22.33203125" style="100" bestFit="1" customWidth="1"/>
    <col min="6" max="6" width="22.33203125" style="100" hidden="1" customWidth="1" outlineLevel="1"/>
    <col min="7" max="9" width="10.5546875" style="100" hidden="1" customWidth="1" outlineLevel="1"/>
    <col min="10" max="10" width="22.33203125" style="100" bestFit="1" customWidth="1" collapsed="1"/>
    <col min="11" max="14" width="10.5546875" style="100" customWidth="1" outlineLevel="1"/>
    <col min="15" max="15" width="17" style="100" customWidth="1"/>
    <col min="16" max="19" width="10.5546875" style="100" customWidth="1" outlineLevel="1"/>
    <col min="20" max="16384" width="12.109375" style="100"/>
  </cols>
  <sheetData>
    <row r="1" spans="1:22" s="102" customFormat="1">
      <c r="A1" s="75" t="s">
        <v>21</v>
      </c>
      <c r="B1" s="75" t="s">
        <v>21</v>
      </c>
    </row>
    <row r="2" spans="1:22">
      <c r="A2" s="103" t="s">
        <v>22</v>
      </c>
      <c r="B2" s="103" t="s">
        <v>23</v>
      </c>
    </row>
    <row r="3" spans="1:22">
      <c r="A3" s="103"/>
    </row>
    <row r="4" spans="1:22" s="106" customFormat="1" ht="27" customHeight="1">
      <c r="A4" s="104" t="s">
        <v>436</v>
      </c>
      <c r="B4" s="104" t="s">
        <v>437</v>
      </c>
      <c r="C4" s="105" t="s">
        <v>438</v>
      </c>
      <c r="D4" s="105" t="s">
        <v>438</v>
      </c>
      <c r="E4" s="105" t="s">
        <v>438</v>
      </c>
      <c r="F4" s="105" t="s">
        <v>438</v>
      </c>
      <c r="G4" s="105" t="s">
        <v>439</v>
      </c>
      <c r="H4" s="105" t="s">
        <v>439</v>
      </c>
      <c r="I4" s="105" t="s">
        <v>439</v>
      </c>
      <c r="J4" s="105" t="s">
        <v>438</v>
      </c>
      <c r="K4" s="105" t="s">
        <v>439</v>
      </c>
      <c r="L4" s="105" t="s">
        <v>439</v>
      </c>
      <c r="M4" s="105" t="s">
        <v>439</v>
      </c>
      <c r="N4" s="105" t="s">
        <v>439</v>
      </c>
      <c r="O4" s="105" t="s">
        <v>439</v>
      </c>
      <c r="P4" s="105" t="s">
        <v>25</v>
      </c>
      <c r="Q4" s="105" t="s">
        <v>25</v>
      </c>
      <c r="R4" s="105" t="s">
        <v>25</v>
      </c>
      <c r="S4" s="105" t="s">
        <v>25</v>
      </c>
    </row>
    <row r="5" spans="1:22" s="106" customFormat="1" ht="11.25" customHeight="1">
      <c r="A5" s="104"/>
      <c r="B5" s="104"/>
      <c r="C5" s="105">
        <v>2014</v>
      </c>
      <c r="D5" s="105">
        <v>2015</v>
      </c>
      <c r="E5" s="105">
        <v>2016</v>
      </c>
      <c r="F5" s="105" t="s">
        <v>27</v>
      </c>
      <c r="G5" s="105" t="s">
        <v>68</v>
      </c>
      <c r="H5" s="107" t="s">
        <v>69</v>
      </c>
      <c r="I5" s="107" t="s">
        <v>70</v>
      </c>
      <c r="J5" s="107">
        <v>2017</v>
      </c>
      <c r="K5" s="107" t="s">
        <v>31</v>
      </c>
      <c r="L5" s="107" t="s">
        <v>71</v>
      </c>
      <c r="M5" s="107" t="s">
        <v>72</v>
      </c>
      <c r="N5" s="107" t="s">
        <v>73</v>
      </c>
      <c r="O5" s="107">
        <v>2018</v>
      </c>
      <c r="P5" s="107" t="s">
        <v>491</v>
      </c>
      <c r="Q5" s="107" t="s">
        <v>498</v>
      </c>
      <c r="R5" s="107" t="s">
        <v>503</v>
      </c>
      <c r="S5" s="107" t="s">
        <v>508</v>
      </c>
    </row>
    <row r="6" spans="1:22" s="106" customFormat="1" ht="11.25" customHeight="1">
      <c r="A6" s="104"/>
      <c r="B6" s="104"/>
      <c r="C6" s="105">
        <v>2014</v>
      </c>
      <c r="D6" s="105">
        <v>2015</v>
      </c>
      <c r="E6" s="105">
        <v>2016</v>
      </c>
      <c r="F6" s="105" t="s">
        <v>26</v>
      </c>
      <c r="G6" s="107" t="s">
        <v>481</v>
      </c>
      <c r="H6" s="107" t="s">
        <v>29</v>
      </c>
      <c r="I6" s="107" t="s">
        <v>30</v>
      </c>
      <c r="J6" s="107">
        <v>2017</v>
      </c>
      <c r="K6" s="107" t="s">
        <v>75</v>
      </c>
      <c r="L6" s="107" t="s">
        <v>76</v>
      </c>
      <c r="M6" s="107" t="s">
        <v>77</v>
      </c>
      <c r="N6" s="107" t="s">
        <v>78</v>
      </c>
      <c r="O6" s="107">
        <v>2018</v>
      </c>
      <c r="P6" s="107" t="s">
        <v>492</v>
      </c>
      <c r="Q6" s="107" t="s">
        <v>497</v>
      </c>
      <c r="R6" s="107" t="s">
        <v>504</v>
      </c>
      <c r="S6" s="107" t="s">
        <v>509</v>
      </c>
    </row>
    <row r="7" spans="1:22" s="82" customFormat="1">
      <c r="A7" s="108" t="s">
        <v>32</v>
      </c>
      <c r="B7" s="109" t="s">
        <v>440</v>
      </c>
      <c r="C7" s="80">
        <v>3383203</v>
      </c>
      <c r="D7" s="80">
        <v>3728704</v>
      </c>
      <c r="E7" s="80">
        <v>4005118</v>
      </c>
      <c r="F7" s="89">
        <v>1043494</v>
      </c>
      <c r="G7" s="89">
        <v>1079205</v>
      </c>
      <c r="H7" s="89">
        <v>1170837</v>
      </c>
      <c r="I7" s="89">
        <v>1145565</v>
      </c>
      <c r="J7" s="80">
        <f>F7+G7+H7+I7</f>
        <v>4439101</v>
      </c>
      <c r="K7" s="89">
        <v>1234565</v>
      </c>
      <c r="L7" s="89">
        <v>1386172</v>
      </c>
      <c r="M7" s="89">
        <v>1272492</v>
      </c>
      <c r="N7" s="89">
        <v>1458646</v>
      </c>
      <c r="O7" s="80">
        <v>5351875</v>
      </c>
      <c r="P7" s="89">
        <v>1531869.0746417532</v>
      </c>
      <c r="Q7" s="89">
        <v>1579871.4093199901</v>
      </c>
      <c r="R7" s="89">
        <v>1706591.2038099882</v>
      </c>
      <c r="S7" s="89">
        <v>1758175.5630099883</v>
      </c>
    </row>
    <row r="8" spans="1:22" s="82" customFormat="1">
      <c r="A8" s="108" t="s">
        <v>441</v>
      </c>
      <c r="B8" s="109" t="s">
        <v>442</v>
      </c>
      <c r="C8" s="80">
        <v>866577</v>
      </c>
      <c r="D8" s="80">
        <v>1074531</v>
      </c>
      <c r="E8" s="80">
        <v>1050397</v>
      </c>
      <c r="F8" s="89">
        <v>250551</v>
      </c>
      <c r="G8" s="89">
        <v>285167</v>
      </c>
      <c r="H8" s="89">
        <v>288325</v>
      </c>
      <c r="I8" s="89">
        <v>284064</v>
      </c>
      <c r="J8" s="80">
        <f>F8+G8+H8+I8</f>
        <v>1108107</v>
      </c>
      <c r="K8" s="89">
        <v>309202</v>
      </c>
      <c r="L8" s="89">
        <v>395147</v>
      </c>
      <c r="M8" s="89">
        <v>331854</v>
      </c>
      <c r="N8" s="89">
        <v>361883</v>
      </c>
      <c r="O8" s="80">
        <v>1398086</v>
      </c>
      <c r="P8" s="89">
        <v>395274.7063299999</v>
      </c>
      <c r="Q8" s="89">
        <v>480676.38347000029</v>
      </c>
      <c r="R8" s="89">
        <v>510319.88916000008</v>
      </c>
      <c r="S8" s="89">
        <v>516601.22737999994</v>
      </c>
    </row>
    <row r="9" spans="1:22">
      <c r="A9" s="110" t="s">
        <v>0</v>
      </c>
      <c r="B9" s="111" t="s">
        <v>52</v>
      </c>
      <c r="C9" s="85">
        <v>850607</v>
      </c>
      <c r="D9" s="85">
        <v>1053513</v>
      </c>
      <c r="E9" s="85">
        <v>1030072</v>
      </c>
      <c r="F9" s="83">
        <v>245522</v>
      </c>
      <c r="G9" s="83">
        <v>280577</v>
      </c>
      <c r="H9" s="83">
        <v>283645</v>
      </c>
      <c r="I9" s="83">
        <v>279353</v>
      </c>
      <c r="J9" s="85">
        <f>F9+G9+H9+I9</f>
        <v>1089097</v>
      </c>
      <c r="K9" s="83">
        <v>304613</v>
      </c>
      <c r="L9" s="83">
        <v>389793</v>
      </c>
      <c r="M9" s="100">
        <v>327071</v>
      </c>
      <c r="N9" s="100">
        <v>356089</v>
      </c>
      <c r="O9" s="85">
        <v>1377566</v>
      </c>
      <c r="P9" s="100">
        <v>389288.76177999988</v>
      </c>
      <c r="Q9" s="100">
        <v>474369.51491000026</v>
      </c>
      <c r="R9" s="100">
        <v>504352.60199000005</v>
      </c>
      <c r="S9" s="100">
        <v>510369.38579999993</v>
      </c>
      <c r="T9" s="82"/>
      <c r="U9" s="82"/>
      <c r="V9" s="82"/>
    </row>
    <row r="10" spans="1:22">
      <c r="A10" s="110" t="s">
        <v>16</v>
      </c>
      <c r="B10" s="111" t="s">
        <v>443</v>
      </c>
      <c r="C10" s="85">
        <v>15970</v>
      </c>
      <c r="D10" s="85">
        <v>20894</v>
      </c>
      <c r="E10" s="85">
        <v>20325</v>
      </c>
      <c r="F10" s="83">
        <v>5029</v>
      </c>
      <c r="G10" s="83">
        <v>4590</v>
      </c>
      <c r="H10" s="83">
        <v>4680</v>
      </c>
      <c r="I10" s="83">
        <v>4711</v>
      </c>
      <c r="J10" s="85">
        <f>F10+G10+H10+I10</f>
        <v>19010</v>
      </c>
      <c r="K10" s="83">
        <v>4589</v>
      </c>
      <c r="L10" s="83">
        <v>5354</v>
      </c>
      <c r="M10" s="100">
        <v>4783</v>
      </c>
      <c r="N10" s="100">
        <v>5794</v>
      </c>
      <c r="O10" s="85">
        <v>20520</v>
      </c>
      <c r="P10" s="100">
        <v>5985.9445500000083</v>
      </c>
      <c r="Q10" s="100">
        <v>6306.8685599999963</v>
      </c>
      <c r="R10" s="100">
        <v>5967.2871699999978</v>
      </c>
      <c r="S10" s="100">
        <v>6231.8415799999966</v>
      </c>
      <c r="T10" s="82"/>
      <c r="U10" s="82"/>
      <c r="V10" s="82"/>
    </row>
    <row r="11" spans="1:22">
      <c r="A11" s="108" t="s">
        <v>444</v>
      </c>
      <c r="B11" s="109" t="s">
        <v>445</v>
      </c>
      <c r="C11" s="80">
        <v>977373</v>
      </c>
      <c r="D11" s="80">
        <v>903016</v>
      </c>
      <c r="E11" s="80">
        <v>977848</v>
      </c>
      <c r="F11" s="89">
        <v>272393</v>
      </c>
      <c r="G11" s="89">
        <v>270498</v>
      </c>
      <c r="H11" s="89">
        <v>286933</v>
      </c>
      <c r="I11" s="89">
        <v>306192</v>
      </c>
      <c r="J11" s="80">
        <f t="shared" ref="J11:J31" si="0">F11+G11+H11+I11</f>
        <v>1136016</v>
      </c>
      <c r="K11" s="89">
        <v>354305</v>
      </c>
      <c r="L11" s="89">
        <v>399442</v>
      </c>
      <c r="M11" s="89">
        <v>322305</v>
      </c>
      <c r="N11" s="89">
        <v>458485</v>
      </c>
      <c r="O11" s="80">
        <v>1534537</v>
      </c>
      <c r="P11" s="89">
        <v>484792.02611000015</v>
      </c>
      <c r="Q11" s="89">
        <v>462775.24344000011</v>
      </c>
      <c r="R11" s="89">
        <v>547692.99308999989</v>
      </c>
      <c r="S11" s="89">
        <v>561687.83701999998</v>
      </c>
      <c r="T11" s="82"/>
      <c r="U11" s="82"/>
      <c r="V11" s="82"/>
    </row>
    <row r="12" spans="1:22">
      <c r="A12" s="110" t="s">
        <v>446</v>
      </c>
      <c r="B12" s="111" t="s">
        <v>447</v>
      </c>
      <c r="C12" s="85">
        <v>162620</v>
      </c>
      <c r="D12" s="85">
        <v>146645</v>
      </c>
      <c r="E12" s="85">
        <v>156613</v>
      </c>
      <c r="F12" s="83">
        <v>44066</v>
      </c>
      <c r="G12" s="83">
        <v>43131</v>
      </c>
      <c r="H12" s="83">
        <v>45430</v>
      </c>
      <c r="I12" s="83">
        <v>47444</v>
      </c>
      <c r="J12" s="85">
        <f t="shared" si="0"/>
        <v>180071</v>
      </c>
      <c r="K12" s="83">
        <v>55769</v>
      </c>
      <c r="L12" s="83">
        <v>60823</v>
      </c>
      <c r="M12" s="100">
        <v>50103</v>
      </c>
      <c r="N12" s="100">
        <v>67804</v>
      </c>
      <c r="O12" s="85">
        <v>234499</v>
      </c>
      <c r="P12" s="100">
        <v>69875.088650000005</v>
      </c>
      <c r="Q12" s="100">
        <v>65269.436930000018</v>
      </c>
      <c r="R12" s="100">
        <v>74099.897889999993</v>
      </c>
      <c r="S12" s="100">
        <v>80061.888560000007</v>
      </c>
      <c r="T12" s="82"/>
      <c r="U12" s="82"/>
      <c r="V12" s="82"/>
    </row>
    <row r="13" spans="1:22" s="82" customFormat="1">
      <c r="A13" s="110" t="s">
        <v>448</v>
      </c>
      <c r="B13" s="111" t="s">
        <v>449</v>
      </c>
      <c r="C13" s="85">
        <v>793493</v>
      </c>
      <c r="D13" s="85">
        <v>734866</v>
      </c>
      <c r="E13" s="85">
        <v>802558</v>
      </c>
      <c r="F13" s="83">
        <v>222310</v>
      </c>
      <c r="G13" s="83">
        <v>221833</v>
      </c>
      <c r="H13" s="83">
        <v>232331</v>
      </c>
      <c r="I13" s="83">
        <v>247746</v>
      </c>
      <c r="J13" s="85">
        <f t="shared" si="0"/>
        <v>924220</v>
      </c>
      <c r="K13" s="83">
        <v>293713</v>
      </c>
      <c r="L13" s="83">
        <v>330128</v>
      </c>
      <c r="M13" s="100">
        <v>266073</v>
      </c>
      <c r="N13" s="100">
        <v>375762</v>
      </c>
      <c r="O13" s="85">
        <v>1265676</v>
      </c>
      <c r="P13" s="100">
        <v>403213.70848000009</v>
      </c>
      <c r="Q13" s="100">
        <v>381321.14622000011</v>
      </c>
      <c r="R13" s="100">
        <v>447724.45042999997</v>
      </c>
      <c r="S13" s="100">
        <v>457425.21299999999</v>
      </c>
    </row>
    <row r="14" spans="1:22">
      <c r="A14" s="110" t="s">
        <v>12</v>
      </c>
      <c r="B14" s="111" t="s">
        <v>53</v>
      </c>
      <c r="C14" s="85">
        <v>21260</v>
      </c>
      <c r="D14" s="85">
        <v>21505</v>
      </c>
      <c r="E14" s="85">
        <v>18677</v>
      </c>
      <c r="F14" s="83">
        <v>6017</v>
      </c>
      <c r="G14" s="83">
        <v>5534</v>
      </c>
      <c r="H14" s="83">
        <v>9172</v>
      </c>
      <c r="I14" s="83">
        <v>11002</v>
      </c>
      <c r="J14" s="85">
        <f t="shared" si="0"/>
        <v>31725</v>
      </c>
      <c r="K14" s="83">
        <v>4823</v>
      </c>
      <c r="L14" s="83">
        <v>8491</v>
      </c>
      <c r="M14" s="100">
        <v>6129</v>
      </c>
      <c r="N14" s="100">
        <v>14919</v>
      </c>
      <c r="O14" s="85">
        <v>34362</v>
      </c>
      <c r="P14" s="100">
        <v>11703.22898</v>
      </c>
      <c r="Q14" s="100">
        <v>16184.660290000002</v>
      </c>
      <c r="R14" s="100">
        <v>25868.644769999999</v>
      </c>
      <c r="S14" s="100">
        <v>24200.735459999996</v>
      </c>
      <c r="T14" s="82"/>
      <c r="U14" s="82"/>
      <c r="V14" s="82"/>
    </row>
    <row r="15" spans="1:22">
      <c r="A15" s="108" t="s">
        <v>450</v>
      </c>
      <c r="B15" s="109" t="s">
        <v>451</v>
      </c>
      <c r="C15" s="80">
        <v>744956</v>
      </c>
      <c r="D15" s="80">
        <v>905064</v>
      </c>
      <c r="E15" s="80">
        <v>1061704</v>
      </c>
      <c r="F15" s="89">
        <v>274949</v>
      </c>
      <c r="G15" s="89">
        <v>277757</v>
      </c>
      <c r="H15" s="89">
        <v>276782</v>
      </c>
      <c r="I15" s="89">
        <v>271882</v>
      </c>
      <c r="J15" s="80">
        <f t="shared" si="0"/>
        <v>1101370</v>
      </c>
      <c r="K15" s="89">
        <v>288908</v>
      </c>
      <c r="L15" s="89">
        <v>302205</v>
      </c>
      <c r="M15" s="89">
        <v>312136</v>
      </c>
      <c r="N15" s="89">
        <v>314273</v>
      </c>
      <c r="O15" s="80">
        <v>1217522</v>
      </c>
      <c r="P15" s="89">
        <v>315904.55186998943</v>
      </c>
      <c r="Q15" s="89">
        <v>317066.35843998985</v>
      </c>
      <c r="R15" s="89">
        <v>329075.17679998849</v>
      </c>
      <c r="S15" s="89">
        <v>344396.78328998829</v>
      </c>
      <c r="T15" s="82"/>
      <c r="U15" s="82"/>
      <c r="V15" s="82"/>
    </row>
    <row r="16" spans="1:22">
      <c r="A16" s="110" t="s">
        <v>452</v>
      </c>
      <c r="B16" s="111" t="s">
        <v>453</v>
      </c>
      <c r="C16" s="85">
        <v>115058</v>
      </c>
      <c r="D16" s="85">
        <v>118706</v>
      </c>
      <c r="E16" s="85">
        <v>110016</v>
      </c>
      <c r="F16" s="83">
        <v>25164</v>
      </c>
      <c r="G16" s="83">
        <v>28657</v>
      </c>
      <c r="H16" s="83">
        <v>29596</v>
      </c>
      <c r="I16" s="83">
        <v>30301</v>
      </c>
      <c r="J16" s="85">
        <f t="shared" si="0"/>
        <v>113718</v>
      </c>
      <c r="K16" s="83">
        <v>29624</v>
      </c>
      <c r="L16" s="83">
        <v>33511</v>
      </c>
      <c r="M16" s="100">
        <v>34354</v>
      </c>
      <c r="N16" s="100">
        <v>33285</v>
      </c>
      <c r="O16" s="85">
        <v>130774</v>
      </c>
      <c r="P16" s="100">
        <v>31880.192340000045</v>
      </c>
      <c r="Q16" s="100">
        <v>37030.930630000003</v>
      </c>
      <c r="R16" s="100">
        <v>38222.903779999993</v>
      </c>
      <c r="S16" s="100">
        <v>41779.606959999997</v>
      </c>
      <c r="T16" s="82"/>
      <c r="U16" s="82"/>
      <c r="V16" s="82"/>
    </row>
    <row r="17" spans="1:22">
      <c r="A17" s="110" t="s">
        <v>4</v>
      </c>
      <c r="B17" s="111" t="s">
        <v>425</v>
      </c>
      <c r="C17" s="85">
        <v>283798</v>
      </c>
      <c r="D17" s="85">
        <v>379693</v>
      </c>
      <c r="E17" s="85">
        <v>486612</v>
      </c>
      <c r="F17" s="83">
        <v>124734</v>
      </c>
      <c r="G17" s="83">
        <v>124634</v>
      </c>
      <c r="H17" s="83">
        <v>123506</v>
      </c>
      <c r="I17" s="83">
        <v>124126</v>
      </c>
      <c r="J17" s="85">
        <f t="shared" si="0"/>
        <v>497000</v>
      </c>
      <c r="K17" s="83">
        <v>126092</v>
      </c>
      <c r="L17" s="83">
        <v>134461</v>
      </c>
      <c r="M17" s="100">
        <v>140831</v>
      </c>
      <c r="N17" s="100">
        <v>140350</v>
      </c>
      <c r="O17" s="85">
        <v>541734</v>
      </c>
      <c r="P17" s="100">
        <v>140789.39982999855</v>
      </c>
      <c r="Q17" s="100">
        <v>142454.96967999879</v>
      </c>
      <c r="R17" s="100">
        <v>147324.63574999833</v>
      </c>
      <c r="S17" s="100">
        <v>153990.62695999886</v>
      </c>
      <c r="T17" s="82"/>
      <c r="U17" s="82"/>
      <c r="V17" s="82"/>
    </row>
    <row r="18" spans="1:22">
      <c r="A18" s="110" t="s">
        <v>454</v>
      </c>
      <c r="B18" s="111" t="s">
        <v>423</v>
      </c>
      <c r="C18" s="85">
        <v>177805</v>
      </c>
      <c r="D18" s="85">
        <v>189474</v>
      </c>
      <c r="E18" s="85">
        <v>226522</v>
      </c>
      <c r="F18" s="83">
        <v>60551</v>
      </c>
      <c r="G18" s="83">
        <v>61196</v>
      </c>
      <c r="H18" s="83">
        <v>60958</v>
      </c>
      <c r="I18" s="83">
        <v>61257</v>
      </c>
      <c r="J18" s="85">
        <f t="shared" si="0"/>
        <v>243962</v>
      </c>
      <c r="K18" s="83">
        <v>74976</v>
      </c>
      <c r="L18" s="83">
        <v>73760</v>
      </c>
      <c r="M18" s="100">
        <v>73411</v>
      </c>
      <c r="N18" s="100">
        <v>73825</v>
      </c>
      <c r="O18" s="85">
        <v>295972</v>
      </c>
      <c r="P18" s="100">
        <v>76323.496989990861</v>
      </c>
      <c r="Q18" s="100">
        <v>77413.175749991075</v>
      </c>
      <c r="R18" s="100">
        <v>78735.639169990158</v>
      </c>
      <c r="S18" s="100">
        <v>80413.489019989313</v>
      </c>
      <c r="T18" s="82"/>
      <c r="U18" s="82"/>
      <c r="V18" s="82"/>
    </row>
    <row r="19" spans="1:22">
      <c r="A19" s="110" t="s">
        <v>455</v>
      </c>
      <c r="B19" s="111" t="s">
        <v>456</v>
      </c>
      <c r="C19" s="85">
        <v>85438</v>
      </c>
      <c r="D19" s="85">
        <v>122636</v>
      </c>
      <c r="E19" s="85">
        <v>144364</v>
      </c>
      <c r="F19" s="83">
        <v>38352</v>
      </c>
      <c r="G19" s="83">
        <v>35916</v>
      </c>
      <c r="H19" s="83">
        <v>36172</v>
      </c>
      <c r="I19" s="83">
        <v>28144</v>
      </c>
      <c r="J19" s="85">
        <f t="shared" si="0"/>
        <v>138584</v>
      </c>
      <c r="K19" s="83">
        <v>27752</v>
      </c>
      <c r="L19" s="83">
        <v>28514</v>
      </c>
      <c r="M19" s="100">
        <v>31589</v>
      </c>
      <c r="N19" s="100">
        <v>34226</v>
      </c>
      <c r="O19" s="85">
        <v>122081</v>
      </c>
      <c r="P19" s="100">
        <v>35652.027949999982</v>
      </c>
      <c r="Q19" s="100">
        <v>30447.946579999978</v>
      </c>
      <c r="R19" s="100">
        <v>32585.37009000004</v>
      </c>
      <c r="S19" s="100">
        <v>33892.723309999979</v>
      </c>
      <c r="T19" s="82"/>
      <c r="U19" s="82"/>
      <c r="V19" s="82"/>
    </row>
    <row r="20" spans="1:22">
      <c r="A20" s="110" t="s">
        <v>12</v>
      </c>
      <c r="B20" s="111" t="s">
        <v>424</v>
      </c>
      <c r="C20" s="85">
        <v>82857</v>
      </c>
      <c r="D20" s="85">
        <v>94555</v>
      </c>
      <c r="E20" s="85">
        <v>94190</v>
      </c>
      <c r="F20" s="83">
        <v>26148</v>
      </c>
      <c r="G20" s="83">
        <v>27354</v>
      </c>
      <c r="H20" s="83">
        <v>26550</v>
      </c>
      <c r="I20" s="83">
        <v>28054</v>
      </c>
      <c r="J20" s="85">
        <f t="shared" si="0"/>
        <v>108106</v>
      </c>
      <c r="K20" s="83">
        <v>30464</v>
      </c>
      <c r="L20" s="83">
        <v>31959</v>
      </c>
      <c r="M20" s="100">
        <v>31951</v>
      </c>
      <c r="N20" s="100">
        <v>32587</v>
      </c>
      <c r="O20" s="85">
        <v>126961</v>
      </c>
      <c r="P20" s="100">
        <v>31259.434759999989</v>
      </c>
      <c r="Q20" s="100">
        <v>29719.335800000001</v>
      </c>
      <c r="R20" s="100">
        <v>32206.628010000019</v>
      </c>
      <c r="S20" s="100">
        <v>34320.337040000137</v>
      </c>
      <c r="T20" s="82"/>
      <c r="U20" s="82"/>
      <c r="V20" s="82"/>
    </row>
    <row r="21" spans="1:22">
      <c r="A21" s="108" t="s">
        <v>457</v>
      </c>
      <c r="B21" s="109" t="s">
        <v>458</v>
      </c>
      <c r="C21" s="80">
        <v>391442</v>
      </c>
      <c r="D21" s="80">
        <v>364484</v>
      </c>
      <c r="E21" s="80">
        <v>366777</v>
      </c>
      <c r="F21" s="89">
        <v>103658</v>
      </c>
      <c r="G21" s="89">
        <v>104388</v>
      </c>
      <c r="H21" s="89">
        <v>107034</v>
      </c>
      <c r="I21" s="89">
        <v>108556</v>
      </c>
      <c r="J21" s="80">
        <f t="shared" si="0"/>
        <v>423636</v>
      </c>
      <c r="K21" s="89">
        <v>120298</v>
      </c>
      <c r="L21" s="89">
        <v>125134</v>
      </c>
      <c r="M21" s="89">
        <v>138261</v>
      </c>
      <c r="N21" s="89">
        <v>142871</v>
      </c>
      <c r="O21" s="80">
        <v>526564</v>
      </c>
      <c r="P21" s="89">
        <v>157481.12565999993</v>
      </c>
      <c r="Q21" s="89">
        <v>170431.73972999983</v>
      </c>
      <c r="R21" s="89">
        <v>137043.64606999958</v>
      </c>
      <c r="S21" s="89">
        <v>111752.83793999974</v>
      </c>
      <c r="T21" s="82"/>
      <c r="U21" s="82"/>
      <c r="V21" s="82"/>
    </row>
    <row r="22" spans="1:22">
      <c r="A22" s="110" t="s">
        <v>17</v>
      </c>
      <c r="B22" s="111" t="s">
        <v>17</v>
      </c>
      <c r="C22" s="85">
        <v>161673</v>
      </c>
      <c r="D22" s="85">
        <v>146598</v>
      </c>
      <c r="E22" s="85">
        <v>141559</v>
      </c>
      <c r="F22" s="83">
        <v>38420</v>
      </c>
      <c r="G22" s="83">
        <v>38523</v>
      </c>
      <c r="H22" s="83">
        <v>39885</v>
      </c>
      <c r="I22" s="83">
        <v>42454</v>
      </c>
      <c r="J22" s="85">
        <f t="shared" si="0"/>
        <v>159282</v>
      </c>
      <c r="K22" s="83">
        <v>42624</v>
      </c>
      <c r="L22" s="83">
        <v>45184</v>
      </c>
      <c r="M22" s="100">
        <v>47044</v>
      </c>
      <c r="N22" s="100">
        <v>49686</v>
      </c>
      <c r="O22" s="85">
        <v>184538</v>
      </c>
      <c r="P22" s="100">
        <v>51192.492999999784</v>
      </c>
      <c r="Q22" s="100">
        <v>53620.251599999698</v>
      </c>
      <c r="R22" s="100">
        <v>56969.779019999478</v>
      </c>
      <c r="S22" s="100">
        <v>59809.715899999741</v>
      </c>
      <c r="T22" s="82"/>
      <c r="U22" s="82"/>
      <c r="V22" s="82"/>
    </row>
    <row r="23" spans="1:22">
      <c r="A23" s="110" t="s">
        <v>459</v>
      </c>
      <c r="B23" s="111" t="s">
        <v>460</v>
      </c>
      <c r="C23" s="85">
        <v>175958</v>
      </c>
      <c r="D23" s="85">
        <v>159140</v>
      </c>
      <c r="E23" s="85">
        <v>170288</v>
      </c>
      <c r="F23" s="83">
        <v>48118</v>
      </c>
      <c r="G23" s="83">
        <v>48547</v>
      </c>
      <c r="H23" s="83">
        <v>50412</v>
      </c>
      <c r="I23" s="83">
        <v>47577</v>
      </c>
      <c r="J23" s="85">
        <f t="shared" si="0"/>
        <v>194654</v>
      </c>
      <c r="K23" s="83">
        <v>60198</v>
      </c>
      <c r="L23" s="83">
        <v>62012</v>
      </c>
      <c r="M23" s="100">
        <v>70540</v>
      </c>
      <c r="N23" s="100">
        <v>69714</v>
      </c>
      <c r="O23" s="85">
        <v>262464</v>
      </c>
      <c r="P23" s="100">
        <v>83721.470120000158</v>
      </c>
      <c r="Q23" s="100">
        <v>89495.543510000105</v>
      </c>
      <c r="R23" s="100">
        <v>47729.517900000115</v>
      </c>
      <c r="S23" s="100">
        <v>24111.240440000009</v>
      </c>
      <c r="T23" s="82"/>
      <c r="U23" s="82"/>
      <c r="V23" s="82"/>
    </row>
    <row r="24" spans="1:22">
      <c r="A24" s="110" t="s">
        <v>482</v>
      </c>
      <c r="B24" s="111" t="s">
        <v>461</v>
      </c>
      <c r="C24" s="85">
        <v>50234</v>
      </c>
      <c r="D24" s="85">
        <v>54385</v>
      </c>
      <c r="E24" s="85">
        <v>52663</v>
      </c>
      <c r="F24" s="83">
        <v>16712</v>
      </c>
      <c r="G24" s="83">
        <v>16985</v>
      </c>
      <c r="H24" s="83">
        <v>16232</v>
      </c>
      <c r="I24" s="83">
        <v>18169</v>
      </c>
      <c r="J24" s="85">
        <f t="shared" si="0"/>
        <v>68098</v>
      </c>
      <c r="K24" s="83">
        <v>17134</v>
      </c>
      <c r="L24" s="83">
        <v>17534</v>
      </c>
      <c r="M24" s="100">
        <v>20230</v>
      </c>
      <c r="N24" s="100">
        <v>22946</v>
      </c>
      <c r="O24" s="85">
        <v>77844</v>
      </c>
      <c r="P24" s="100">
        <v>22018.280179999987</v>
      </c>
      <c r="Q24" s="100">
        <v>25426.378340000017</v>
      </c>
      <c r="R24" s="100">
        <v>31741.043139999994</v>
      </c>
      <c r="S24" s="100">
        <v>27263.724409999988</v>
      </c>
      <c r="T24" s="82"/>
      <c r="U24" s="82"/>
      <c r="V24" s="82"/>
    </row>
    <row r="25" spans="1:22">
      <c r="A25" s="110" t="s">
        <v>18</v>
      </c>
      <c r="B25" s="111" t="s">
        <v>424</v>
      </c>
      <c r="C25" s="85">
        <v>3577</v>
      </c>
      <c r="D25" s="85">
        <v>4361</v>
      </c>
      <c r="E25" s="85">
        <v>2267</v>
      </c>
      <c r="F25" s="83">
        <v>408</v>
      </c>
      <c r="G25" s="83">
        <v>333</v>
      </c>
      <c r="H25" s="83">
        <v>505</v>
      </c>
      <c r="I25" s="83">
        <v>356</v>
      </c>
      <c r="J25" s="85">
        <f t="shared" si="0"/>
        <v>1602</v>
      </c>
      <c r="K25" s="83">
        <v>342</v>
      </c>
      <c r="L25" s="83">
        <v>404</v>
      </c>
      <c r="M25" s="100">
        <v>447</v>
      </c>
      <c r="N25" s="100">
        <v>525</v>
      </c>
      <c r="O25" s="85">
        <v>1718</v>
      </c>
      <c r="P25" s="100">
        <v>548.88235999999995</v>
      </c>
      <c r="Q25" s="100">
        <v>1889.5662799999998</v>
      </c>
      <c r="R25" s="100">
        <v>603.30601000000001</v>
      </c>
      <c r="S25" s="100">
        <v>568.1571899999999</v>
      </c>
      <c r="T25" s="82"/>
      <c r="U25" s="82"/>
      <c r="V25" s="82"/>
    </row>
    <row r="26" spans="1:22">
      <c r="A26" s="108" t="s">
        <v>10</v>
      </c>
      <c r="B26" s="109" t="s">
        <v>418</v>
      </c>
      <c r="C26" s="80">
        <v>402855</v>
      </c>
      <c r="D26" s="80">
        <v>481609</v>
      </c>
      <c r="E26" s="80">
        <v>548392</v>
      </c>
      <c r="F26" s="89">
        <v>141943</v>
      </c>
      <c r="G26" s="89">
        <v>141395</v>
      </c>
      <c r="H26" s="89">
        <v>211763</v>
      </c>
      <c r="I26" s="89">
        <v>174871</v>
      </c>
      <c r="J26" s="80">
        <f t="shared" si="0"/>
        <v>669972</v>
      </c>
      <c r="K26" s="89">
        <v>161852</v>
      </c>
      <c r="L26" s="89">
        <v>164244</v>
      </c>
      <c r="M26" s="89">
        <v>167936</v>
      </c>
      <c r="N26" s="89">
        <v>181134</v>
      </c>
      <c r="O26" s="80">
        <v>675166</v>
      </c>
      <c r="P26" s="89">
        <v>178416.6646717641</v>
      </c>
      <c r="Q26" s="89">
        <v>148921.68424</v>
      </c>
      <c r="R26" s="89">
        <v>182459.49868999992</v>
      </c>
      <c r="S26" s="89">
        <v>223736.87737999999</v>
      </c>
      <c r="T26" s="82"/>
      <c r="U26" s="82"/>
      <c r="V26" s="82"/>
    </row>
    <row r="27" spans="1:22">
      <c r="A27" s="110" t="s">
        <v>2</v>
      </c>
      <c r="B27" s="111" t="s">
        <v>420</v>
      </c>
      <c r="C27" s="85">
        <v>81203</v>
      </c>
      <c r="D27" s="85">
        <v>103203</v>
      </c>
      <c r="E27" s="85">
        <v>103975</v>
      </c>
      <c r="F27" s="83">
        <v>26991</v>
      </c>
      <c r="G27" s="83">
        <v>22888</v>
      </c>
      <c r="H27" s="83">
        <v>25250</v>
      </c>
      <c r="I27" s="83">
        <v>25276</v>
      </c>
      <c r="J27" s="85">
        <f t="shared" si="0"/>
        <v>100405</v>
      </c>
      <c r="K27" s="83">
        <v>27585</v>
      </c>
      <c r="L27" s="83">
        <v>27869</v>
      </c>
      <c r="M27" s="100">
        <v>30597</v>
      </c>
      <c r="N27" s="100">
        <v>30348</v>
      </c>
      <c r="O27" s="85">
        <v>116399</v>
      </c>
      <c r="P27" s="100">
        <v>34208.168549999988</v>
      </c>
      <c r="Q27" s="100">
        <v>37430.882950000014</v>
      </c>
      <c r="R27" s="100">
        <v>41495.350259999919</v>
      </c>
      <c r="S27" s="100">
        <v>38811.247159999984</v>
      </c>
      <c r="T27" s="82"/>
      <c r="U27" s="82"/>
      <c r="V27" s="82"/>
    </row>
    <row r="28" spans="1:22">
      <c r="A28" s="110" t="s">
        <v>3</v>
      </c>
      <c r="B28" s="111" t="s">
        <v>421</v>
      </c>
      <c r="C28" s="85">
        <v>47445</v>
      </c>
      <c r="D28" s="85">
        <v>50058</v>
      </c>
      <c r="E28" s="85">
        <v>52935</v>
      </c>
      <c r="F28" s="83">
        <v>14478</v>
      </c>
      <c r="G28" s="83">
        <v>13990</v>
      </c>
      <c r="H28" s="83">
        <v>14113</v>
      </c>
      <c r="I28" s="83">
        <v>14666</v>
      </c>
      <c r="J28" s="85">
        <f t="shared" si="0"/>
        <v>57247</v>
      </c>
      <c r="K28" s="83">
        <v>15261</v>
      </c>
      <c r="L28" s="83">
        <v>15705</v>
      </c>
      <c r="M28" s="100">
        <v>14693</v>
      </c>
      <c r="N28" s="100">
        <v>15112</v>
      </c>
      <c r="O28" s="85">
        <v>60771</v>
      </c>
      <c r="P28" s="100">
        <v>15970.086369999999</v>
      </c>
      <c r="Q28" s="100">
        <v>16591.572270000001</v>
      </c>
      <c r="R28" s="100">
        <v>16404.821439999996</v>
      </c>
      <c r="S28" s="100">
        <v>16956.327309999997</v>
      </c>
      <c r="T28" s="82"/>
      <c r="U28" s="82"/>
      <c r="V28" s="82"/>
    </row>
    <row r="29" spans="1:22">
      <c r="A29" s="110" t="s">
        <v>483</v>
      </c>
      <c r="B29" s="111" t="s">
        <v>419</v>
      </c>
      <c r="C29" s="85">
        <v>117089</v>
      </c>
      <c r="D29" s="85">
        <v>130829</v>
      </c>
      <c r="E29" s="85">
        <v>177675</v>
      </c>
      <c r="F29" s="83">
        <v>50855</v>
      </c>
      <c r="G29" s="83">
        <v>55216</v>
      </c>
      <c r="H29" s="83">
        <v>59571</v>
      </c>
      <c r="I29" s="83">
        <v>61586</v>
      </c>
      <c r="J29" s="85">
        <f t="shared" si="0"/>
        <v>227228</v>
      </c>
      <c r="K29" s="83">
        <v>60996</v>
      </c>
      <c r="L29" s="83">
        <v>60963</v>
      </c>
      <c r="M29" s="100">
        <v>62394</v>
      </c>
      <c r="N29" s="100">
        <v>69230</v>
      </c>
      <c r="O29" s="85">
        <v>253583</v>
      </c>
      <c r="P29" s="100">
        <v>60556.153110000028</v>
      </c>
      <c r="Q29" s="100">
        <v>27932.911889999992</v>
      </c>
      <c r="R29" s="100">
        <v>48517.645500000021</v>
      </c>
      <c r="S29" s="100">
        <v>87245.243950000018</v>
      </c>
      <c r="T29" s="82"/>
      <c r="U29" s="82"/>
      <c r="V29" s="82"/>
    </row>
    <row r="30" spans="1:22">
      <c r="A30" s="110" t="s">
        <v>5</v>
      </c>
      <c r="B30" s="111" t="s">
        <v>422</v>
      </c>
      <c r="C30" s="85">
        <v>39333</v>
      </c>
      <c r="D30" s="85">
        <v>39493</v>
      </c>
      <c r="E30" s="85">
        <v>36186</v>
      </c>
      <c r="F30" s="83">
        <v>8330</v>
      </c>
      <c r="G30" s="83">
        <v>8735</v>
      </c>
      <c r="H30" s="83">
        <v>11488</v>
      </c>
      <c r="I30" s="83">
        <v>11552</v>
      </c>
      <c r="J30" s="85">
        <f t="shared" si="0"/>
        <v>40105</v>
      </c>
      <c r="K30" s="83">
        <v>11595</v>
      </c>
      <c r="L30" s="83">
        <v>11517</v>
      </c>
      <c r="M30" s="100">
        <v>11817</v>
      </c>
      <c r="N30" s="100">
        <v>13088</v>
      </c>
      <c r="O30" s="85">
        <v>48017</v>
      </c>
      <c r="P30" s="100">
        <v>13812.391323225807</v>
      </c>
      <c r="Q30" s="100">
        <v>15887.815329999996</v>
      </c>
      <c r="R30" s="100">
        <v>15099.004269999987</v>
      </c>
      <c r="S30" s="100">
        <v>16532.80419999998</v>
      </c>
      <c r="T30" s="82"/>
      <c r="U30" s="82"/>
      <c r="V30" s="82"/>
    </row>
    <row r="31" spans="1:22" s="82" customFormat="1">
      <c r="A31" s="110" t="s">
        <v>7</v>
      </c>
      <c r="B31" s="111" t="s">
        <v>462</v>
      </c>
      <c r="C31" s="85">
        <v>70032</v>
      </c>
      <c r="D31" s="85">
        <v>98434</v>
      </c>
      <c r="E31" s="85">
        <v>101563</v>
      </c>
      <c r="F31" s="83">
        <v>25918</v>
      </c>
      <c r="G31" s="83">
        <v>27139</v>
      </c>
      <c r="H31" s="83">
        <v>29801</v>
      </c>
      <c r="I31" s="83">
        <v>25397</v>
      </c>
      <c r="J31" s="85">
        <f t="shared" si="0"/>
        <v>108255</v>
      </c>
      <c r="K31" s="83">
        <v>27697</v>
      </c>
      <c r="L31" s="83">
        <v>29820</v>
      </c>
      <c r="M31" s="100">
        <v>31484</v>
      </c>
      <c r="N31" s="100">
        <v>32862</v>
      </c>
      <c r="O31" s="85">
        <v>121863</v>
      </c>
      <c r="P31" s="100">
        <v>34781.230649032259</v>
      </c>
      <c r="Q31" s="100">
        <v>35028.181769999996</v>
      </c>
      <c r="R31" s="100">
        <f>R26-R27-R28-R29-R30-R33-R34</f>
        <v>43023.741829999992</v>
      </c>
      <c r="S31" s="100">
        <v>45624.255109999998</v>
      </c>
    </row>
    <row r="32" spans="1:22">
      <c r="A32" s="110" t="s">
        <v>463</v>
      </c>
      <c r="B32" s="111" t="s">
        <v>464</v>
      </c>
      <c r="C32" s="85">
        <v>0</v>
      </c>
      <c r="D32" s="85">
        <v>0</v>
      </c>
      <c r="E32" s="85">
        <v>0</v>
      </c>
      <c r="F32" s="83">
        <v>0</v>
      </c>
      <c r="G32" s="83">
        <v>0</v>
      </c>
      <c r="H32" s="83">
        <v>0</v>
      </c>
      <c r="I32" s="83">
        <v>0</v>
      </c>
      <c r="J32" s="85">
        <v>0</v>
      </c>
      <c r="K32" s="83">
        <v>0</v>
      </c>
      <c r="L32" s="83">
        <v>0</v>
      </c>
      <c r="M32" s="83">
        <v>0</v>
      </c>
      <c r="N32" s="83">
        <v>0</v>
      </c>
      <c r="O32" s="85">
        <v>0</v>
      </c>
      <c r="P32" s="83">
        <v>0</v>
      </c>
      <c r="Q32" s="83">
        <v>0</v>
      </c>
      <c r="R32" s="83">
        <v>0</v>
      </c>
      <c r="S32" s="83"/>
      <c r="T32" s="82"/>
      <c r="U32" s="82"/>
      <c r="V32" s="82"/>
    </row>
    <row r="33" spans="1:22">
      <c r="A33" s="110" t="s">
        <v>8</v>
      </c>
      <c r="B33" s="111" t="s">
        <v>465</v>
      </c>
      <c r="C33" s="85">
        <v>27258</v>
      </c>
      <c r="D33" s="85">
        <v>35203</v>
      </c>
      <c r="E33" s="85">
        <v>39861</v>
      </c>
      <c r="F33" s="83">
        <v>10254</v>
      </c>
      <c r="G33" s="83">
        <v>9736</v>
      </c>
      <c r="H33" s="83">
        <v>8800</v>
      </c>
      <c r="I33" s="83">
        <v>8466</v>
      </c>
      <c r="J33" s="85">
        <f t="shared" ref="J33:J52" si="1">F33+G33+H33+I33</f>
        <v>37256</v>
      </c>
      <c r="K33" s="83">
        <v>7632</v>
      </c>
      <c r="L33" s="83">
        <v>7913</v>
      </c>
      <c r="M33" s="100">
        <v>8500</v>
      </c>
      <c r="N33" s="100">
        <v>12158</v>
      </c>
      <c r="O33" s="85">
        <v>36203</v>
      </c>
      <c r="P33" s="100">
        <v>12081.370760000002</v>
      </c>
      <c r="Q33" s="100">
        <v>11530.24883</v>
      </c>
      <c r="R33" s="100">
        <v>11408.119979999999</v>
      </c>
      <c r="S33" s="100">
        <v>10906.354640000001</v>
      </c>
      <c r="T33" s="82"/>
      <c r="U33" s="82"/>
      <c r="V33" s="82"/>
    </row>
    <row r="34" spans="1:22">
      <c r="A34" s="110" t="s">
        <v>1</v>
      </c>
      <c r="B34" s="111" t="s">
        <v>303</v>
      </c>
      <c r="C34" s="85">
        <v>20495</v>
      </c>
      <c r="D34" s="85">
        <v>24389</v>
      </c>
      <c r="E34" s="85">
        <v>36197</v>
      </c>
      <c r="F34" s="83">
        <v>5117</v>
      </c>
      <c r="G34" s="83">
        <v>3691</v>
      </c>
      <c r="H34" s="83">
        <v>62740</v>
      </c>
      <c r="I34" s="83">
        <v>27928</v>
      </c>
      <c r="J34" s="85">
        <f t="shared" si="1"/>
        <v>99476</v>
      </c>
      <c r="K34" s="83">
        <v>11086</v>
      </c>
      <c r="L34" s="83">
        <v>10457</v>
      </c>
      <c r="M34" s="100">
        <v>8451</v>
      </c>
      <c r="N34" s="100">
        <v>8336</v>
      </c>
      <c r="O34" s="85">
        <v>38330</v>
      </c>
      <c r="P34" s="100">
        <v>7007.2639095060003</v>
      </c>
      <c r="Q34" s="100">
        <v>4520.0711999999994</v>
      </c>
      <c r="R34" s="100">
        <v>6510.8154100000002</v>
      </c>
      <c r="S34" s="100">
        <v>7660.6450100000002</v>
      </c>
      <c r="T34" s="82"/>
      <c r="U34" s="82"/>
      <c r="V34" s="82"/>
    </row>
    <row r="35" spans="1:22" s="82" customFormat="1">
      <c r="A35" s="108" t="s">
        <v>283</v>
      </c>
      <c r="B35" s="109" t="s">
        <v>284</v>
      </c>
      <c r="C35" s="80">
        <v>-337182</v>
      </c>
      <c r="D35" s="80">
        <v>-387053</v>
      </c>
      <c r="E35" s="80">
        <v>-398236</v>
      </c>
      <c r="F35" s="89">
        <v>-102587</v>
      </c>
      <c r="G35" s="89">
        <v>-108302</v>
      </c>
      <c r="H35" s="89">
        <v>-110073</v>
      </c>
      <c r="I35" s="89">
        <v>-111969</v>
      </c>
      <c r="J35" s="80">
        <f t="shared" si="1"/>
        <v>-432931</v>
      </c>
      <c r="K35" s="89">
        <v>-122643</v>
      </c>
      <c r="L35" s="89">
        <v>-135648</v>
      </c>
      <c r="M35" s="89">
        <v>-116558</v>
      </c>
      <c r="N35" s="89">
        <v>-145111</v>
      </c>
      <c r="O35" s="80">
        <v>-519960</v>
      </c>
      <c r="P35" s="89">
        <v>-153627</v>
      </c>
      <c r="Q35" s="89">
        <v>-158792</v>
      </c>
      <c r="R35" s="89">
        <v>-176821</v>
      </c>
      <c r="S35" s="89">
        <v>-179511</v>
      </c>
    </row>
    <row r="36" spans="1:22">
      <c r="A36" s="110" t="s">
        <v>285</v>
      </c>
      <c r="B36" s="111" t="s">
        <v>286</v>
      </c>
      <c r="C36" s="85">
        <v>-267746</v>
      </c>
      <c r="D36" s="85">
        <v>-306644</v>
      </c>
      <c r="E36" s="85">
        <v>-328116</v>
      </c>
      <c r="F36" s="83">
        <v>-85907</v>
      </c>
      <c r="G36" s="83">
        <v>-91150</v>
      </c>
      <c r="H36" s="83">
        <v>-92449</v>
      </c>
      <c r="I36" s="83">
        <v>-93932</v>
      </c>
      <c r="J36" s="85">
        <f t="shared" si="1"/>
        <v>-363438</v>
      </c>
      <c r="K36" s="83">
        <v>-102280</v>
      </c>
      <c r="L36" s="83">
        <v>-113652</v>
      </c>
      <c r="M36" s="83">
        <v>-95124</v>
      </c>
      <c r="N36" s="83">
        <v>-120852</v>
      </c>
      <c r="O36" s="85">
        <v>-431908</v>
      </c>
      <c r="P36" s="83">
        <v>-127931</v>
      </c>
      <c r="Q36" s="83">
        <v>-132137</v>
      </c>
      <c r="R36" s="83">
        <v>-147771</v>
      </c>
      <c r="S36" s="83">
        <v>-150167</v>
      </c>
      <c r="T36" s="82"/>
      <c r="U36" s="82"/>
      <c r="V36" s="82"/>
    </row>
    <row r="37" spans="1:22">
      <c r="A37" s="110" t="s">
        <v>287</v>
      </c>
      <c r="B37" s="111" t="s">
        <v>288</v>
      </c>
      <c r="C37" s="85">
        <v>-69436</v>
      </c>
      <c r="D37" s="85">
        <v>-80409</v>
      </c>
      <c r="E37" s="85">
        <v>-70120</v>
      </c>
      <c r="F37" s="83">
        <v>-16680</v>
      </c>
      <c r="G37" s="83">
        <v>-17152</v>
      </c>
      <c r="H37" s="83">
        <v>-17624</v>
      </c>
      <c r="I37" s="83">
        <v>-18037</v>
      </c>
      <c r="J37" s="85">
        <f t="shared" si="1"/>
        <v>-69493</v>
      </c>
      <c r="K37" s="83">
        <v>-20363</v>
      </c>
      <c r="L37" s="83">
        <v>-21996</v>
      </c>
      <c r="M37" s="83">
        <v>-21434</v>
      </c>
      <c r="N37" s="83">
        <v>-24259</v>
      </c>
      <c r="O37" s="85">
        <v>-88052</v>
      </c>
      <c r="P37" s="83">
        <v>-25696</v>
      </c>
      <c r="Q37" s="83">
        <v>-26655</v>
      </c>
      <c r="R37" s="83">
        <v>-29050</v>
      </c>
      <c r="S37" s="83">
        <v>-29345</v>
      </c>
      <c r="T37" s="82"/>
      <c r="U37" s="82"/>
      <c r="V37" s="82"/>
    </row>
    <row r="38" spans="1:22" s="82" customFormat="1">
      <c r="A38" s="108" t="s">
        <v>289</v>
      </c>
      <c r="B38" s="109" t="s">
        <v>290</v>
      </c>
      <c r="C38" s="80">
        <v>3046020.5187900001</v>
      </c>
      <c r="D38" s="80">
        <v>3341651</v>
      </c>
      <c r="E38" s="80">
        <v>3606882</v>
      </c>
      <c r="F38" s="89">
        <v>940907</v>
      </c>
      <c r="G38" s="89">
        <v>970903</v>
      </c>
      <c r="H38" s="89">
        <v>1060764</v>
      </c>
      <c r="I38" s="89">
        <v>1033596</v>
      </c>
      <c r="J38" s="80">
        <f t="shared" si="1"/>
        <v>4006170</v>
      </c>
      <c r="K38" s="89">
        <v>1111922</v>
      </c>
      <c r="L38" s="89">
        <v>1250524</v>
      </c>
      <c r="M38" s="89">
        <v>1155934</v>
      </c>
      <c r="N38" s="89">
        <v>1313535</v>
      </c>
      <c r="O38" s="80">
        <v>4831915</v>
      </c>
      <c r="P38" s="89">
        <v>1378242</v>
      </c>
      <c r="Q38" s="89">
        <v>1421079</v>
      </c>
      <c r="R38" s="89">
        <v>1529771</v>
      </c>
      <c r="S38" s="89">
        <v>1578664</v>
      </c>
    </row>
    <row r="39" spans="1:22" s="82" customFormat="1">
      <c r="A39" s="108" t="s">
        <v>291</v>
      </c>
      <c r="B39" s="109" t="s">
        <v>292</v>
      </c>
      <c r="C39" s="80">
        <v>-1203547</v>
      </c>
      <c r="D39" s="80">
        <v>-1297955</v>
      </c>
      <c r="E39" s="80">
        <v>-1720032</v>
      </c>
      <c r="F39" s="89">
        <v>-754517.79505999992</v>
      </c>
      <c r="G39" s="89">
        <v>-671745</v>
      </c>
      <c r="H39" s="89">
        <v>-593411</v>
      </c>
      <c r="I39" s="89">
        <v>-589438</v>
      </c>
      <c r="J39" s="80">
        <f t="shared" si="1"/>
        <v>-2609111.7950599999</v>
      </c>
      <c r="K39" s="89">
        <v>-602821</v>
      </c>
      <c r="L39" s="89">
        <v>-531563</v>
      </c>
      <c r="M39" s="89">
        <v>-642040</v>
      </c>
      <c r="N39" s="89">
        <v>-656823</v>
      </c>
      <c r="O39" s="80">
        <v>-2433247</v>
      </c>
      <c r="P39" s="89">
        <v>-664992</v>
      </c>
      <c r="Q39" s="89">
        <v>-679548</v>
      </c>
      <c r="R39" s="89">
        <v>-677673</v>
      </c>
      <c r="S39" s="89">
        <v>-656552</v>
      </c>
    </row>
    <row r="40" spans="1:22">
      <c r="A40" s="112" t="s">
        <v>466</v>
      </c>
      <c r="B40" s="111" t="s">
        <v>293</v>
      </c>
      <c r="C40" s="85">
        <v>-535493.15402000002</v>
      </c>
      <c r="D40" s="85">
        <v>-647162.17486999999</v>
      </c>
      <c r="E40" s="85">
        <v>-730604</v>
      </c>
      <c r="F40" s="83">
        <v>-179449.29561999999</v>
      </c>
      <c r="G40" s="83">
        <v>-165462</v>
      </c>
      <c r="H40" s="83">
        <v>-168454</v>
      </c>
      <c r="I40" s="83">
        <v>-179142</v>
      </c>
      <c r="J40" s="85">
        <f t="shared" si="1"/>
        <v>-692507.29561999999</v>
      </c>
      <c r="K40" s="83">
        <v>-180265</v>
      </c>
      <c r="L40" s="83">
        <v>-163783</v>
      </c>
      <c r="M40" s="83">
        <v>-200906</v>
      </c>
      <c r="N40" s="83">
        <v>-182663</v>
      </c>
      <c r="O40" s="85">
        <v>-727617</v>
      </c>
      <c r="P40" s="83">
        <v>-202078</v>
      </c>
      <c r="Q40" s="83">
        <v>-192657</v>
      </c>
      <c r="R40" s="83">
        <v>-210728</v>
      </c>
      <c r="S40" s="83">
        <v>-223708</v>
      </c>
      <c r="T40" s="82"/>
      <c r="U40" s="82"/>
      <c r="V40" s="82"/>
    </row>
    <row r="41" spans="1:22">
      <c r="A41" s="112" t="s">
        <v>467</v>
      </c>
      <c r="B41" s="111" t="s">
        <v>294</v>
      </c>
      <c r="C41" s="85">
        <v>-147610.89726999999</v>
      </c>
      <c r="D41" s="85">
        <v>-145216.88756999999</v>
      </c>
      <c r="E41" s="85">
        <v>-183628</v>
      </c>
      <c r="F41" s="83">
        <v>-43638.088969999997</v>
      </c>
      <c r="G41" s="83">
        <v>-43328</v>
      </c>
      <c r="H41" s="83">
        <v>-48073</v>
      </c>
      <c r="I41" s="83">
        <v>-53949</v>
      </c>
      <c r="J41" s="85">
        <f t="shared" si="1"/>
        <v>-188988.08896999998</v>
      </c>
      <c r="K41" s="83">
        <v>-45146</v>
      </c>
      <c r="L41" s="83">
        <v>-45824</v>
      </c>
      <c r="M41" s="83">
        <v>-43524</v>
      </c>
      <c r="N41" s="83">
        <v>-59420</v>
      </c>
      <c r="O41" s="85">
        <v>-193914</v>
      </c>
      <c r="P41" s="83">
        <v>-38658</v>
      </c>
      <c r="Q41" s="83">
        <v>-43946</v>
      </c>
      <c r="R41" s="83">
        <v>-59157</v>
      </c>
      <c r="S41" s="83">
        <v>-57691</v>
      </c>
      <c r="T41" s="82"/>
      <c r="U41" s="82"/>
      <c r="V41" s="82"/>
    </row>
    <row r="42" spans="1:22">
      <c r="A42" s="112" t="s">
        <v>468</v>
      </c>
      <c r="B42" s="111" t="s">
        <v>295</v>
      </c>
      <c r="C42" s="85">
        <v>-202240.86810999998</v>
      </c>
      <c r="D42" s="85">
        <v>-203627.45436000003</v>
      </c>
      <c r="E42" s="85">
        <v>-204048</v>
      </c>
      <c r="F42" s="83">
        <v>-52976.460589999995</v>
      </c>
      <c r="G42" s="83">
        <v>-231032</v>
      </c>
      <c r="H42" s="83">
        <v>-223547</v>
      </c>
      <c r="I42" s="83">
        <v>-234582</v>
      </c>
      <c r="J42" s="85">
        <f t="shared" si="1"/>
        <v>-742137.46059000003</v>
      </c>
      <c r="K42" s="83">
        <v>-236049</v>
      </c>
      <c r="L42" s="83">
        <v>-237238</v>
      </c>
      <c r="M42" s="83">
        <v>-236390</v>
      </c>
      <c r="N42" s="83">
        <v>-243428</v>
      </c>
      <c r="O42" s="85">
        <v>-953105</v>
      </c>
      <c r="P42" s="83">
        <v>-257562</v>
      </c>
      <c r="Q42" s="83">
        <v>-257573</v>
      </c>
      <c r="R42" s="83">
        <v>-257295</v>
      </c>
      <c r="S42" s="83">
        <v>-257820</v>
      </c>
      <c r="T42" s="82"/>
      <c r="U42" s="82"/>
      <c r="V42" s="82"/>
    </row>
    <row r="43" spans="1:22">
      <c r="A43" s="112" t="s">
        <v>493</v>
      </c>
      <c r="B43" s="111" t="s">
        <v>363</v>
      </c>
      <c r="C43" s="85"/>
      <c r="D43" s="85"/>
      <c r="E43" s="85"/>
      <c r="F43" s="83"/>
      <c r="G43" s="83"/>
      <c r="H43" s="83"/>
      <c r="I43" s="83"/>
      <c r="J43" s="85"/>
      <c r="K43" s="83"/>
      <c r="L43" s="83"/>
      <c r="M43" s="83"/>
      <c r="N43" s="83"/>
      <c r="O43" s="85"/>
      <c r="P43" s="83">
        <v>-74900</v>
      </c>
      <c r="Q43" s="83">
        <v>-85355</v>
      </c>
      <c r="R43" s="83">
        <v>-48854</v>
      </c>
      <c r="S43" s="83">
        <v>-30137</v>
      </c>
      <c r="T43" s="82"/>
      <c r="U43" s="82"/>
      <c r="V43" s="82"/>
    </row>
    <row r="44" spans="1:22">
      <c r="A44" s="112" t="s">
        <v>469</v>
      </c>
      <c r="B44" s="111" t="s">
        <v>296</v>
      </c>
      <c r="C44" s="85">
        <v>-101799.38219</v>
      </c>
      <c r="D44" s="85">
        <v>-112619.7914</v>
      </c>
      <c r="E44" s="85">
        <v>-101105</v>
      </c>
      <c r="F44" s="83">
        <v>-26366.704019999997</v>
      </c>
      <c r="G44" s="83">
        <v>-28526</v>
      </c>
      <c r="H44" s="83">
        <v>-30630</v>
      </c>
      <c r="I44" s="83">
        <v>-44709</v>
      </c>
      <c r="J44" s="85">
        <f t="shared" si="1"/>
        <v>-130231.70402</v>
      </c>
      <c r="K44" s="83">
        <v>-46710</v>
      </c>
      <c r="L44" s="83">
        <v>-52930</v>
      </c>
      <c r="M44" s="83">
        <v>-61738</v>
      </c>
      <c r="N44" s="83">
        <v>-75961</v>
      </c>
      <c r="O44" s="85">
        <v>-237339</v>
      </c>
      <c r="P44" s="83">
        <v>-18653</v>
      </c>
      <c r="Q44" s="83">
        <v>-18072</v>
      </c>
      <c r="R44" s="83">
        <v>-14896</v>
      </c>
      <c r="S44" s="83">
        <v>-18367</v>
      </c>
      <c r="T44" s="82"/>
      <c r="U44" s="82"/>
      <c r="V44" s="82"/>
    </row>
    <row r="45" spans="1:22">
      <c r="A45" s="112" t="s">
        <v>470</v>
      </c>
      <c r="B45" s="111" t="s">
        <v>297</v>
      </c>
      <c r="C45" s="85">
        <v>-15629.312470000001</v>
      </c>
      <c r="D45" s="85">
        <v>-19192.04495</v>
      </c>
      <c r="E45" s="85">
        <v>-20977</v>
      </c>
      <c r="F45" s="83">
        <v>-5053.3299900000002</v>
      </c>
      <c r="G45" s="83">
        <v>-6092</v>
      </c>
      <c r="H45" s="83">
        <v>-5190</v>
      </c>
      <c r="I45" s="83">
        <v>-5750</v>
      </c>
      <c r="J45" s="85">
        <f t="shared" si="1"/>
        <v>-22085.329989999998</v>
      </c>
      <c r="K45" s="83">
        <v>-5615</v>
      </c>
      <c r="L45" s="83">
        <v>-5198</v>
      </c>
      <c r="M45" s="83">
        <v>-4950</v>
      </c>
      <c r="N45" s="83">
        <v>-4744</v>
      </c>
      <c r="O45" s="85">
        <v>-20507</v>
      </c>
      <c r="P45" s="83">
        <v>-5652</v>
      </c>
      <c r="Q45" s="83">
        <v>-5189</v>
      </c>
      <c r="R45" s="83">
        <v>-5625</v>
      </c>
      <c r="S45" s="83">
        <v>-6834</v>
      </c>
      <c r="T45" s="82"/>
      <c r="U45" s="82"/>
      <c r="V45" s="82"/>
    </row>
    <row r="46" spans="1:22">
      <c r="A46" s="112" t="s">
        <v>471</v>
      </c>
      <c r="B46" s="111" t="s">
        <v>298</v>
      </c>
      <c r="C46" s="85">
        <v>-18375.919990000002</v>
      </c>
      <c r="D46" s="85">
        <v>-11738.521519999998</v>
      </c>
      <c r="E46" s="85">
        <v>-10176</v>
      </c>
      <c r="F46" s="83">
        <v>-2537.5529900000001</v>
      </c>
      <c r="G46" s="83">
        <v>-2462</v>
      </c>
      <c r="H46" s="83">
        <v>-1519</v>
      </c>
      <c r="I46" s="83">
        <v>-1110</v>
      </c>
      <c r="J46" s="85">
        <f t="shared" si="1"/>
        <v>-7628.5529900000001</v>
      </c>
      <c r="K46" s="83">
        <v>-1759</v>
      </c>
      <c r="L46" s="83">
        <v>-1125</v>
      </c>
      <c r="M46" s="83">
        <v>-1343</v>
      </c>
      <c r="N46" s="83">
        <v>-1507</v>
      </c>
      <c r="O46" s="85">
        <v>-5734</v>
      </c>
      <c r="P46" s="83">
        <v>-714</v>
      </c>
      <c r="Q46" s="83">
        <v>-784</v>
      </c>
      <c r="R46" s="83">
        <v>0</v>
      </c>
      <c r="S46" s="83">
        <v>0</v>
      </c>
      <c r="T46" s="82"/>
      <c r="U46" s="82"/>
      <c r="V46" s="82"/>
    </row>
    <row r="47" spans="1:22">
      <c r="A47" s="112" t="s">
        <v>472</v>
      </c>
      <c r="B47" s="111" t="s">
        <v>299</v>
      </c>
      <c r="C47" s="85">
        <v>-28812.865310000001</v>
      </c>
      <c r="D47" s="85">
        <v>-25253.237990000001</v>
      </c>
      <c r="E47" s="85">
        <v>-22984</v>
      </c>
      <c r="F47" s="83">
        <v>-5155.3628799999997</v>
      </c>
      <c r="G47" s="83">
        <v>-4980</v>
      </c>
      <c r="H47" s="83">
        <v>-8804</v>
      </c>
      <c r="I47" s="83">
        <v>-9051</v>
      </c>
      <c r="J47" s="85">
        <f t="shared" si="1"/>
        <v>-27990.362880000001</v>
      </c>
      <c r="K47" s="83">
        <v>-4085</v>
      </c>
      <c r="L47" s="83">
        <v>-7330</v>
      </c>
      <c r="M47" s="83">
        <v>-6981</v>
      </c>
      <c r="N47" s="83">
        <v>-11224</v>
      </c>
      <c r="O47" s="85">
        <v>-29620</v>
      </c>
      <c r="P47" s="83">
        <v>-4174</v>
      </c>
      <c r="Q47" s="83">
        <v>-6156</v>
      </c>
      <c r="R47" s="83">
        <v>-7568</v>
      </c>
      <c r="S47" s="83">
        <v>-14655</v>
      </c>
      <c r="T47" s="82"/>
      <c r="U47" s="82"/>
      <c r="V47" s="82"/>
    </row>
    <row r="48" spans="1:22">
      <c r="A48" s="112" t="s">
        <v>473</v>
      </c>
      <c r="B48" s="111" t="s">
        <v>300</v>
      </c>
      <c r="C48" s="85">
        <v>-56684.263310000002</v>
      </c>
      <c r="D48" s="85">
        <v>-8967.9550500000005</v>
      </c>
      <c r="E48" s="85">
        <v>-8588</v>
      </c>
      <c r="F48" s="83">
        <v>-2769</v>
      </c>
      <c r="G48" s="83">
        <v>-2208</v>
      </c>
      <c r="H48" s="83">
        <v>-1850</v>
      </c>
      <c r="I48" s="83">
        <v>-3286</v>
      </c>
      <c r="J48" s="85">
        <f t="shared" si="1"/>
        <v>-10113</v>
      </c>
      <c r="K48" s="83">
        <v>-1968</v>
      </c>
      <c r="L48" s="83">
        <v>-3171</v>
      </c>
      <c r="M48" s="83">
        <v>-2122</v>
      </c>
      <c r="N48" s="83">
        <v>-2611</v>
      </c>
      <c r="O48" s="85">
        <v>-9872</v>
      </c>
      <c r="P48" s="83">
        <v>-2919</v>
      </c>
      <c r="Q48" s="83">
        <v>-4425</v>
      </c>
      <c r="R48" s="83">
        <v>-2359</v>
      </c>
      <c r="S48" s="83">
        <v>-3420</v>
      </c>
      <c r="T48" s="82"/>
      <c r="U48" s="82"/>
      <c r="V48" s="82"/>
    </row>
    <row r="49" spans="1:22">
      <c r="A49" s="112" t="s">
        <v>474</v>
      </c>
      <c r="B49" s="111" t="s">
        <v>301</v>
      </c>
      <c r="C49" s="85">
        <v>-11328.000019999999</v>
      </c>
      <c r="D49" s="85">
        <v>-11895.39998</v>
      </c>
      <c r="E49" s="85">
        <v>-15895</v>
      </c>
      <c r="F49" s="83">
        <v>-4248</v>
      </c>
      <c r="G49" s="83">
        <v>-4115</v>
      </c>
      <c r="H49" s="83">
        <v>-3510</v>
      </c>
      <c r="I49" s="83">
        <v>-3638</v>
      </c>
      <c r="J49" s="85">
        <f t="shared" si="1"/>
        <v>-15511</v>
      </c>
      <c r="K49" s="83">
        <v>-3641</v>
      </c>
      <c r="L49" s="83">
        <v>-4042</v>
      </c>
      <c r="M49" s="83">
        <v>-3030</v>
      </c>
      <c r="N49" s="83">
        <v>-3589</v>
      </c>
      <c r="O49" s="85">
        <v>-14302</v>
      </c>
      <c r="P49" s="83">
        <v>-2838</v>
      </c>
      <c r="Q49" s="83">
        <v>-4881</v>
      </c>
      <c r="R49" s="83">
        <v>-3283</v>
      </c>
      <c r="S49" s="83">
        <v>-3228</v>
      </c>
      <c r="T49" s="82"/>
      <c r="U49" s="82"/>
      <c r="V49" s="82"/>
    </row>
    <row r="50" spans="1:22">
      <c r="A50" s="112" t="s">
        <v>475</v>
      </c>
      <c r="B50" s="111" t="s">
        <v>302</v>
      </c>
      <c r="C50" s="85">
        <v>0</v>
      </c>
      <c r="D50" s="85">
        <v>0</v>
      </c>
      <c r="E50" s="85">
        <v>-78783</v>
      </c>
      <c r="F50" s="83">
        <v>-268217</v>
      </c>
      <c r="G50" s="83">
        <v>-145327</v>
      </c>
      <c r="H50" s="83">
        <v>-34713</v>
      </c>
      <c r="I50" s="83">
        <v>-43575</v>
      </c>
      <c r="J50" s="85">
        <f t="shared" si="1"/>
        <v>-491832</v>
      </c>
      <c r="K50" s="83">
        <v>-15057</v>
      </c>
      <c r="L50" s="83">
        <v>-14956</v>
      </c>
      <c r="M50" s="83">
        <v>-19702</v>
      </c>
      <c r="N50" s="83">
        <v>-13607</v>
      </c>
      <c r="O50" s="85">
        <v>-63322</v>
      </c>
      <c r="P50" s="83">
        <v>0</v>
      </c>
      <c r="Q50" s="83">
        <v>0</v>
      </c>
      <c r="R50" s="83">
        <v>0</v>
      </c>
      <c r="S50" s="83">
        <v>0</v>
      </c>
      <c r="T50" s="82"/>
      <c r="U50" s="82"/>
      <c r="V50" s="82"/>
    </row>
    <row r="51" spans="1:22">
      <c r="A51" s="112" t="s">
        <v>476</v>
      </c>
      <c r="B51" s="111" t="s">
        <v>303</v>
      </c>
      <c r="C51" s="85">
        <v>-85572</v>
      </c>
      <c r="D51" s="85">
        <v>-112282</v>
      </c>
      <c r="E51" s="85">
        <v>-343244</v>
      </c>
      <c r="F51" s="83">
        <v>-164107</v>
      </c>
      <c r="G51" s="83">
        <v>-38213</v>
      </c>
      <c r="H51" s="83">
        <v>-67121</v>
      </c>
      <c r="I51" s="83">
        <v>-10646</v>
      </c>
      <c r="J51" s="85">
        <f t="shared" si="1"/>
        <v>-280087</v>
      </c>
      <c r="K51" s="83">
        <v>-62526</v>
      </c>
      <c r="L51" s="83">
        <v>4034</v>
      </c>
      <c r="M51" s="83">
        <v>-61354</v>
      </c>
      <c r="N51" s="83">
        <v>-58069</v>
      </c>
      <c r="O51" s="85">
        <v>-177915</v>
      </c>
      <c r="P51" s="83">
        <v>-56844</v>
      </c>
      <c r="Q51" s="83">
        <v>-60510</v>
      </c>
      <c r="R51" s="83">
        <v>-67908</v>
      </c>
      <c r="S51" s="83">
        <v>-40692</v>
      </c>
      <c r="T51" s="82"/>
      <c r="U51" s="82"/>
      <c r="V51" s="82"/>
    </row>
    <row r="52" spans="1:22">
      <c r="A52" s="113" t="s">
        <v>304</v>
      </c>
      <c r="B52" s="114" t="s">
        <v>305</v>
      </c>
      <c r="C52" s="80">
        <f>C38+C39</f>
        <v>1842473.5187900001</v>
      </c>
      <c r="D52" s="80">
        <f>D38+D39</f>
        <v>2043696</v>
      </c>
      <c r="E52" s="80">
        <f>E38+E39</f>
        <v>1886850</v>
      </c>
      <c r="F52" s="89">
        <v>186389.20494000008</v>
      </c>
      <c r="G52" s="89">
        <v>299158</v>
      </c>
      <c r="H52" s="89">
        <v>467353</v>
      </c>
      <c r="I52" s="82">
        <v>444158</v>
      </c>
      <c r="J52" s="80">
        <f t="shared" si="1"/>
        <v>1397058.2049400001</v>
      </c>
      <c r="K52" s="82">
        <v>509101</v>
      </c>
      <c r="L52" s="82">
        <v>718961</v>
      </c>
      <c r="M52" s="82">
        <v>513894</v>
      </c>
      <c r="N52" s="82">
        <v>656712</v>
      </c>
      <c r="O52" s="80">
        <v>2398668</v>
      </c>
      <c r="P52" s="82">
        <v>713250</v>
      </c>
      <c r="Q52" s="82">
        <v>741531</v>
      </c>
      <c r="R52" s="82">
        <v>852098</v>
      </c>
      <c r="S52" s="82">
        <v>922112</v>
      </c>
      <c r="T52" s="82"/>
      <c r="U52" s="82"/>
      <c r="V52" s="82"/>
    </row>
    <row r="53" spans="1:22">
      <c r="A53" s="115" t="s">
        <v>306</v>
      </c>
      <c r="B53" s="116" t="s">
        <v>307</v>
      </c>
      <c r="C53" s="86">
        <f>C52/C38</f>
        <v>0.60487889277971885</v>
      </c>
      <c r="D53" s="86">
        <f>D52/D38</f>
        <v>0.61158271764466132</v>
      </c>
      <c r="E53" s="86">
        <f>E52/E38</f>
        <v>0.52312495945251325</v>
      </c>
      <c r="F53" s="92">
        <v>0.19809524739426965</v>
      </c>
      <c r="G53" s="92">
        <v>0.30812346856483086</v>
      </c>
      <c r="H53" s="92">
        <v>0.44058150540553792</v>
      </c>
      <c r="I53" s="92">
        <v>0.42972109025189725</v>
      </c>
      <c r="J53" s="86">
        <f>J52/J38</f>
        <v>0.34872664039219509</v>
      </c>
      <c r="K53" s="92">
        <v>0.45785675613936949</v>
      </c>
      <c r="L53" s="92">
        <v>0.57492779027031871</v>
      </c>
      <c r="M53" s="92">
        <v>0.44457036474400785</v>
      </c>
      <c r="N53" s="92">
        <v>0.49995774760474598</v>
      </c>
      <c r="O53" s="86">
        <v>0.49642181205588259</v>
      </c>
      <c r="P53" s="92">
        <v>0.5175070851127741</v>
      </c>
      <c r="Q53" s="92">
        <v>0.52180842866582366</v>
      </c>
      <c r="R53" s="92">
        <v>0.55701016688118676</v>
      </c>
      <c r="S53" s="92">
        <v>0.58410909477887629</v>
      </c>
      <c r="T53" s="82"/>
      <c r="U53" s="82"/>
      <c r="V53" s="82"/>
    </row>
    <row r="54" spans="1:22">
      <c r="A54" s="113" t="s">
        <v>308</v>
      </c>
      <c r="B54" s="114" t="s">
        <v>309</v>
      </c>
      <c r="C54" s="80">
        <v>0</v>
      </c>
      <c r="D54" s="80">
        <v>-1662681</v>
      </c>
      <c r="E54" s="80">
        <v>0</v>
      </c>
      <c r="F54" s="89">
        <v>-65508</v>
      </c>
      <c r="G54" s="89">
        <v>0</v>
      </c>
      <c r="H54" s="89">
        <v>0</v>
      </c>
      <c r="I54" s="89">
        <v>0</v>
      </c>
      <c r="J54" s="80">
        <f>F54+G54+H54+I54</f>
        <v>-65508</v>
      </c>
      <c r="K54" s="89">
        <v>0</v>
      </c>
      <c r="L54" s="89">
        <v>0</v>
      </c>
      <c r="M54" s="83">
        <v>-8722</v>
      </c>
      <c r="N54" s="83">
        <v>0</v>
      </c>
      <c r="O54" s="80">
        <v>-8722</v>
      </c>
      <c r="P54" s="83">
        <v>0</v>
      </c>
      <c r="Q54" s="83">
        <v>0</v>
      </c>
      <c r="R54" s="83">
        <v>0</v>
      </c>
      <c r="S54" s="83">
        <v>0</v>
      </c>
      <c r="T54" s="82"/>
      <c r="U54" s="82"/>
      <c r="V54" s="82"/>
    </row>
    <row r="55" spans="1:22">
      <c r="A55" s="113" t="s">
        <v>195</v>
      </c>
      <c r="B55" s="114" t="s">
        <v>310</v>
      </c>
      <c r="C55" s="80">
        <v>212874</v>
      </c>
      <c r="D55" s="80">
        <v>137210</v>
      </c>
      <c r="E55" s="80">
        <v>1082</v>
      </c>
      <c r="F55" s="89">
        <v>176</v>
      </c>
      <c r="G55" s="89">
        <v>482</v>
      </c>
      <c r="H55" s="89">
        <v>517</v>
      </c>
      <c r="I55" s="89">
        <v>155</v>
      </c>
      <c r="J55" s="80">
        <f>F55+G55+H55+I55</f>
        <v>1330</v>
      </c>
      <c r="K55" s="89">
        <v>1005</v>
      </c>
      <c r="L55" s="89">
        <v>274</v>
      </c>
      <c r="M55" s="89">
        <v>370</v>
      </c>
      <c r="N55" s="89">
        <v>496</v>
      </c>
      <c r="O55" s="80">
        <v>2145</v>
      </c>
      <c r="P55" s="89">
        <v>1495</v>
      </c>
      <c r="Q55" s="89">
        <v>491</v>
      </c>
      <c r="R55" s="89">
        <v>722</v>
      </c>
      <c r="S55" s="89">
        <v>442</v>
      </c>
      <c r="T55" s="82"/>
      <c r="U55" s="82"/>
      <c r="V55" s="82"/>
    </row>
    <row r="56" spans="1:22">
      <c r="A56" s="113" t="s">
        <v>311</v>
      </c>
      <c r="B56" s="114" t="s">
        <v>312</v>
      </c>
      <c r="C56" s="80">
        <v>0</v>
      </c>
      <c r="D56" s="80">
        <v>1734889</v>
      </c>
      <c r="E56" s="80">
        <v>0</v>
      </c>
      <c r="F56" s="89">
        <v>0</v>
      </c>
      <c r="G56" s="89">
        <v>0</v>
      </c>
      <c r="H56" s="89">
        <v>0</v>
      </c>
      <c r="I56" s="89">
        <v>0</v>
      </c>
      <c r="J56" s="80">
        <v>0</v>
      </c>
      <c r="K56" s="89">
        <v>0</v>
      </c>
      <c r="L56" s="89">
        <v>0</v>
      </c>
      <c r="M56" s="89">
        <v>0</v>
      </c>
      <c r="N56" s="89">
        <v>0</v>
      </c>
      <c r="O56" s="80">
        <v>0</v>
      </c>
      <c r="P56" s="89">
        <v>0</v>
      </c>
      <c r="Q56" s="89">
        <v>0</v>
      </c>
      <c r="R56" s="89">
        <v>0</v>
      </c>
      <c r="S56" s="89">
        <v>0</v>
      </c>
      <c r="T56" s="82"/>
      <c r="U56" s="82"/>
      <c r="V56" s="82"/>
    </row>
    <row r="57" spans="1:22">
      <c r="A57" s="113" t="s">
        <v>313</v>
      </c>
      <c r="B57" s="114" t="s">
        <v>314</v>
      </c>
      <c r="C57" s="80">
        <v>0</v>
      </c>
      <c r="D57" s="80">
        <v>723995</v>
      </c>
      <c r="E57" s="80">
        <v>0</v>
      </c>
      <c r="F57" s="89">
        <v>0</v>
      </c>
      <c r="G57" s="89">
        <v>0</v>
      </c>
      <c r="H57" s="89">
        <v>0</v>
      </c>
      <c r="I57" s="89">
        <v>0</v>
      </c>
      <c r="J57" s="80">
        <v>0</v>
      </c>
      <c r="K57" s="89">
        <v>0</v>
      </c>
      <c r="L57" s="89">
        <v>0</v>
      </c>
      <c r="M57" s="89">
        <v>0</v>
      </c>
      <c r="N57" s="89">
        <v>0</v>
      </c>
      <c r="O57" s="80">
        <v>0</v>
      </c>
      <c r="P57" s="89">
        <v>0</v>
      </c>
      <c r="Q57" s="89">
        <v>0</v>
      </c>
      <c r="R57" s="89">
        <v>0</v>
      </c>
      <c r="S57" s="89">
        <v>0</v>
      </c>
      <c r="T57" s="82"/>
      <c r="U57" s="82"/>
      <c r="V57" s="82"/>
    </row>
    <row r="58" spans="1:22">
      <c r="A58" s="113" t="s">
        <v>315</v>
      </c>
      <c r="B58" s="114" t="s">
        <v>316</v>
      </c>
      <c r="C58" s="80">
        <v>149466</v>
      </c>
      <c r="D58" s="80">
        <v>397368</v>
      </c>
      <c r="E58" s="80">
        <v>243127</v>
      </c>
      <c r="F58" s="89">
        <v>198826</v>
      </c>
      <c r="G58" s="89">
        <v>-58373</v>
      </c>
      <c r="H58" s="89">
        <v>18994</v>
      </c>
      <c r="I58" s="89">
        <v>-25244</v>
      </c>
      <c r="J58" s="80">
        <f>F58+G58+H58+I58</f>
        <v>134203</v>
      </c>
      <c r="K58" s="89">
        <v>-22499</v>
      </c>
      <c r="L58" s="89">
        <v>-57160</v>
      </c>
      <c r="M58" s="89">
        <v>-12125</v>
      </c>
      <c r="N58" s="89">
        <v>38102</v>
      </c>
      <c r="O58" s="80">
        <v>-53682</v>
      </c>
      <c r="P58" s="89">
        <v>20781</v>
      </c>
      <c r="Q58" s="89">
        <v>55597</v>
      </c>
      <c r="R58" s="89">
        <v>-5477</v>
      </c>
      <c r="S58" s="89">
        <v>36004</v>
      </c>
      <c r="T58" s="82"/>
      <c r="U58" s="82"/>
      <c r="V58" s="82"/>
    </row>
    <row r="59" spans="1:22">
      <c r="A59" s="110" t="s">
        <v>317</v>
      </c>
      <c r="B59" s="111" t="s">
        <v>318</v>
      </c>
      <c r="C59" s="85">
        <v>420830.49624000001</v>
      </c>
      <c r="D59" s="85">
        <v>1040182.6805100001</v>
      </c>
      <c r="E59" s="85">
        <v>1472590</v>
      </c>
      <c r="F59" s="83">
        <v>476564</v>
      </c>
      <c r="G59" s="83">
        <v>181153</v>
      </c>
      <c r="H59" s="83">
        <v>154243</v>
      </c>
      <c r="I59" s="83">
        <v>106745</v>
      </c>
      <c r="J59" s="85">
        <f>F59+G59+H59+I59</f>
        <v>918705</v>
      </c>
      <c r="K59" s="83">
        <v>119248</v>
      </c>
      <c r="L59" s="83">
        <v>100528</v>
      </c>
      <c r="M59" s="83">
        <v>144112</v>
      </c>
      <c r="N59" s="83">
        <v>124908</v>
      </c>
      <c r="O59" s="85">
        <v>488796</v>
      </c>
      <c r="P59" s="83">
        <v>111124</v>
      </c>
      <c r="Q59" s="83">
        <v>149165</v>
      </c>
      <c r="R59" s="83">
        <v>157820</v>
      </c>
      <c r="S59" s="83">
        <v>134297</v>
      </c>
      <c r="T59" s="82"/>
      <c r="U59" s="82"/>
      <c r="V59" s="82"/>
    </row>
    <row r="60" spans="1:22">
      <c r="A60" s="110" t="s">
        <v>319</v>
      </c>
      <c r="B60" s="111" t="s">
        <v>320</v>
      </c>
      <c r="C60" s="85">
        <v>-271364</v>
      </c>
      <c r="D60" s="85">
        <v>-642815</v>
      </c>
      <c r="E60" s="85">
        <v>-656663</v>
      </c>
      <c r="F60" s="83">
        <v>-277738</v>
      </c>
      <c r="G60" s="83">
        <v>-239526</v>
      </c>
      <c r="H60" s="83">
        <v>-135249</v>
      </c>
      <c r="I60" s="83">
        <v>-131989</v>
      </c>
      <c r="J60" s="85">
        <f>F60+G60+H60+I60</f>
        <v>-784502</v>
      </c>
      <c r="K60" s="83">
        <v>-141747</v>
      </c>
      <c r="L60" s="83">
        <v>-157688</v>
      </c>
      <c r="M60" s="83">
        <v>-156237</v>
      </c>
      <c r="N60" s="83">
        <v>-86806</v>
      </c>
      <c r="O60" s="85">
        <v>-542478</v>
      </c>
      <c r="P60" s="83">
        <v>-85687</v>
      </c>
      <c r="Q60" s="83">
        <v>-102348</v>
      </c>
      <c r="R60" s="83">
        <v>-118083</v>
      </c>
      <c r="S60" s="83">
        <v>-116506</v>
      </c>
      <c r="T60" s="82"/>
      <c r="U60" s="82"/>
      <c r="V60" s="82"/>
    </row>
    <row r="61" spans="1:22">
      <c r="A61" s="110" t="s">
        <v>321</v>
      </c>
      <c r="B61" s="111" t="s">
        <v>322</v>
      </c>
      <c r="C61" s="85">
        <v>0</v>
      </c>
      <c r="D61" s="85">
        <v>0</v>
      </c>
      <c r="E61" s="85">
        <v>-572800</v>
      </c>
      <c r="F61" s="83">
        <v>0</v>
      </c>
      <c r="G61" s="83">
        <v>0</v>
      </c>
      <c r="H61" s="83">
        <v>0</v>
      </c>
      <c r="I61" s="83">
        <v>0</v>
      </c>
      <c r="J61" s="85">
        <v>0</v>
      </c>
      <c r="K61" s="83">
        <v>0</v>
      </c>
      <c r="L61" s="83">
        <v>0</v>
      </c>
      <c r="M61" s="83">
        <v>0</v>
      </c>
      <c r="N61" s="83">
        <v>0</v>
      </c>
      <c r="O61" s="85">
        <v>0</v>
      </c>
      <c r="P61" s="83">
        <v>0</v>
      </c>
      <c r="Q61" s="83">
        <v>0</v>
      </c>
      <c r="R61" s="83"/>
      <c r="S61" s="83">
        <v>0</v>
      </c>
      <c r="T61" s="82"/>
      <c r="U61" s="82"/>
      <c r="V61" s="82"/>
    </row>
    <row r="62" spans="1:22">
      <c r="A62" s="110" t="s">
        <v>494</v>
      </c>
      <c r="B62" s="111" t="s">
        <v>495</v>
      </c>
      <c r="C62" s="85">
        <v>0</v>
      </c>
      <c r="D62" s="85">
        <v>0</v>
      </c>
      <c r="E62" s="85">
        <v>0</v>
      </c>
      <c r="F62" s="83">
        <v>0</v>
      </c>
      <c r="G62" s="83">
        <v>0</v>
      </c>
      <c r="H62" s="83">
        <v>0</v>
      </c>
      <c r="I62" s="83">
        <v>0</v>
      </c>
      <c r="J62" s="85">
        <v>0</v>
      </c>
      <c r="K62" s="83">
        <v>0</v>
      </c>
      <c r="L62" s="83">
        <v>0</v>
      </c>
      <c r="M62" s="83">
        <v>0</v>
      </c>
      <c r="N62" s="83">
        <v>0</v>
      </c>
      <c r="O62" s="85">
        <v>0</v>
      </c>
      <c r="P62" s="83">
        <v>-4656</v>
      </c>
      <c r="Q62" s="83">
        <v>8780</v>
      </c>
      <c r="R62" s="83">
        <v>-45214</v>
      </c>
      <c r="S62" s="83">
        <v>18213</v>
      </c>
      <c r="T62" s="82"/>
      <c r="U62" s="82"/>
      <c r="V62" s="82"/>
    </row>
    <row r="63" spans="1:22">
      <c r="A63" s="113" t="s">
        <v>323</v>
      </c>
      <c r="B63" s="114" t="s">
        <v>324</v>
      </c>
      <c r="C63" s="80">
        <v>2204814</v>
      </c>
      <c r="D63" s="80">
        <v>3374477</v>
      </c>
      <c r="E63" s="80">
        <v>2131059</v>
      </c>
      <c r="F63" s="89">
        <v>319883.20494000003</v>
      </c>
      <c r="G63" s="89">
        <v>241267</v>
      </c>
      <c r="H63" s="89">
        <v>486864</v>
      </c>
      <c r="I63" s="89">
        <v>419069</v>
      </c>
      <c r="J63" s="80">
        <f t="shared" ref="J63:J69" si="2">F63+G63+H63+I63</f>
        <v>1467083.2049400001</v>
      </c>
      <c r="K63" s="89">
        <v>487607</v>
      </c>
      <c r="L63" s="89">
        <v>662075</v>
      </c>
      <c r="M63" s="89">
        <v>493417</v>
      </c>
      <c r="N63" s="89">
        <v>695310</v>
      </c>
      <c r="O63" s="80">
        <v>2338409</v>
      </c>
      <c r="P63" s="89">
        <v>735526</v>
      </c>
      <c r="Q63" s="89">
        <v>797619</v>
      </c>
      <c r="R63" s="89">
        <v>847343</v>
      </c>
      <c r="S63" s="89">
        <v>958558</v>
      </c>
      <c r="T63" s="82"/>
      <c r="U63" s="82"/>
      <c r="V63" s="82"/>
    </row>
    <row r="64" spans="1:22">
      <c r="A64" s="113" t="s">
        <v>137</v>
      </c>
      <c r="B64" s="114" t="s">
        <v>325</v>
      </c>
      <c r="C64" s="80">
        <v>-791974</v>
      </c>
      <c r="D64" s="80">
        <v>-673413</v>
      </c>
      <c r="E64" s="80">
        <f>E65+E66</f>
        <v>-112367</v>
      </c>
      <c r="F64" s="89">
        <v>-110738</v>
      </c>
      <c r="G64" s="89">
        <v>-77787</v>
      </c>
      <c r="H64" s="89">
        <v>-150517</v>
      </c>
      <c r="I64" s="89">
        <v>97078</v>
      </c>
      <c r="J64" s="80">
        <f t="shared" si="2"/>
        <v>-241964</v>
      </c>
      <c r="K64" s="89">
        <v>-172871</v>
      </c>
      <c r="L64" s="89">
        <v>63132</v>
      </c>
      <c r="M64" s="89">
        <v>-28011</v>
      </c>
      <c r="N64" s="89">
        <v>-112308</v>
      </c>
      <c r="O64" s="80">
        <v>-250058</v>
      </c>
      <c r="P64" s="89">
        <v>-129409</v>
      </c>
      <c r="Q64" s="89">
        <v>-143069</v>
      </c>
      <c r="R64" s="89">
        <v>-127737</v>
      </c>
      <c r="S64" s="89">
        <v>-225627</v>
      </c>
      <c r="T64" s="82"/>
      <c r="U64" s="82"/>
      <c r="V64" s="82"/>
    </row>
    <row r="65" spans="1:22">
      <c r="A65" s="110" t="s">
        <v>326</v>
      </c>
      <c r="B65" s="111" t="s">
        <v>327</v>
      </c>
      <c r="C65" s="85">
        <v>-215352</v>
      </c>
      <c r="D65" s="85">
        <v>-175288</v>
      </c>
      <c r="E65" s="85">
        <v>-309129</v>
      </c>
      <c r="F65" s="83">
        <v>-87051</v>
      </c>
      <c r="G65" s="83">
        <v>-39627</v>
      </c>
      <c r="H65" s="83">
        <v>-6240</v>
      </c>
      <c r="I65" s="83">
        <v>-4131</v>
      </c>
      <c r="J65" s="85">
        <f t="shared" si="2"/>
        <v>-137049</v>
      </c>
      <c r="K65" s="83">
        <v>-24574</v>
      </c>
      <c r="L65" s="83">
        <v>25002</v>
      </c>
      <c r="M65" s="83">
        <v>-2267</v>
      </c>
      <c r="N65" s="83">
        <v>11523</v>
      </c>
      <c r="O65" s="85">
        <v>9684</v>
      </c>
      <c r="P65" s="83">
        <v>-5769</v>
      </c>
      <c r="Q65" s="83">
        <v>-33392</v>
      </c>
      <c r="R65" s="83">
        <v>-71901</v>
      </c>
      <c r="S65" s="83">
        <v>-82481</v>
      </c>
      <c r="T65" s="82"/>
      <c r="U65" s="82"/>
      <c r="V65" s="82"/>
    </row>
    <row r="66" spans="1:22">
      <c r="A66" s="110" t="s">
        <v>328</v>
      </c>
      <c r="B66" s="111" t="s">
        <v>329</v>
      </c>
      <c r="C66" s="85">
        <v>-576622</v>
      </c>
      <c r="D66" s="85">
        <v>-498125</v>
      </c>
      <c r="E66" s="85">
        <v>196762</v>
      </c>
      <c r="F66" s="83">
        <v>-23687</v>
      </c>
      <c r="G66" s="83">
        <v>-38160</v>
      </c>
      <c r="H66" s="83">
        <v>-144277</v>
      </c>
      <c r="I66" s="83">
        <v>101209</v>
      </c>
      <c r="J66" s="85">
        <f t="shared" si="2"/>
        <v>-104915</v>
      </c>
      <c r="K66" s="83">
        <v>-148297</v>
      </c>
      <c r="L66" s="83">
        <v>38130</v>
      </c>
      <c r="M66" s="83">
        <v>-25744</v>
      </c>
      <c r="N66" s="83">
        <v>-123831</v>
      </c>
      <c r="O66" s="85">
        <v>-259742</v>
      </c>
      <c r="P66" s="83">
        <v>-123640</v>
      </c>
      <c r="Q66" s="83">
        <v>-109677</v>
      </c>
      <c r="R66" s="83">
        <v>-55836</v>
      </c>
      <c r="S66" s="83">
        <v>-143146</v>
      </c>
      <c r="T66" s="82"/>
      <c r="U66" s="82"/>
      <c r="V66" s="82"/>
    </row>
    <row r="67" spans="1:22" s="82" customFormat="1">
      <c r="A67" s="113" t="s">
        <v>330</v>
      </c>
      <c r="B67" s="114" t="s">
        <v>331</v>
      </c>
      <c r="C67" s="80">
        <v>1412840</v>
      </c>
      <c r="D67" s="80">
        <v>2701064</v>
      </c>
      <c r="E67" s="80">
        <v>2018692</v>
      </c>
      <c r="F67" s="89">
        <v>209145.20494000003</v>
      </c>
      <c r="G67" s="89">
        <v>163480</v>
      </c>
      <c r="H67" s="89">
        <v>336347</v>
      </c>
      <c r="I67" s="89">
        <v>516147</v>
      </c>
      <c r="J67" s="80">
        <f t="shared" si="2"/>
        <v>1225119.2049400001</v>
      </c>
      <c r="K67" s="89">
        <v>314736</v>
      </c>
      <c r="L67" s="89">
        <v>725207</v>
      </c>
      <c r="M67" s="89">
        <v>465406</v>
      </c>
      <c r="N67" s="89">
        <v>583002</v>
      </c>
      <c r="O67" s="80">
        <v>2088351</v>
      </c>
      <c r="P67" s="89">
        <v>606117</v>
      </c>
      <c r="Q67" s="89">
        <v>654550</v>
      </c>
      <c r="R67" s="89">
        <v>719606</v>
      </c>
      <c r="S67" s="89">
        <v>732931</v>
      </c>
    </row>
    <row r="68" spans="1:22" s="82" customFormat="1">
      <c r="A68" s="113" t="s">
        <v>332</v>
      </c>
      <c r="B68" s="114" t="s">
        <v>333</v>
      </c>
      <c r="C68" s="80">
        <v>-7807</v>
      </c>
      <c r="D68" s="80">
        <v>0</v>
      </c>
      <c r="E68" s="80">
        <v>0</v>
      </c>
      <c r="F68" s="89">
        <v>0</v>
      </c>
      <c r="G68" s="89">
        <v>0</v>
      </c>
      <c r="H68" s="89">
        <v>0</v>
      </c>
      <c r="I68" s="89">
        <v>0</v>
      </c>
      <c r="J68" s="80">
        <f t="shared" si="2"/>
        <v>0</v>
      </c>
      <c r="K68" s="89">
        <v>0</v>
      </c>
      <c r="L68" s="89">
        <v>0</v>
      </c>
      <c r="M68" s="89">
        <v>0</v>
      </c>
      <c r="N68" s="89">
        <v>0</v>
      </c>
      <c r="O68" s="80">
        <v>0</v>
      </c>
      <c r="P68" s="89">
        <v>0</v>
      </c>
      <c r="Q68" s="89">
        <v>0</v>
      </c>
      <c r="R68" s="89">
        <v>0</v>
      </c>
      <c r="S68" s="89">
        <v>0</v>
      </c>
    </row>
    <row r="69" spans="1:22" s="82" customFormat="1">
      <c r="A69" s="113" t="s">
        <v>334</v>
      </c>
      <c r="B69" s="114" t="s">
        <v>335</v>
      </c>
      <c r="C69" s="80">
        <v>1405033</v>
      </c>
      <c r="D69" s="80">
        <v>2701064</v>
      </c>
      <c r="E69" s="80">
        <v>2018692</v>
      </c>
      <c r="F69" s="89">
        <v>209145.20494000003</v>
      </c>
      <c r="G69" s="89">
        <v>163480</v>
      </c>
      <c r="H69" s="89">
        <v>336347</v>
      </c>
      <c r="I69" s="89">
        <v>516147</v>
      </c>
      <c r="J69" s="80">
        <f t="shared" si="2"/>
        <v>1225119.2049400001</v>
      </c>
      <c r="K69" s="89">
        <v>314736</v>
      </c>
      <c r="L69" s="89">
        <v>725207</v>
      </c>
      <c r="M69" s="89">
        <v>465406</v>
      </c>
      <c r="N69" s="89">
        <v>583002</v>
      </c>
      <c r="O69" s="80">
        <v>2088351</v>
      </c>
      <c r="P69" s="89">
        <v>606117</v>
      </c>
      <c r="Q69" s="89">
        <v>654550</v>
      </c>
      <c r="R69" s="89">
        <v>719606</v>
      </c>
      <c r="S69" s="89">
        <v>732931</v>
      </c>
    </row>
    <row r="70" spans="1:22" s="82" customFormat="1">
      <c r="A70" s="115" t="s">
        <v>336</v>
      </c>
      <c r="B70" s="116" t="s">
        <v>337</v>
      </c>
      <c r="C70" s="84">
        <f>C69/C38</f>
        <v>0.46126839636593608</v>
      </c>
      <c r="D70" s="84">
        <f>D69/D38</f>
        <v>0.80830224341201395</v>
      </c>
      <c r="E70" s="84">
        <f>E69/E38</f>
        <v>0.55967786026823163</v>
      </c>
      <c r="F70" s="91">
        <v>0.22228042191204872</v>
      </c>
      <c r="G70" s="91">
        <v>0.16837933346585601</v>
      </c>
      <c r="H70" s="91">
        <v>0.3170799536937528</v>
      </c>
      <c r="I70" s="91">
        <v>0.4993701601012388</v>
      </c>
      <c r="J70" s="84">
        <v>0.30580809225270023</v>
      </c>
      <c r="K70" s="91">
        <v>0.28305582585828865</v>
      </c>
      <c r="L70" s="91">
        <v>0.57992249648947158</v>
      </c>
      <c r="M70" s="91">
        <v>0.4026233331660804</v>
      </c>
      <c r="N70" s="91">
        <v>0.44384199888088249</v>
      </c>
      <c r="O70" s="84">
        <v>0.30580809225270023</v>
      </c>
      <c r="P70" s="91">
        <v>0.43977545307718091</v>
      </c>
      <c r="Q70" s="91">
        <v>0.46060071255714846</v>
      </c>
      <c r="R70" s="91">
        <v>0.47040112539719997</v>
      </c>
      <c r="S70" s="91">
        <v>0.46427295485296427</v>
      </c>
    </row>
    <row r="71" spans="1:22" s="82" customFormat="1">
      <c r="A71" s="113" t="s">
        <v>338</v>
      </c>
      <c r="B71" s="114" t="s">
        <v>339</v>
      </c>
      <c r="C71" s="84"/>
      <c r="D71" s="84"/>
      <c r="E71" s="84"/>
      <c r="F71" s="91"/>
      <c r="J71" s="84"/>
      <c r="M71" s="91"/>
      <c r="N71" s="91"/>
      <c r="O71" s="84"/>
      <c r="P71" s="91"/>
      <c r="Q71" s="91"/>
      <c r="R71" s="91"/>
      <c r="S71" s="91"/>
    </row>
    <row r="72" spans="1:22" s="82" customFormat="1">
      <c r="A72" s="110" t="s">
        <v>477</v>
      </c>
      <c r="B72" s="111" t="s">
        <v>478</v>
      </c>
      <c r="C72" s="117">
        <v>1404172</v>
      </c>
      <c r="D72" s="117">
        <v>2699844</v>
      </c>
      <c r="E72" s="117">
        <v>2018891</v>
      </c>
      <c r="F72" s="118">
        <v>209026.20494000003</v>
      </c>
      <c r="G72" s="118">
        <v>163315</v>
      </c>
      <c r="H72" s="118">
        <v>336263</v>
      </c>
      <c r="I72" s="118">
        <v>516110</v>
      </c>
      <c r="J72" s="117">
        <f>F72+G72+H72+I72</f>
        <v>1224714.2049400001</v>
      </c>
      <c r="K72" s="118">
        <v>314723</v>
      </c>
      <c r="L72" s="118">
        <v>724435</v>
      </c>
      <c r="M72" s="118">
        <v>465364</v>
      </c>
      <c r="N72" s="118">
        <v>582922</v>
      </c>
      <c r="O72" s="117">
        <v>2087444</v>
      </c>
      <c r="P72" s="118">
        <v>606198</v>
      </c>
      <c r="Q72" s="118">
        <v>654769</v>
      </c>
      <c r="R72" s="118">
        <v>719830</v>
      </c>
      <c r="S72" s="118">
        <v>733369</v>
      </c>
    </row>
    <row r="73" spans="1:22" s="82" customFormat="1">
      <c r="A73" s="119" t="s">
        <v>336</v>
      </c>
      <c r="B73" s="116" t="s">
        <v>337</v>
      </c>
      <c r="C73" s="84">
        <v>0.46098573247884511</v>
      </c>
      <c r="D73" s="84">
        <v>0.80793715441857927</v>
      </c>
      <c r="E73" s="84">
        <v>0.55973303257494977</v>
      </c>
      <c r="F73" s="91">
        <v>0.22215394820104434</v>
      </c>
      <c r="G73" s="91">
        <v>0.16820938857949763</v>
      </c>
      <c r="H73" s="91">
        <v>0.3170007654860082</v>
      </c>
      <c r="I73" s="91">
        <v>0.49933436274908183</v>
      </c>
      <c r="J73" s="84">
        <v>0.30570699819029151</v>
      </c>
      <c r="K73" s="91">
        <v>0.28304413439072162</v>
      </c>
      <c r="L73" s="91">
        <v>0.57992249648947158</v>
      </c>
      <c r="M73" s="91">
        <v>0.4026233331660804</v>
      </c>
      <c r="N73" s="91">
        <v>0.44384199888088249</v>
      </c>
      <c r="O73" s="84">
        <v>0.30570699819029151</v>
      </c>
      <c r="P73" s="91">
        <v>0.43983422359788776</v>
      </c>
      <c r="Q73" s="91">
        <v>0.46075482080869534</v>
      </c>
      <c r="R73" s="91">
        <v>0.47040112539719997</v>
      </c>
      <c r="S73" s="91">
        <v>0.46427295485296427</v>
      </c>
    </row>
    <row r="74" spans="1:22" s="82" customFormat="1">
      <c r="A74" s="110" t="s">
        <v>340</v>
      </c>
      <c r="B74" s="111" t="s">
        <v>341</v>
      </c>
      <c r="C74" s="87">
        <v>861</v>
      </c>
      <c r="D74" s="87">
        <v>1220</v>
      </c>
      <c r="E74" s="87">
        <v>-199</v>
      </c>
      <c r="F74" s="83">
        <v>119</v>
      </c>
      <c r="G74" s="83">
        <v>165</v>
      </c>
      <c r="H74" s="83">
        <v>84</v>
      </c>
      <c r="I74" s="83">
        <v>37</v>
      </c>
      <c r="J74" s="87">
        <f>F74+G74+H74+I74</f>
        <v>405</v>
      </c>
      <c r="K74" s="83">
        <v>13</v>
      </c>
      <c r="L74" s="83">
        <v>772</v>
      </c>
      <c r="M74" s="83">
        <v>42</v>
      </c>
      <c r="N74" s="83">
        <v>80</v>
      </c>
      <c r="O74" s="87">
        <v>907</v>
      </c>
      <c r="P74" s="83">
        <v>-81</v>
      </c>
      <c r="Q74" s="83">
        <v>-219</v>
      </c>
      <c r="R74" s="83">
        <v>-224</v>
      </c>
      <c r="S74" s="83">
        <v>-438</v>
      </c>
    </row>
    <row r="75" spans="1:22" s="82" customFormat="1"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1:22" s="82" customFormat="1">
      <c r="A76" s="362" t="s">
        <v>342</v>
      </c>
      <c r="B76" s="360" t="s">
        <v>343</v>
      </c>
      <c r="C76" s="121">
        <v>2014</v>
      </c>
      <c r="D76" s="121">
        <v>2015</v>
      </c>
      <c r="E76" s="121">
        <v>2016</v>
      </c>
      <c r="F76" s="105" t="s">
        <v>27</v>
      </c>
      <c r="G76" s="105" t="s">
        <v>68</v>
      </c>
      <c r="H76" s="105" t="s">
        <v>69</v>
      </c>
      <c r="I76" s="105" t="s">
        <v>70</v>
      </c>
      <c r="J76" s="107">
        <v>2017</v>
      </c>
      <c r="K76" s="105" t="s">
        <v>31</v>
      </c>
      <c r="L76" s="105" t="s">
        <v>71</v>
      </c>
      <c r="M76" s="105" t="s">
        <v>72</v>
      </c>
      <c r="N76" s="105" t="s">
        <v>73</v>
      </c>
      <c r="O76" s="107">
        <v>2018</v>
      </c>
      <c r="P76" s="107" t="s">
        <v>491</v>
      </c>
      <c r="Q76" s="107" t="s">
        <v>497</v>
      </c>
      <c r="R76" s="107" t="s">
        <v>503</v>
      </c>
      <c r="S76" s="6" t="s">
        <v>508</v>
      </c>
    </row>
    <row r="77" spans="1:22" s="82" customFormat="1">
      <c r="A77" s="362"/>
      <c r="B77" s="360"/>
      <c r="C77" s="122">
        <v>2014</v>
      </c>
      <c r="D77" s="122">
        <v>2015</v>
      </c>
      <c r="E77" s="122">
        <v>2016</v>
      </c>
      <c r="F77" s="123" t="s">
        <v>26</v>
      </c>
      <c r="G77" s="123" t="s">
        <v>28</v>
      </c>
      <c r="H77" s="123" t="s">
        <v>29</v>
      </c>
      <c r="I77" s="123" t="s">
        <v>30</v>
      </c>
      <c r="J77" s="124">
        <v>2017</v>
      </c>
      <c r="K77" s="123" t="s">
        <v>75</v>
      </c>
      <c r="L77" s="123" t="s">
        <v>76</v>
      </c>
      <c r="M77" s="105" t="s">
        <v>77</v>
      </c>
      <c r="N77" s="105" t="s">
        <v>78</v>
      </c>
      <c r="O77" s="124">
        <v>2018</v>
      </c>
      <c r="P77" s="124" t="s">
        <v>492</v>
      </c>
      <c r="Q77" s="124" t="s">
        <v>498</v>
      </c>
      <c r="R77" s="124" t="s">
        <v>504</v>
      </c>
      <c r="S77" s="6" t="s">
        <v>509</v>
      </c>
    </row>
    <row r="78" spans="1:22" s="82" customFormat="1">
      <c r="A78" s="125" t="s">
        <v>344</v>
      </c>
      <c r="B78" s="126" t="s">
        <v>344</v>
      </c>
      <c r="C78" s="96">
        <v>2044714.0271672611</v>
      </c>
      <c r="D78" s="96">
        <v>2247323.2642135299</v>
      </c>
      <c r="E78" s="96">
        <v>2090898</v>
      </c>
      <c r="F78" s="88">
        <v>239365.66553000009</v>
      </c>
      <c r="G78" s="88">
        <v>530189.66830999998</v>
      </c>
      <c r="H78" s="88">
        <v>690900</v>
      </c>
      <c r="I78" s="88">
        <v>678740</v>
      </c>
      <c r="J78" s="96">
        <v>2139195.6655299999</v>
      </c>
      <c r="K78" s="88">
        <v>745150</v>
      </c>
      <c r="L78" s="88">
        <v>956199</v>
      </c>
      <c r="M78" s="88">
        <v>750284</v>
      </c>
      <c r="N78" s="88">
        <v>900140</v>
      </c>
      <c r="O78" s="96">
        <v>3351771</v>
      </c>
      <c r="P78" s="88">
        <v>970812</v>
      </c>
      <c r="Q78" s="88">
        <v>999104</v>
      </c>
      <c r="R78" s="88">
        <v>1109393</v>
      </c>
      <c r="S78" s="88">
        <v>1179932</v>
      </c>
    </row>
    <row r="79" spans="1:22" s="82" customFormat="1">
      <c r="A79" s="127" t="s">
        <v>345</v>
      </c>
      <c r="B79" s="128" t="s">
        <v>346</v>
      </c>
      <c r="C79" s="97">
        <v>0</v>
      </c>
      <c r="D79" s="97">
        <v>0</v>
      </c>
      <c r="E79" s="97">
        <v>78783.935826172339</v>
      </c>
      <c r="F79" s="94">
        <v>268217</v>
      </c>
      <c r="G79" s="94">
        <v>145327.29071999999</v>
      </c>
      <c r="H79" s="94">
        <v>34713</v>
      </c>
      <c r="I79" s="94">
        <v>43575</v>
      </c>
      <c r="J79" s="97">
        <v>491832.29071999999</v>
      </c>
      <c r="K79" s="94">
        <v>15057</v>
      </c>
      <c r="L79" s="94">
        <v>14956</v>
      </c>
      <c r="M79" s="94">
        <v>19702</v>
      </c>
      <c r="N79" s="94">
        <v>13607</v>
      </c>
      <c r="O79" s="97">
        <v>63322</v>
      </c>
      <c r="P79" s="94">
        <v>0</v>
      </c>
      <c r="Q79" s="94">
        <v>0</v>
      </c>
      <c r="R79" s="94">
        <v>0</v>
      </c>
      <c r="S79" s="94">
        <v>0</v>
      </c>
    </row>
    <row r="80" spans="1:22" s="82" customFormat="1">
      <c r="A80" s="127" t="s">
        <v>347</v>
      </c>
      <c r="B80" s="128" t="s">
        <v>348</v>
      </c>
      <c r="C80" s="97">
        <v>0</v>
      </c>
      <c r="D80" s="97">
        <v>32213.321599999999</v>
      </c>
      <c r="E80" s="97">
        <v>26500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</row>
    <row r="81" spans="1:19" s="82" customFormat="1">
      <c r="A81" s="127" t="s">
        <v>349</v>
      </c>
      <c r="B81" s="128" t="s">
        <v>350</v>
      </c>
      <c r="C81" s="97">
        <v>0</v>
      </c>
      <c r="D81" s="97">
        <v>0</v>
      </c>
      <c r="E81" s="97">
        <v>214310.54147999999</v>
      </c>
      <c r="F81" s="94">
        <v>134252.66052999999</v>
      </c>
      <c r="G81" s="94">
        <v>0</v>
      </c>
      <c r="H81" s="94">
        <v>-57766.997130000003</v>
      </c>
      <c r="I81" s="94">
        <v>-49433.715744150002</v>
      </c>
      <c r="J81" s="97">
        <v>27051.947655849988</v>
      </c>
      <c r="K81" s="94">
        <v>0</v>
      </c>
      <c r="L81" s="94">
        <v>0</v>
      </c>
      <c r="M81" s="94">
        <v>9443.4896800000006</v>
      </c>
      <c r="N81" s="94">
        <v>0</v>
      </c>
      <c r="O81" s="97">
        <v>9443.4896800000006</v>
      </c>
      <c r="P81" s="94">
        <v>0</v>
      </c>
      <c r="Q81" s="94">
        <v>0</v>
      </c>
      <c r="R81" s="94">
        <v>0</v>
      </c>
      <c r="S81" s="94">
        <v>0</v>
      </c>
    </row>
    <row r="82" spans="1:19" s="82" customFormat="1">
      <c r="A82" s="125" t="s">
        <v>351</v>
      </c>
      <c r="B82" s="126" t="s">
        <v>352</v>
      </c>
      <c r="C82" s="96">
        <v>2044714.0271672611</v>
      </c>
      <c r="D82" s="96">
        <v>2279536.5858135298</v>
      </c>
      <c r="E82" s="96">
        <v>2410492.4773061723</v>
      </c>
      <c r="F82" s="88">
        <v>641835.32606000011</v>
      </c>
      <c r="G82" s="88">
        <v>675516.95903000003</v>
      </c>
      <c r="H82" s="88">
        <v>667846.00286999997</v>
      </c>
      <c r="I82" s="88">
        <v>672881.28425585001</v>
      </c>
      <c r="J82" s="96">
        <v>2658079.9039058499</v>
      </c>
      <c r="K82" s="88">
        <v>760207</v>
      </c>
      <c r="L82" s="88">
        <v>971155</v>
      </c>
      <c r="M82" s="88">
        <v>779429.48968</v>
      </c>
      <c r="N82" s="88">
        <v>913747</v>
      </c>
      <c r="O82" s="96">
        <v>3424536.4896800001</v>
      </c>
      <c r="P82" s="88">
        <v>970812</v>
      </c>
      <c r="Q82" s="88">
        <v>999104</v>
      </c>
      <c r="R82" s="88">
        <v>1109393</v>
      </c>
      <c r="S82" s="88">
        <v>1179932</v>
      </c>
    </row>
    <row r="83" spans="1:19" s="82" customFormat="1">
      <c r="A83" s="129" t="s">
        <v>353</v>
      </c>
      <c r="B83" s="130" t="s">
        <v>354</v>
      </c>
      <c r="C83" s="90">
        <v>0.67127388491115692</v>
      </c>
      <c r="D83" s="90">
        <v>0.68215878492802806</v>
      </c>
      <c r="E83" s="90">
        <v>0.67301532745073778</v>
      </c>
      <c r="F83" s="95">
        <v>0.6821453406766026</v>
      </c>
      <c r="G83" s="95">
        <v>0.69576153233639204</v>
      </c>
      <c r="H83" s="95">
        <v>0.66585044716884423</v>
      </c>
      <c r="I83" s="95">
        <v>0.6655605435697699</v>
      </c>
      <c r="J83" s="90">
        <v>0.67707870881475551</v>
      </c>
      <c r="K83" s="95">
        <v>0.68368734497563677</v>
      </c>
      <c r="L83" s="95">
        <v>0.77659844992978944</v>
      </c>
      <c r="M83" s="95">
        <v>0.67428546065778838</v>
      </c>
      <c r="N83" s="95">
        <v>0.69563962894022613</v>
      </c>
      <c r="O83" s="90">
        <v>0.7087327673769096</v>
      </c>
      <c r="P83" s="95">
        <v>0.70438428084472826</v>
      </c>
      <c r="Q83" s="95">
        <v>0.70306013951370749</v>
      </c>
      <c r="R83" s="95">
        <v>0.72520200735927143</v>
      </c>
      <c r="S83" s="95">
        <v>0.74742440443311564</v>
      </c>
    </row>
    <row r="84" spans="1:19" s="82" customFormat="1"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95"/>
    </row>
    <row r="85" spans="1:19">
      <c r="A85" s="362" t="s">
        <v>479</v>
      </c>
      <c r="B85" s="360" t="s">
        <v>480</v>
      </c>
      <c r="C85" s="121">
        <v>2014</v>
      </c>
      <c r="D85" s="121">
        <v>2015</v>
      </c>
      <c r="E85" s="121">
        <v>2016</v>
      </c>
      <c r="F85" s="105" t="s">
        <v>27</v>
      </c>
      <c r="G85" s="105" t="s">
        <v>68</v>
      </c>
      <c r="H85" s="105" t="s">
        <v>69</v>
      </c>
      <c r="I85" s="105" t="s">
        <v>70</v>
      </c>
      <c r="J85" s="107">
        <v>2017</v>
      </c>
      <c r="K85" s="105" t="s">
        <v>31</v>
      </c>
      <c r="L85" s="105" t="s">
        <v>71</v>
      </c>
      <c r="M85" s="105" t="s">
        <v>72</v>
      </c>
      <c r="N85" s="105" t="s">
        <v>73</v>
      </c>
      <c r="O85" s="107">
        <v>2018</v>
      </c>
      <c r="P85" s="107" t="s">
        <v>491</v>
      </c>
      <c r="Q85" s="107" t="s">
        <v>497</v>
      </c>
      <c r="R85" s="107" t="s">
        <v>503</v>
      </c>
      <c r="S85" s="6" t="s">
        <v>508</v>
      </c>
    </row>
    <row r="86" spans="1:19">
      <c r="A86" s="362"/>
      <c r="B86" s="360"/>
      <c r="C86" s="122">
        <v>2014</v>
      </c>
      <c r="D86" s="122">
        <v>2015</v>
      </c>
      <c r="E86" s="122">
        <v>2016</v>
      </c>
      <c r="F86" s="123" t="s">
        <v>26</v>
      </c>
      <c r="G86" s="123" t="s">
        <v>28</v>
      </c>
      <c r="H86" s="123" t="s">
        <v>29</v>
      </c>
      <c r="I86" s="123" t="s">
        <v>30</v>
      </c>
      <c r="J86" s="124">
        <v>2017</v>
      </c>
      <c r="K86" s="123" t="s">
        <v>75</v>
      </c>
      <c r="L86" s="123" t="s">
        <v>76</v>
      </c>
      <c r="M86" s="105" t="s">
        <v>77</v>
      </c>
      <c r="N86" s="105" t="s">
        <v>78</v>
      </c>
      <c r="O86" s="124">
        <v>2018</v>
      </c>
      <c r="P86" s="124" t="s">
        <v>492</v>
      </c>
      <c r="Q86" s="124" t="s">
        <v>498</v>
      </c>
      <c r="R86" s="124" t="s">
        <v>504</v>
      </c>
      <c r="S86" s="6" t="s">
        <v>509</v>
      </c>
    </row>
    <row r="87" spans="1:19">
      <c r="A87" s="108" t="s">
        <v>355</v>
      </c>
      <c r="B87" s="131" t="s">
        <v>292</v>
      </c>
      <c r="C87" s="96">
        <v>-1203547</v>
      </c>
      <c r="D87" s="96">
        <v>-1297955</v>
      </c>
      <c r="E87" s="96">
        <v>-1720032</v>
      </c>
      <c r="F87" s="88">
        <v>-754517.79505999992</v>
      </c>
      <c r="G87" s="88">
        <v>-671745</v>
      </c>
      <c r="H87" s="88">
        <v>-593411</v>
      </c>
      <c r="I87" s="88">
        <v>-589438</v>
      </c>
      <c r="J87" s="96">
        <v>-2609111.7950599999</v>
      </c>
      <c r="K87" s="88">
        <v>-602821</v>
      </c>
      <c r="L87" s="88">
        <v>-531563</v>
      </c>
      <c r="M87" s="88">
        <v>-642040</v>
      </c>
      <c r="N87" s="88">
        <v>-656823</v>
      </c>
      <c r="O87" s="96">
        <v>-2433249</v>
      </c>
      <c r="P87" s="88">
        <v>-664992</v>
      </c>
      <c r="Q87" s="88">
        <v>-679548</v>
      </c>
      <c r="R87" s="88">
        <v>-677673</v>
      </c>
      <c r="S87" s="88">
        <v>-656552</v>
      </c>
    </row>
    <row r="88" spans="1:19">
      <c r="A88" s="110" t="s">
        <v>468</v>
      </c>
      <c r="B88" s="132" t="s">
        <v>295</v>
      </c>
      <c r="C88" s="97">
        <v>202240.50837726099</v>
      </c>
      <c r="D88" s="97">
        <v>203627.26421353</v>
      </c>
      <c r="E88" s="97">
        <v>204048</v>
      </c>
      <c r="F88" s="94">
        <v>52976.460590000002</v>
      </c>
      <c r="G88" s="94">
        <v>231031.66831000001</v>
      </c>
      <c r="H88" s="94">
        <v>223547</v>
      </c>
      <c r="I88" s="94">
        <v>234582</v>
      </c>
      <c r="J88" s="97">
        <v>742137.12890000001</v>
      </c>
      <c r="K88" s="94">
        <v>236049</v>
      </c>
      <c r="L88" s="94">
        <v>237238</v>
      </c>
      <c r="M88" s="94">
        <v>236390</v>
      </c>
      <c r="N88" s="94">
        <v>243428</v>
      </c>
      <c r="O88" s="97">
        <v>953105</v>
      </c>
      <c r="P88" s="94">
        <v>257562</v>
      </c>
      <c r="Q88" s="94">
        <v>257573</v>
      </c>
      <c r="R88" s="94">
        <v>257295</v>
      </c>
      <c r="S88" s="94">
        <v>257820</v>
      </c>
    </row>
    <row r="89" spans="1:19">
      <c r="A89" s="133" t="s">
        <v>356</v>
      </c>
      <c r="B89" s="132" t="s">
        <v>357</v>
      </c>
      <c r="C89" s="97">
        <v>44762.057229999999</v>
      </c>
      <c r="D89" s="97">
        <v>118767.09192000001</v>
      </c>
      <c r="E89" s="97">
        <v>160272.98197999998</v>
      </c>
      <c r="F89" s="94">
        <v>32813.087769999998</v>
      </c>
      <c r="G89" s="94">
        <v>24475.178739999999</v>
      </c>
      <c r="H89" s="94">
        <v>30057.392739999999</v>
      </c>
      <c r="I89" s="94">
        <v>20618.4584</v>
      </c>
      <c r="J89" s="97">
        <v>107964.11765</v>
      </c>
      <c r="K89" s="94">
        <v>34887</v>
      </c>
      <c r="L89" s="94">
        <v>13768.84849</v>
      </c>
      <c r="M89" s="94">
        <v>39711.191659999997</v>
      </c>
      <c r="N89" s="94">
        <v>36532.703689999995</v>
      </c>
      <c r="O89" s="97">
        <v>124899.77383000001</v>
      </c>
      <c r="P89" s="94">
        <v>52531.836430000003</v>
      </c>
      <c r="Q89" s="94">
        <v>37943.121220000001</v>
      </c>
      <c r="R89" s="94">
        <v>41407.328670000003</v>
      </c>
      <c r="S89" s="94">
        <v>38616.7899799999</v>
      </c>
    </row>
    <row r="90" spans="1:19">
      <c r="A90" s="133" t="s">
        <v>345</v>
      </c>
      <c r="B90" s="132" t="s">
        <v>346</v>
      </c>
      <c r="C90" s="97">
        <v>0</v>
      </c>
      <c r="D90" s="97">
        <v>0</v>
      </c>
      <c r="E90" s="97">
        <v>78783.935826172339</v>
      </c>
      <c r="F90" s="94">
        <v>268216.69287999999</v>
      </c>
      <c r="G90" s="94">
        <v>145327.29071999999</v>
      </c>
      <c r="H90" s="94">
        <v>34713</v>
      </c>
      <c r="I90" s="94">
        <v>43575</v>
      </c>
      <c r="J90" s="97">
        <v>491831.98359999998</v>
      </c>
      <c r="K90" s="94">
        <v>15057</v>
      </c>
      <c r="L90" s="94">
        <v>14956</v>
      </c>
      <c r="M90" s="94">
        <v>19702</v>
      </c>
      <c r="N90" s="94">
        <v>13607</v>
      </c>
      <c r="O90" s="97">
        <v>63322</v>
      </c>
      <c r="P90" s="94">
        <v>0</v>
      </c>
      <c r="Q90" s="94">
        <v>0</v>
      </c>
      <c r="R90" s="94">
        <v>0</v>
      </c>
      <c r="S90" s="94">
        <v>0</v>
      </c>
    </row>
    <row r="91" spans="1:19">
      <c r="A91" s="133" t="s">
        <v>358</v>
      </c>
      <c r="B91" s="132" t="s">
        <v>359</v>
      </c>
      <c r="C91" s="97">
        <v>13700.413989999999</v>
      </c>
      <c r="D91" s="97">
        <v>19765.94094</v>
      </c>
      <c r="E91" s="97">
        <v>252598.12856101</v>
      </c>
      <c r="F91" s="94">
        <v>148336.59416000001</v>
      </c>
      <c r="G91" s="94">
        <v>20923.949570000001</v>
      </c>
      <c r="H91" s="94">
        <v>53027.193800000001</v>
      </c>
      <c r="I91" s="94">
        <v>-22558.235758201899</v>
      </c>
      <c r="J91" s="97">
        <v>199729.50177179812</v>
      </c>
      <c r="K91" s="94">
        <v>49707.885088559997</v>
      </c>
      <c r="L91" s="94">
        <v>-18474.502960491802</v>
      </c>
      <c r="M91" s="94">
        <v>44261.093999999997</v>
      </c>
      <c r="N91" s="94">
        <v>33480.665140491801</v>
      </c>
      <c r="O91" s="97">
        <v>108975.63431856</v>
      </c>
      <c r="P91" s="94">
        <v>48436.162859999997</v>
      </c>
      <c r="Q91" s="94">
        <v>48763.46572</v>
      </c>
      <c r="R91" s="94">
        <v>51320.442459999998</v>
      </c>
      <c r="S91" s="94">
        <v>18158.734234248499</v>
      </c>
    </row>
    <row r="92" spans="1:19">
      <c r="A92" s="133" t="s">
        <v>360</v>
      </c>
      <c r="B92" s="132" t="s">
        <v>361</v>
      </c>
      <c r="C92" s="97">
        <v>49413.472399999999</v>
      </c>
      <c r="D92" s="97">
        <v>0</v>
      </c>
      <c r="E92" s="97">
        <v>0</v>
      </c>
      <c r="F92" s="94">
        <v>0</v>
      </c>
      <c r="G92" s="94">
        <v>0</v>
      </c>
      <c r="H92" s="94">
        <v>0</v>
      </c>
      <c r="I92" s="94">
        <v>0</v>
      </c>
      <c r="J92" s="97">
        <v>0</v>
      </c>
      <c r="K92" s="94">
        <v>0</v>
      </c>
      <c r="L92" s="94">
        <v>0</v>
      </c>
      <c r="M92" s="94">
        <v>0</v>
      </c>
      <c r="N92" s="94">
        <v>0</v>
      </c>
      <c r="O92" s="97">
        <v>0</v>
      </c>
      <c r="P92" s="94">
        <v>0</v>
      </c>
      <c r="Q92" s="94">
        <v>0</v>
      </c>
      <c r="R92" s="94">
        <v>0</v>
      </c>
      <c r="S92" s="94">
        <v>0</v>
      </c>
    </row>
    <row r="93" spans="1:19">
      <c r="A93" s="133" t="s">
        <v>362</v>
      </c>
      <c r="B93" s="132" t="s">
        <v>363</v>
      </c>
      <c r="C93" s="97">
        <v>7349.5313515500002</v>
      </c>
      <c r="D93" s="97">
        <v>10581.775449999999</v>
      </c>
      <c r="E93" s="97">
        <v>71895.142559999993</v>
      </c>
      <c r="F93" s="94">
        <v>20678.957910000001</v>
      </c>
      <c r="G93" s="94">
        <v>22306.469560000001</v>
      </c>
      <c r="H93" s="94">
        <v>23263.61867</v>
      </c>
      <c r="I93" s="94">
        <v>29558.28946</v>
      </c>
      <c r="J93" s="97">
        <v>95807.335600000006</v>
      </c>
      <c r="K93" s="94">
        <v>42438.676189999998</v>
      </c>
      <c r="L93" s="94">
        <v>46848.09362</v>
      </c>
      <c r="M93" s="94">
        <v>51496.548110000003</v>
      </c>
      <c r="N93" s="94">
        <v>57427.966529999998</v>
      </c>
      <c r="O93" s="97">
        <v>198211.28445000001</v>
      </c>
      <c r="P93" s="94">
        <v>74900</v>
      </c>
      <c r="Q93" s="94">
        <v>85355</v>
      </c>
      <c r="R93" s="94">
        <v>48854</v>
      </c>
      <c r="S93" s="94">
        <v>30137</v>
      </c>
    </row>
    <row r="94" spans="1:19">
      <c r="A94" s="108" t="s">
        <v>364</v>
      </c>
      <c r="B94" s="131" t="s">
        <v>365</v>
      </c>
      <c r="C94" s="96">
        <v>-886081.01665118895</v>
      </c>
      <c r="D94" s="96">
        <v>-945212.92747647013</v>
      </c>
      <c r="E94" s="96">
        <v>-952433.81107281777</v>
      </c>
      <c r="F94" s="94">
        <v>-231496.00174999991</v>
      </c>
      <c r="G94" s="94">
        <v>-227680.44310000003</v>
      </c>
      <c r="H94" s="94">
        <v>-228802.79479000001</v>
      </c>
      <c r="I94" s="94">
        <v>-283662.48789820191</v>
      </c>
      <c r="J94" s="96">
        <v>-971641.72753820207</v>
      </c>
      <c r="K94" s="94">
        <v>-224681.43872144</v>
      </c>
      <c r="L94" s="94">
        <v>-237226.56085049181</v>
      </c>
      <c r="M94" s="94">
        <v>-250479.16623</v>
      </c>
      <c r="N94" s="94">
        <v>-272346.66463950824</v>
      </c>
      <c r="O94" s="96">
        <v>-984735.30740143999</v>
      </c>
      <c r="P94" s="94">
        <v>-231562.00070999999</v>
      </c>
      <c r="Q94" s="94">
        <v>-249913.41306000005</v>
      </c>
      <c r="R94" s="94">
        <v>-278796.22886999999</v>
      </c>
      <c r="S94" s="94">
        <v>-311819.47578575159</v>
      </c>
    </row>
    <row r="95" spans="1:19">
      <c r="A95" s="82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</row>
    <row r="96" spans="1:19">
      <c r="A96" s="362" t="s">
        <v>366</v>
      </c>
      <c r="B96" s="360" t="s">
        <v>367</v>
      </c>
      <c r="C96" s="121">
        <v>2014</v>
      </c>
      <c r="D96" s="121">
        <v>2015</v>
      </c>
      <c r="E96" s="121">
        <v>2016</v>
      </c>
      <c r="F96" s="105" t="s">
        <v>27</v>
      </c>
      <c r="G96" s="105" t="s">
        <v>68</v>
      </c>
      <c r="H96" s="105" t="s">
        <v>69</v>
      </c>
      <c r="I96" s="105" t="s">
        <v>70</v>
      </c>
      <c r="J96" s="107">
        <v>2017</v>
      </c>
      <c r="K96" s="105" t="s">
        <v>31</v>
      </c>
      <c r="L96" s="105" t="s">
        <v>71</v>
      </c>
      <c r="M96" s="105" t="s">
        <v>72</v>
      </c>
      <c r="N96" s="105" t="s">
        <v>73</v>
      </c>
      <c r="O96" s="107">
        <v>2018</v>
      </c>
      <c r="P96" s="107" t="s">
        <v>491</v>
      </c>
      <c r="Q96" s="107" t="s">
        <v>497</v>
      </c>
      <c r="R96" s="107" t="s">
        <v>503</v>
      </c>
      <c r="S96" s="6" t="s">
        <v>508</v>
      </c>
    </row>
    <row r="97" spans="1:19">
      <c r="A97" s="362"/>
      <c r="B97" s="360"/>
      <c r="C97" s="122">
        <v>2014</v>
      </c>
      <c r="D97" s="122">
        <v>2015</v>
      </c>
      <c r="E97" s="122">
        <v>2016</v>
      </c>
      <c r="F97" s="123" t="s">
        <v>26</v>
      </c>
      <c r="G97" s="123" t="s">
        <v>28</v>
      </c>
      <c r="H97" s="123" t="s">
        <v>29</v>
      </c>
      <c r="I97" s="123" t="s">
        <v>30</v>
      </c>
      <c r="J97" s="124">
        <v>2017</v>
      </c>
      <c r="K97" s="123" t="s">
        <v>75</v>
      </c>
      <c r="L97" s="123" t="s">
        <v>76</v>
      </c>
      <c r="M97" s="105" t="s">
        <v>77</v>
      </c>
      <c r="N97" s="105" t="s">
        <v>78</v>
      </c>
      <c r="O97" s="124">
        <v>2018</v>
      </c>
      <c r="P97" s="124" t="s">
        <v>492</v>
      </c>
      <c r="Q97" s="124" t="s">
        <v>498</v>
      </c>
      <c r="R97" s="124" t="s">
        <v>504</v>
      </c>
      <c r="S97" s="6" t="s">
        <v>509</v>
      </c>
    </row>
    <row r="98" spans="1:19">
      <c r="A98" s="108" t="s">
        <v>368</v>
      </c>
      <c r="B98" s="134" t="s">
        <v>369</v>
      </c>
      <c r="C98" s="96">
        <v>1404172</v>
      </c>
      <c r="D98" s="96">
        <v>2699844</v>
      </c>
      <c r="E98" s="96">
        <v>2018891</v>
      </c>
      <c r="F98" s="88">
        <v>209026.20494000003</v>
      </c>
      <c r="G98" s="88">
        <v>163315</v>
      </c>
      <c r="H98" s="88">
        <v>336263</v>
      </c>
      <c r="I98" s="88">
        <v>516110</v>
      </c>
      <c r="J98" s="96">
        <v>1224714.2049400001</v>
      </c>
      <c r="K98" s="88">
        <v>314723</v>
      </c>
      <c r="L98" s="88">
        <v>724435</v>
      </c>
      <c r="M98" s="88">
        <v>465364</v>
      </c>
      <c r="N98" s="88">
        <v>582922</v>
      </c>
      <c r="O98" s="96">
        <v>2087444</v>
      </c>
      <c r="P98" s="88">
        <v>606198</v>
      </c>
      <c r="Q98" s="88">
        <v>654769</v>
      </c>
      <c r="R98" s="88">
        <v>719830</v>
      </c>
      <c r="S98" s="88">
        <v>733369</v>
      </c>
    </row>
    <row r="99" spans="1:19">
      <c r="A99" s="133" t="s">
        <v>345</v>
      </c>
      <c r="B99" s="132" t="s">
        <v>370</v>
      </c>
      <c r="C99" s="97">
        <v>0</v>
      </c>
      <c r="D99" s="97">
        <v>0</v>
      </c>
      <c r="E99" s="97">
        <v>51997.397645273697</v>
      </c>
      <c r="F99" s="94">
        <v>177796.4183008</v>
      </c>
      <c r="G99" s="94">
        <v>95916.011875199998</v>
      </c>
      <c r="H99" s="94">
        <v>22910.8990638</v>
      </c>
      <c r="I99" s="94">
        <v>28759.5</v>
      </c>
      <c r="J99" s="97">
        <v>325382.82923979999</v>
      </c>
      <c r="K99" s="94">
        <v>9937.6200000000008</v>
      </c>
      <c r="L99" s="94">
        <v>9870.9600000000009</v>
      </c>
      <c r="M99" s="94">
        <v>13003.32</v>
      </c>
      <c r="N99" s="94">
        <v>8980.6200000000008</v>
      </c>
      <c r="O99" s="97">
        <v>41792.520000000004</v>
      </c>
      <c r="P99" s="94">
        <v>0</v>
      </c>
      <c r="Q99" s="94">
        <v>0</v>
      </c>
      <c r="R99" s="94">
        <v>0</v>
      </c>
      <c r="S99" s="94">
        <v>0</v>
      </c>
    </row>
    <row r="100" spans="1:19">
      <c r="A100" s="133" t="s">
        <v>349</v>
      </c>
      <c r="B100" s="132" t="s">
        <v>371</v>
      </c>
      <c r="C100" s="97">
        <v>0</v>
      </c>
      <c r="D100" s="97">
        <v>0</v>
      </c>
      <c r="E100" s="97">
        <v>143755.65671360001</v>
      </c>
      <c r="F100" s="94">
        <v>88607.008512</v>
      </c>
      <c r="G100" s="94">
        <v>0</v>
      </c>
      <c r="H100" s="94">
        <v>-38126.218105800006</v>
      </c>
      <c r="I100" s="94">
        <v>-32626.252391139002</v>
      </c>
      <c r="J100" s="97">
        <v>17854.538015060993</v>
      </c>
      <c r="K100" s="94">
        <v>0</v>
      </c>
      <c r="L100" s="94">
        <v>0</v>
      </c>
      <c r="M100" s="94">
        <v>6232.703188800001</v>
      </c>
      <c r="N100" s="94">
        <v>0</v>
      </c>
      <c r="O100" s="97">
        <v>6232.703188800001</v>
      </c>
      <c r="P100" s="94">
        <v>0</v>
      </c>
      <c r="Q100" s="94">
        <v>0</v>
      </c>
      <c r="R100" s="94">
        <v>0</v>
      </c>
      <c r="S100" s="94">
        <v>0</v>
      </c>
    </row>
    <row r="101" spans="1:19">
      <c r="A101" s="133" t="s">
        <v>193</v>
      </c>
      <c r="B101" s="132" t="s">
        <v>372</v>
      </c>
      <c r="C101" s="97">
        <v>0</v>
      </c>
      <c r="D101" s="97">
        <v>1097369.7156048003</v>
      </c>
      <c r="E101" s="97">
        <v>0</v>
      </c>
      <c r="F101" s="94">
        <v>43235.264351400008</v>
      </c>
      <c r="G101" s="94">
        <v>0</v>
      </c>
      <c r="H101" s="94">
        <v>0</v>
      </c>
      <c r="I101" s="94">
        <v>0</v>
      </c>
      <c r="J101" s="97">
        <v>43235.264351400008</v>
      </c>
      <c r="K101" s="94">
        <v>0</v>
      </c>
      <c r="L101" s="94">
        <v>0</v>
      </c>
      <c r="M101" s="94">
        <v>5756.5325795999997</v>
      </c>
      <c r="N101" s="94">
        <v>0</v>
      </c>
      <c r="O101" s="97">
        <v>5756.5325795999997</v>
      </c>
      <c r="P101" s="94">
        <v>0</v>
      </c>
      <c r="Q101" s="94">
        <v>0</v>
      </c>
      <c r="R101" s="94">
        <v>0</v>
      </c>
      <c r="S101" s="94">
        <v>0</v>
      </c>
    </row>
    <row r="102" spans="1:19">
      <c r="A102" s="133" t="s">
        <v>373</v>
      </c>
      <c r="B102" s="132" t="s">
        <v>374</v>
      </c>
      <c r="C102" s="97">
        <v>-81781.153019999998</v>
      </c>
      <c r="D102" s="97">
        <v>-1826094.1530693858</v>
      </c>
      <c r="E102" s="97">
        <v>116783.59364369894</v>
      </c>
      <c r="F102" s="94">
        <v>0</v>
      </c>
      <c r="G102" s="94">
        <v>0</v>
      </c>
      <c r="H102" s="94">
        <v>0</v>
      </c>
      <c r="I102" s="94">
        <v>0</v>
      </c>
      <c r="J102" s="97">
        <v>0</v>
      </c>
      <c r="K102" s="94">
        <v>0</v>
      </c>
      <c r="L102" s="94">
        <v>0</v>
      </c>
      <c r="M102" s="94">
        <v>0</v>
      </c>
      <c r="N102" s="94">
        <v>0</v>
      </c>
      <c r="O102" s="97">
        <v>0</v>
      </c>
      <c r="P102" s="94">
        <v>0</v>
      </c>
      <c r="Q102" s="94">
        <v>0</v>
      </c>
      <c r="R102" s="94">
        <v>0</v>
      </c>
      <c r="S102" s="94">
        <v>0</v>
      </c>
    </row>
    <row r="103" spans="1:19">
      <c r="A103" s="133" t="s">
        <v>375</v>
      </c>
      <c r="B103" s="132" t="s">
        <v>376</v>
      </c>
      <c r="C103" s="97">
        <v>0</v>
      </c>
      <c r="D103" s="97">
        <v>0</v>
      </c>
      <c r="E103" s="97">
        <v>0</v>
      </c>
      <c r="F103" s="94">
        <v>0</v>
      </c>
      <c r="G103" s="94">
        <v>128642.49519</v>
      </c>
      <c r="H103" s="94">
        <v>124226.3166408</v>
      </c>
      <c r="I103" s="94">
        <v>123554.133252</v>
      </c>
      <c r="J103" s="97">
        <v>376422.9450828</v>
      </c>
      <c r="K103" s="94">
        <v>123554.133252</v>
      </c>
      <c r="L103" s="94">
        <v>123543.945987</v>
      </c>
      <c r="M103" s="94">
        <v>123093.26286839999</v>
      </c>
      <c r="N103" s="94">
        <v>123068.6367438</v>
      </c>
      <c r="O103" s="97">
        <v>493259.68809479999</v>
      </c>
      <c r="P103" s="94">
        <v>130306.9173384</v>
      </c>
      <c r="Q103" s="94">
        <v>130584.8056854</v>
      </c>
      <c r="R103" s="94">
        <v>131176.9717434</v>
      </c>
      <c r="S103" s="94">
        <v>131176.9717434</v>
      </c>
    </row>
    <row r="104" spans="1:19">
      <c r="A104" s="133" t="s">
        <v>377</v>
      </c>
      <c r="B104" s="132" t="s">
        <v>378</v>
      </c>
      <c r="C104" s="97">
        <v>34269.840000000004</v>
      </c>
      <c r="D104" s="97">
        <v>34269.840000000004</v>
      </c>
      <c r="E104" s="97">
        <v>34269.840000000004</v>
      </c>
      <c r="F104" s="94">
        <v>8567.4600000000009</v>
      </c>
      <c r="G104" s="94">
        <v>0</v>
      </c>
      <c r="H104" s="94">
        <v>0</v>
      </c>
      <c r="I104" s="94">
        <v>0</v>
      </c>
      <c r="J104" s="97">
        <v>8567.4600000000009</v>
      </c>
      <c r="K104" s="94">
        <v>0</v>
      </c>
      <c r="L104" s="94">
        <v>0</v>
      </c>
      <c r="M104" s="94">
        <v>0</v>
      </c>
      <c r="N104" s="94">
        <v>0</v>
      </c>
      <c r="O104" s="97">
        <v>0</v>
      </c>
      <c r="P104" s="94">
        <v>0</v>
      </c>
      <c r="Q104" s="94">
        <v>0</v>
      </c>
      <c r="R104" s="94">
        <v>0</v>
      </c>
      <c r="S104" s="94">
        <v>0</v>
      </c>
    </row>
    <row r="105" spans="1:19">
      <c r="A105" s="133" t="s">
        <v>347</v>
      </c>
      <c r="B105" s="132" t="s">
        <v>348</v>
      </c>
      <c r="C105" s="97">
        <v>0</v>
      </c>
      <c r="D105" s="97">
        <v>21261</v>
      </c>
      <c r="E105" s="97">
        <v>17490</v>
      </c>
      <c r="F105" s="94">
        <v>0</v>
      </c>
      <c r="G105" s="94">
        <v>0</v>
      </c>
      <c r="H105" s="94">
        <v>0</v>
      </c>
      <c r="I105" s="94">
        <v>0</v>
      </c>
      <c r="J105" s="97">
        <v>0</v>
      </c>
      <c r="K105" s="94">
        <v>0</v>
      </c>
      <c r="L105" s="94">
        <v>0</v>
      </c>
      <c r="M105" s="94">
        <v>0</v>
      </c>
      <c r="N105" s="94">
        <v>0</v>
      </c>
      <c r="O105" s="97">
        <v>0</v>
      </c>
      <c r="P105" s="94">
        <v>0</v>
      </c>
      <c r="Q105" s="94">
        <v>0</v>
      </c>
      <c r="R105" s="94">
        <v>0</v>
      </c>
      <c r="S105" s="94">
        <v>0</v>
      </c>
    </row>
    <row r="106" spans="1:19">
      <c r="A106" s="133" t="s">
        <v>379</v>
      </c>
      <c r="B106" s="132" t="s">
        <v>380</v>
      </c>
      <c r="C106" s="97">
        <v>63100</v>
      </c>
      <c r="D106" s="97">
        <v>0</v>
      </c>
      <c r="E106" s="97">
        <v>0</v>
      </c>
      <c r="F106" s="94">
        <v>0</v>
      </c>
      <c r="G106" s="94">
        <v>87808.75089119999</v>
      </c>
      <c r="H106" s="94">
        <v>0</v>
      </c>
      <c r="I106" s="94">
        <v>0</v>
      </c>
      <c r="J106" s="97">
        <v>87808.75089119999</v>
      </c>
      <c r="K106" s="94">
        <v>0</v>
      </c>
      <c r="L106" s="94">
        <v>0</v>
      </c>
      <c r="M106" s="94">
        <v>0</v>
      </c>
      <c r="N106" s="94">
        <v>0</v>
      </c>
      <c r="O106" s="97">
        <v>0</v>
      </c>
      <c r="P106" s="94">
        <v>0</v>
      </c>
      <c r="Q106" s="94">
        <v>0</v>
      </c>
      <c r="R106" s="94">
        <v>0</v>
      </c>
      <c r="S106" s="94">
        <v>0</v>
      </c>
    </row>
    <row r="107" spans="1:19">
      <c r="A107" s="108" t="s">
        <v>381</v>
      </c>
      <c r="B107" s="131" t="s">
        <v>382</v>
      </c>
      <c r="C107" s="96">
        <v>1419760.68698</v>
      </c>
      <c r="D107" s="96">
        <v>2026650.4025354146</v>
      </c>
      <c r="E107" s="96">
        <v>2383187.4880025722</v>
      </c>
      <c r="F107" s="88">
        <v>527232.35610420001</v>
      </c>
      <c r="G107" s="88">
        <v>475682.25795639999</v>
      </c>
      <c r="H107" s="88">
        <v>445273.99759879999</v>
      </c>
      <c r="I107" s="88">
        <v>635797.38086086104</v>
      </c>
      <c r="J107" s="96">
        <v>2083985.9925202613</v>
      </c>
      <c r="K107" s="88">
        <v>448214.75325199997</v>
      </c>
      <c r="L107" s="88">
        <v>857849.90598699998</v>
      </c>
      <c r="M107" s="88">
        <v>613449.81863680005</v>
      </c>
      <c r="N107" s="88">
        <v>714971.25674380001</v>
      </c>
      <c r="O107" s="96">
        <v>2634485.4438631996</v>
      </c>
      <c r="P107" s="88">
        <v>736504.91733840003</v>
      </c>
      <c r="Q107" s="88">
        <v>785353.80568540003</v>
      </c>
      <c r="R107" s="88">
        <v>851006.97174339998</v>
      </c>
      <c r="S107" s="88">
        <v>864545.97174339998</v>
      </c>
    </row>
    <row r="108" spans="1:19">
      <c r="A108" s="133" t="s">
        <v>383</v>
      </c>
      <c r="B108" s="132" t="s">
        <v>384</v>
      </c>
      <c r="C108" s="97">
        <v>554576.08385594597</v>
      </c>
      <c r="D108" s="97">
        <v>550103.69608291402</v>
      </c>
      <c r="E108" s="97">
        <v>541158.92053685058</v>
      </c>
      <c r="F108" s="94">
        <v>133053.53624769699</v>
      </c>
      <c r="G108" s="94">
        <v>133053.53624769699</v>
      </c>
      <c r="H108" s="94">
        <v>133053.53624769699</v>
      </c>
      <c r="I108" s="94">
        <v>133053.53624769699</v>
      </c>
      <c r="J108" s="97">
        <v>532214.14499078796</v>
      </c>
      <c r="K108" s="94">
        <v>0</v>
      </c>
      <c r="L108" s="94">
        <v>0</v>
      </c>
      <c r="M108" s="94">
        <v>0</v>
      </c>
      <c r="N108" s="94">
        <v>0</v>
      </c>
      <c r="O108" s="97">
        <v>0</v>
      </c>
      <c r="P108" s="94">
        <v>0</v>
      </c>
      <c r="Q108" s="94">
        <v>0</v>
      </c>
      <c r="R108" s="94">
        <v>0</v>
      </c>
      <c r="S108" s="94">
        <v>0</v>
      </c>
    </row>
    <row r="109" spans="1:19">
      <c r="A109" s="133" t="s">
        <v>385</v>
      </c>
      <c r="B109" s="132" t="s">
        <v>386</v>
      </c>
      <c r="C109" s="97">
        <v>68282</v>
      </c>
      <c r="D109" s="97">
        <v>55207</v>
      </c>
      <c r="E109" s="97">
        <v>0</v>
      </c>
      <c r="F109" s="94">
        <v>0</v>
      </c>
      <c r="G109" s="94">
        <v>0</v>
      </c>
      <c r="H109" s="94">
        <v>0</v>
      </c>
      <c r="I109" s="94">
        <v>0</v>
      </c>
      <c r="J109" s="97">
        <v>0</v>
      </c>
      <c r="K109" s="94">
        <v>0</v>
      </c>
      <c r="L109" s="94">
        <v>0</v>
      </c>
      <c r="M109" s="94">
        <v>0</v>
      </c>
      <c r="N109" s="94">
        <v>0</v>
      </c>
      <c r="O109" s="97">
        <v>0</v>
      </c>
      <c r="P109" s="94">
        <v>0</v>
      </c>
      <c r="Q109" s="94">
        <v>0</v>
      </c>
      <c r="R109" s="94">
        <v>0</v>
      </c>
      <c r="S109" s="94">
        <v>0</v>
      </c>
    </row>
    <row r="110" spans="1:19">
      <c r="A110" s="133" t="s">
        <v>387</v>
      </c>
      <c r="B110" s="132" t="s">
        <v>388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119628.9865768</v>
      </c>
      <c r="I110" s="94">
        <v>119628.9865768</v>
      </c>
      <c r="J110" s="97">
        <v>239257.9731536</v>
      </c>
      <c r="K110" s="94">
        <v>119628.9865768</v>
      </c>
      <c r="L110" s="94">
        <v>119628.9865768</v>
      </c>
      <c r="M110" s="94">
        <v>119628.9865768</v>
      </c>
      <c r="N110" s="94">
        <v>119628.9865768</v>
      </c>
      <c r="O110" s="97">
        <v>478515.94631300657</v>
      </c>
      <c r="P110" s="94">
        <v>119628.9865768</v>
      </c>
      <c r="Q110" s="94">
        <v>119628.98657825201</v>
      </c>
      <c r="R110" s="94">
        <v>119628.98657825201</v>
      </c>
      <c r="S110" s="94">
        <v>119628.98657825201</v>
      </c>
    </row>
    <row r="111" spans="1:19">
      <c r="A111" s="108" t="s">
        <v>389</v>
      </c>
      <c r="B111" s="131" t="s">
        <v>390</v>
      </c>
      <c r="C111" s="96">
        <v>2042618.7708359458</v>
      </c>
      <c r="D111" s="96">
        <v>2631961.0986183286</v>
      </c>
      <c r="E111" s="96">
        <v>2924346.4085394228</v>
      </c>
      <c r="F111" s="88">
        <v>660285.89235189697</v>
      </c>
      <c r="G111" s="88">
        <v>608735.79420409701</v>
      </c>
      <c r="H111" s="88">
        <v>697956.52042329696</v>
      </c>
      <c r="I111" s="88">
        <v>888479.903685358</v>
      </c>
      <c r="J111" s="96">
        <v>2855458.1106646499</v>
      </c>
      <c r="K111" s="88">
        <v>567843.73982879997</v>
      </c>
      <c r="L111" s="88">
        <v>977478.89256379998</v>
      </c>
      <c r="M111" s="88">
        <v>733078.80521360005</v>
      </c>
      <c r="N111" s="88">
        <v>834600.24332060001</v>
      </c>
      <c r="O111" s="96">
        <v>3113001.3901762059</v>
      </c>
      <c r="P111" s="88">
        <v>856133.90391520003</v>
      </c>
      <c r="Q111" s="88">
        <v>904982.79226365208</v>
      </c>
      <c r="R111" s="88">
        <v>970635.95832165203</v>
      </c>
      <c r="S111" s="88">
        <v>984174.95832165203</v>
      </c>
    </row>
    <row r="112" spans="1:19"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8"/>
    </row>
    <row r="113" spans="1:19">
      <c r="M113" s="83"/>
      <c r="N113" s="83"/>
      <c r="P113" s="83"/>
      <c r="Q113" s="83"/>
      <c r="R113" s="83"/>
      <c r="S113" s="99"/>
    </row>
    <row r="114" spans="1:19">
      <c r="A114" s="359" t="s">
        <v>391</v>
      </c>
      <c r="B114" s="360" t="s">
        <v>367</v>
      </c>
      <c r="C114" s="121">
        <v>2014</v>
      </c>
      <c r="D114" s="121">
        <v>2015</v>
      </c>
      <c r="E114" s="121">
        <v>2016</v>
      </c>
      <c r="F114" s="105" t="s">
        <v>27</v>
      </c>
      <c r="G114" s="105" t="s">
        <v>68</v>
      </c>
      <c r="H114" s="105" t="s">
        <v>69</v>
      </c>
      <c r="I114" s="105" t="s">
        <v>70</v>
      </c>
      <c r="J114" s="107">
        <v>2017</v>
      </c>
      <c r="K114" s="105" t="s">
        <v>31</v>
      </c>
      <c r="L114" s="105" t="s">
        <v>71</v>
      </c>
      <c r="M114" s="105" t="s">
        <v>72</v>
      </c>
      <c r="N114" s="105" t="s">
        <v>73</v>
      </c>
      <c r="O114" s="107">
        <v>2018</v>
      </c>
      <c r="P114" s="107" t="s">
        <v>491</v>
      </c>
      <c r="Q114" s="107" t="s">
        <v>497</v>
      </c>
      <c r="R114" s="107" t="s">
        <v>503</v>
      </c>
      <c r="S114" s="6" t="s">
        <v>508</v>
      </c>
    </row>
    <row r="115" spans="1:19">
      <c r="A115" s="359"/>
      <c r="B115" s="361"/>
      <c r="C115" s="122">
        <v>2014</v>
      </c>
      <c r="D115" s="122">
        <v>2015</v>
      </c>
      <c r="E115" s="122">
        <v>2016</v>
      </c>
      <c r="F115" s="123" t="s">
        <v>26</v>
      </c>
      <c r="G115" s="123" t="s">
        <v>28</v>
      </c>
      <c r="H115" s="123" t="s">
        <v>29</v>
      </c>
      <c r="I115" s="123" t="s">
        <v>30</v>
      </c>
      <c r="J115" s="124">
        <v>2017</v>
      </c>
      <c r="K115" s="123" t="s">
        <v>75</v>
      </c>
      <c r="L115" s="123" t="s">
        <v>76</v>
      </c>
      <c r="M115" s="123" t="s">
        <v>77</v>
      </c>
      <c r="N115" s="105" t="s">
        <v>78</v>
      </c>
      <c r="O115" s="124">
        <v>2018</v>
      </c>
      <c r="P115" s="124" t="s">
        <v>492</v>
      </c>
      <c r="Q115" s="124" t="s">
        <v>498</v>
      </c>
      <c r="R115" s="124" t="s">
        <v>504</v>
      </c>
      <c r="S115" s="6" t="s">
        <v>509</v>
      </c>
    </row>
    <row r="116" spans="1:19">
      <c r="A116" s="135" t="s">
        <v>315</v>
      </c>
      <c r="B116" s="132" t="s">
        <v>392</v>
      </c>
      <c r="F116" s="94">
        <f>F58</f>
        <v>198826</v>
      </c>
      <c r="G116" s="94">
        <f>G58</f>
        <v>-58373</v>
      </c>
      <c r="H116" s="94">
        <f>H58</f>
        <v>18994</v>
      </c>
      <c r="I116" s="94">
        <f>I58</f>
        <v>-25244</v>
      </c>
      <c r="J116" s="97">
        <f>J58</f>
        <v>134203</v>
      </c>
      <c r="K116" s="94">
        <v>-22499</v>
      </c>
      <c r="L116" s="94">
        <v>-57160</v>
      </c>
      <c r="M116" s="94">
        <v>-12125</v>
      </c>
      <c r="N116" s="94">
        <v>38102</v>
      </c>
      <c r="O116" s="97">
        <v>-53682</v>
      </c>
      <c r="P116" s="94">
        <v>20781</v>
      </c>
      <c r="Q116" s="94">
        <v>55597</v>
      </c>
      <c r="R116" s="94">
        <v>-5477</v>
      </c>
      <c r="S116" s="94">
        <v>36004</v>
      </c>
    </row>
    <row r="117" spans="1:19">
      <c r="A117" s="135" t="s">
        <v>393</v>
      </c>
      <c r="B117" s="132" t="s">
        <v>394</v>
      </c>
      <c r="F117" s="94">
        <v>-14228.951234467801</v>
      </c>
      <c r="G117" s="94">
        <v>21931.724173964602</v>
      </c>
      <c r="H117" s="94">
        <v>-21994.475888339301</v>
      </c>
      <c r="I117" s="94">
        <v>21963.100030185</v>
      </c>
      <c r="J117" s="97">
        <f>F117+G117+H117+I117</f>
        <v>7671.3970813425003</v>
      </c>
      <c r="K117" s="94">
        <v>2478.6927178014098</v>
      </c>
      <c r="L117" s="94">
        <v>83459.780118377705</v>
      </c>
      <c r="M117" s="94">
        <v>23233.822247240099</v>
      </c>
      <c r="N117" s="94">
        <v>-20253.115814419201</v>
      </c>
      <c r="O117" s="97">
        <v>88919.179269</v>
      </c>
      <c r="P117" s="94">
        <v>3435.6563620159832</v>
      </c>
      <c r="Q117" s="94">
        <v>-10118.7139425429</v>
      </c>
      <c r="R117" s="94">
        <v>52115.298786616499</v>
      </c>
      <c r="S117" s="94">
        <v>-20974.7605297501</v>
      </c>
    </row>
    <row r="118" spans="1:19">
      <c r="A118" s="136" t="s">
        <v>395</v>
      </c>
      <c r="B118" s="137" t="s">
        <v>396</v>
      </c>
      <c r="F118" s="88">
        <f>F116+F117</f>
        <v>184597.04876553221</v>
      </c>
      <c r="G118" s="88">
        <f>G116+G117</f>
        <v>-36441.275826035402</v>
      </c>
      <c r="H118" s="88">
        <f>H116+H117</f>
        <v>-3000.4758883393006</v>
      </c>
      <c r="I118" s="88">
        <f>I116+I117</f>
        <v>-3280.8999698150001</v>
      </c>
      <c r="J118" s="96">
        <f>J116+J117</f>
        <v>141874.3970813425</v>
      </c>
      <c r="K118" s="88">
        <v>-20020.307282198592</v>
      </c>
      <c r="L118" s="88">
        <v>26299.780118377705</v>
      </c>
      <c r="M118" s="88">
        <v>11108.822247240099</v>
      </c>
      <c r="N118" s="88">
        <v>17848.884185580799</v>
      </c>
      <c r="O118" s="96">
        <v>35237.179269</v>
      </c>
      <c r="P118" s="88">
        <v>24216.656362015983</v>
      </c>
      <c r="Q118" s="88">
        <f>SUM(Q116:Q117)</f>
        <v>45478.286057457102</v>
      </c>
      <c r="R118" s="88">
        <v>46638.298786616499</v>
      </c>
      <c r="S118" s="88">
        <v>15029.2394702499</v>
      </c>
    </row>
    <row r="119" spans="1:19">
      <c r="A119" s="136"/>
      <c r="B119" s="132"/>
      <c r="F119" s="88"/>
      <c r="G119" s="88"/>
      <c r="H119" s="88"/>
      <c r="I119" s="88"/>
      <c r="J119" s="96"/>
      <c r="K119" s="88"/>
      <c r="L119" s="88"/>
      <c r="M119" s="88"/>
      <c r="N119" s="88"/>
      <c r="O119" s="96"/>
      <c r="P119" s="88"/>
      <c r="Q119" s="88"/>
      <c r="R119" s="88"/>
      <c r="S119" s="88"/>
    </row>
    <row r="120" spans="1:19">
      <c r="A120" s="135" t="s">
        <v>323</v>
      </c>
      <c r="B120" s="132" t="s">
        <v>397</v>
      </c>
      <c r="F120" s="94">
        <f>F63</f>
        <v>319883.20494000003</v>
      </c>
      <c r="G120" s="94">
        <f>G63</f>
        <v>241267</v>
      </c>
      <c r="H120" s="94">
        <f>H63</f>
        <v>486864</v>
      </c>
      <c r="I120" s="94">
        <f>I63</f>
        <v>419069</v>
      </c>
      <c r="J120" s="97">
        <f>J63</f>
        <v>1467083.2049400001</v>
      </c>
      <c r="K120" s="94">
        <v>487607</v>
      </c>
      <c r="L120" s="94">
        <v>662075</v>
      </c>
      <c r="M120" s="94">
        <v>493417</v>
      </c>
      <c r="N120" s="94">
        <v>695310</v>
      </c>
      <c r="O120" s="97">
        <v>2338409</v>
      </c>
      <c r="P120" s="94">
        <v>735526</v>
      </c>
      <c r="Q120" s="94">
        <v>797619</v>
      </c>
      <c r="R120" s="94">
        <v>847343</v>
      </c>
      <c r="S120" s="94">
        <v>958558</v>
      </c>
    </row>
    <row r="121" spans="1:19">
      <c r="A121" s="135" t="s">
        <v>393</v>
      </c>
      <c r="B121" s="132" t="s">
        <v>394</v>
      </c>
      <c r="F121" s="94">
        <f>F117</f>
        <v>-14228.951234467801</v>
      </c>
      <c r="G121" s="94">
        <f>G117</f>
        <v>21931.724173964602</v>
      </c>
      <c r="H121" s="94">
        <f>H117</f>
        <v>-21994.475888339301</v>
      </c>
      <c r="I121" s="94">
        <f>I117</f>
        <v>21963.100030185</v>
      </c>
      <c r="J121" s="97">
        <f>J117</f>
        <v>7671.3970813425003</v>
      </c>
      <c r="K121" s="94">
        <v>2478.6927178014098</v>
      </c>
      <c r="L121" s="94">
        <v>83459.780118377705</v>
      </c>
      <c r="M121" s="94">
        <v>23233.822247240099</v>
      </c>
      <c r="N121" s="94">
        <v>-20253.115814419201</v>
      </c>
      <c r="O121" s="97">
        <v>88919.179269</v>
      </c>
      <c r="P121" s="94">
        <v>3435.6563620159832</v>
      </c>
      <c r="Q121" s="94">
        <v>-10118.7139425429</v>
      </c>
      <c r="R121" s="94">
        <v>52115.298786616499</v>
      </c>
      <c r="S121" s="94">
        <v>-20974.7605297501</v>
      </c>
    </row>
    <row r="122" spans="1:19">
      <c r="A122" s="136" t="s">
        <v>398</v>
      </c>
      <c r="B122" s="137" t="s">
        <v>399</v>
      </c>
      <c r="F122" s="88">
        <f>F120+F121</f>
        <v>305654.25370553223</v>
      </c>
      <c r="G122" s="88">
        <f>G120+G121</f>
        <v>263198.72417396458</v>
      </c>
      <c r="H122" s="88">
        <f>H120+H121</f>
        <v>464869.52411166072</v>
      </c>
      <c r="I122" s="88">
        <f>I120+I121</f>
        <v>441032.10003018501</v>
      </c>
      <c r="J122" s="96">
        <f>J120+J121</f>
        <v>1474754.6020213426</v>
      </c>
      <c r="K122" s="88">
        <v>490085.69271780143</v>
      </c>
      <c r="L122" s="88">
        <v>745534.78011837765</v>
      </c>
      <c r="M122" s="88">
        <v>516650.82224724011</v>
      </c>
      <c r="N122" s="88">
        <v>675056.88418558077</v>
      </c>
      <c r="O122" s="96">
        <v>2427328.179269</v>
      </c>
      <c r="P122" s="88">
        <v>738961.65636201599</v>
      </c>
      <c r="Q122" s="88">
        <f>SUM(Q120:Q121)</f>
        <v>787500.2860574571</v>
      </c>
      <c r="R122" s="88">
        <v>899458.29878661653</v>
      </c>
      <c r="S122" s="88">
        <v>937583.23947024986</v>
      </c>
    </row>
    <row r="123" spans="1:19">
      <c r="A123" s="136"/>
      <c r="B123" s="132"/>
      <c r="F123" s="88"/>
      <c r="G123" s="88"/>
      <c r="H123" s="88"/>
      <c r="I123" s="88"/>
      <c r="J123" s="96"/>
      <c r="K123" s="88"/>
      <c r="L123" s="88"/>
      <c r="M123" s="88"/>
      <c r="N123" s="88"/>
      <c r="O123" s="96"/>
      <c r="P123" s="88"/>
      <c r="Q123" s="88"/>
      <c r="R123" s="88"/>
      <c r="S123" s="88"/>
    </row>
    <row r="124" spans="1:19">
      <c r="A124" s="135" t="s">
        <v>137</v>
      </c>
      <c r="B124" s="132" t="s">
        <v>400</v>
      </c>
      <c r="F124" s="94">
        <f>F64</f>
        <v>-110738</v>
      </c>
      <c r="G124" s="94">
        <f>G64</f>
        <v>-77787</v>
      </c>
      <c r="H124" s="94">
        <f>H64</f>
        <v>-150517</v>
      </c>
      <c r="I124" s="94">
        <f>I64</f>
        <v>97078</v>
      </c>
      <c r="J124" s="97">
        <f>J64</f>
        <v>-241964</v>
      </c>
      <c r="K124" s="94">
        <v>-172871</v>
      </c>
      <c r="L124" s="94">
        <v>63132</v>
      </c>
      <c r="M124" s="94">
        <v>-28011</v>
      </c>
      <c r="N124" s="94">
        <v>-112308</v>
      </c>
      <c r="O124" s="97">
        <v>-250058</v>
      </c>
      <c r="P124" s="94">
        <v>-129409</v>
      </c>
      <c r="Q124" s="94">
        <v>-143069</v>
      </c>
      <c r="R124" s="94">
        <v>-127737</v>
      </c>
      <c r="S124" s="94">
        <v>-225627</v>
      </c>
    </row>
    <row r="125" spans="1:19">
      <c r="A125" s="135" t="s">
        <v>401</v>
      </c>
      <c r="B125" s="132" t="s">
        <v>402</v>
      </c>
      <c r="F125" s="94">
        <f>-F117</f>
        <v>14228.951234467801</v>
      </c>
      <c r="G125" s="94">
        <f>-G117</f>
        <v>-21931.724173964602</v>
      </c>
      <c r="H125" s="94">
        <f>-H117</f>
        <v>21994.475888339301</v>
      </c>
      <c r="I125" s="94">
        <f>-I117</f>
        <v>-21963.100030185</v>
      </c>
      <c r="J125" s="97">
        <f>-J117</f>
        <v>-7671.3970813425003</v>
      </c>
      <c r="K125" s="94">
        <v>-2478.6927178014098</v>
      </c>
      <c r="L125" s="94">
        <v>-83459.780118377705</v>
      </c>
      <c r="M125" s="94">
        <v>-23233.822247240099</v>
      </c>
      <c r="N125" s="94">
        <v>20253.115814419201</v>
      </c>
      <c r="O125" s="97">
        <v>-88919.179269</v>
      </c>
      <c r="P125" s="94">
        <v>-3435.6563620159832</v>
      </c>
      <c r="Q125" s="94">
        <v>10118.7139425429</v>
      </c>
      <c r="R125" s="94">
        <v>-52115.298786616499</v>
      </c>
      <c r="S125" s="94">
        <v>20974.7605297501</v>
      </c>
    </row>
    <row r="126" spans="1:19">
      <c r="A126" s="136" t="s">
        <v>403</v>
      </c>
      <c r="B126" s="137" t="s">
        <v>404</v>
      </c>
      <c r="F126" s="88">
        <f>F124+F125</f>
        <v>-96509.048765532207</v>
      </c>
      <c r="G126" s="88">
        <f>G124+G125</f>
        <v>-99718.724173964598</v>
      </c>
      <c r="H126" s="88">
        <f>H124+H125</f>
        <v>-128522.52411166069</v>
      </c>
      <c r="I126" s="88">
        <f>I124+I125</f>
        <v>75114.899969815</v>
      </c>
      <c r="J126" s="96">
        <f>J124+J125</f>
        <v>-249635.3970813425</v>
      </c>
      <c r="K126" s="88">
        <v>-175349.6927178014</v>
      </c>
      <c r="L126" s="88">
        <v>-20327.780118377705</v>
      </c>
      <c r="M126" s="88">
        <v>-51244.822247240096</v>
      </c>
      <c r="N126" s="88">
        <v>-92054.884185580799</v>
      </c>
      <c r="O126" s="96">
        <v>-338977.17926900001</v>
      </c>
      <c r="P126" s="88">
        <v>-132844.65636201599</v>
      </c>
      <c r="Q126" s="88">
        <f>SUM(Q124:Q125)</f>
        <v>-132950.2860574571</v>
      </c>
      <c r="R126" s="88">
        <v>-179852.29878661651</v>
      </c>
      <c r="S126" s="88">
        <v>-204652.23947024992</v>
      </c>
    </row>
    <row r="128" spans="1:19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sheetPr codeName="Planilha6"/>
  <dimension ref="A1:AK1048574"/>
  <sheetViews>
    <sheetView showGridLines="0" zoomScale="120" zoomScaleNormal="120" workbookViewId="0">
      <pane xSplit="1" topLeftCell="Q1" activePane="topRight" state="frozen"/>
      <selection pane="topRight" activeCell="AK4" sqref="AK4:AK5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72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72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4" width="9.109375" style="21" hidden="1" customWidth="1" outlineLevel="1"/>
    <col min="25" max="26" width="8.33203125" style="21" hidden="1" customWidth="1" outlineLevel="1"/>
    <col min="27" max="27" width="9.109375" style="21" bestFit="1" customWidth="1" collapsed="1"/>
    <col min="28" max="31" width="9.109375" style="21" hidden="1" customWidth="1" outlineLevel="1"/>
    <col min="32" max="32" width="9.109375" style="21" bestFit="1" collapsed="1"/>
    <col min="33" max="36" width="9.109375" style="21" hidden="1" customWidth="1" outlineLevel="1"/>
    <col min="37" max="37" width="9.109375" style="21" collapsed="1"/>
    <col min="38" max="16384" width="9.109375" style="21"/>
  </cols>
  <sheetData>
    <row r="1" spans="1:37" ht="12" customHeight="1">
      <c r="A1" s="54" t="s">
        <v>21</v>
      </c>
      <c r="B1" s="54" t="s">
        <v>21</v>
      </c>
      <c r="C1" s="55"/>
      <c r="D1" s="55"/>
    </row>
    <row r="2" spans="1:37" ht="12" customHeight="1">
      <c r="A2" s="56" t="s">
        <v>22</v>
      </c>
      <c r="B2" s="56" t="s">
        <v>23</v>
      </c>
      <c r="E2" s="28"/>
      <c r="F2" s="28"/>
      <c r="G2" s="28"/>
      <c r="H2" s="246"/>
      <c r="I2" s="28"/>
      <c r="J2" s="28"/>
      <c r="K2" s="28"/>
      <c r="L2" s="246"/>
      <c r="M2" s="28"/>
      <c r="N2" s="28"/>
    </row>
    <row r="3" spans="1:37" ht="12" customHeight="1">
      <c r="A3" s="56"/>
      <c r="B3" s="56"/>
      <c r="C3" s="57"/>
      <c r="D3" s="57"/>
      <c r="E3" s="58"/>
      <c r="F3" s="58"/>
      <c r="G3" s="58"/>
      <c r="H3" s="247"/>
      <c r="I3" s="58"/>
      <c r="J3" s="58"/>
      <c r="K3" s="58"/>
      <c r="L3" s="247"/>
      <c r="M3" s="58"/>
      <c r="N3" s="58"/>
    </row>
    <row r="4" spans="1:37">
      <c r="A4" s="382" t="s">
        <v>183</v>
      </c>
      <c r="B4" s="382" t="s">
        <v>184</v>
      </c>
      <c r="C4" s="290" t="s">
        <v>75</v>
      </c>
      <c r="D4" s="290" t="s">
        <v>76</v>
      </c>
      <c r="E4" s="290" t="s">
        <v>77</v>
      </c>
      <c r="F4" s="290" t="s">
        <v>78</v>
      </c>
      <c r="G4" s="383">
        <v>2018</v>
      </c>
      <c r="H4" s="291" t="s">
        <v>491</v>
      </c>
      <c r="I4" s="291" t="s">
        <v>498</v>
      </c>
      <c r="J4" s="291" t="s">
        <v>503</v>
      </c>
      <c r="K4" s="291" t="s">
        <v>508</v>
      </c>
      <c r="L4" s="383">
        <v>2019</v>
      </c>
      <c r="M4" s="291" t="s">
        <v>510</v>
      </c>
      <c r="N4" s="291" t="s">
        <v>512</v>
      </c>
      <c r="O4" s="291" t="s">
        <v>521</v>
      </c>
      <c r="P4" s="291" t="s">
        <v>528</v>
      </c>
      <c r="Q4" s="383">
        <v>2020</v>
      </c>
      <c r="R4" s="291" t="s">
        <v>530</v>
      </c>
      <c r="S4" s="291" t="s">
        <v>539</v>
      </c>
      <c r="T4" s="291" t="s">
        <v>546</v>
      </c>
      <c r="U4" s="291" t="s">
        <v>666</v>
      </c>
      <c r="V4" s="383">
        <v>2021</v>
      </c>
      <c r="W4" s="291" t="s">
        <v>674</v>
      </c>
      <c r="X4" s="291" t="s">
        <v>677</v>
      </c>
      <c r="Y4" s="291" t="s">
        <v>685</v>
      </c>
      <c r="Z4" s="291" t="s">
        <v>693</v>
      </c>
      <c r="AA4" s="383">
        <v>2022</v>
      </c>
      <c r="AB4" s="291" t="s">
        <v>700</v>
      </c>
      <c r="AC4" s="291" t="s">
        <v>710</v>
      </c>
      <c r="AD4" s="291" t="s">
        <v>718</v>
      </c>
      <c r="AE4" s="291" t="s">
        <v>719</v>
      </c>
      <c r="AF4" s="383">
        <v>2023</v>
      </c>
      <c r="AG4" s="291" t="s">
        <v>723</v>
      </c>
      <c r="AH4" s="291" t="s">
        <v>731</v>
      </c>
      <c r="AI4" s="291" t="s">
        <v>755</v>
      </c>
      <c r="AJ4" s="291" t="s">
        <v>761</v>
      </c>
      <c r="AK4" s="383">
        <v>2024</v>
      </c>
    </row>
    <row r="5" spans="1:37">
      <c r="A5" s="382"/>
      <c r="B5" s="382"/>
      <c r="C5" s="290" t="s">
        <v>31</v>
      </c>
      <c r="D5" s="290" t="s">
        <v>71</v>
      </c>
      <c r="E5" s="290" t="s">
        <v>72</v>
      </c>
      <c r="F5" s="290" t="s">
        <v>73</v>
      </c>
      <c r="G5" s="383"/>
      <c r="H5" s="291" t="s">
        <v>492</v>
      </c>
      <c r="I5" s="291" t="s">
        <v>497</v>
      </c>
      <c r="J5" s="291" t="s">
        <v>504</v>
      </c>
      <c r="K5" s="291" t="s">
        <v>509</v>
      </c>
      <c r="L5" s="383"/>
      <c r="M5" s="291" t="s">
        <v>511</v>
      </c>
      <c r="N5" s="291" t="s">
        <v>513</v>
      </c>
      <c r="O5" s="291" t="s">
        <v>522</v>
      </c>
      <c r="P5" s="291" t="s">
        <v>529</v>
      </c>
      <c r="Q5" s="383"/>
      <c r="R5" s="291" t="s">
        <v>531</v>
      </c>
      <c r="S5" s="291" t="s">
        <v>540</v>
      </c>
      <c r="T5" s="291" t="s">
        <v>547</v>
      </c>
      <c r="U5" s="291" t="s">
        <v>667</v>
      </c>
      <c r="V5" s="383"/>
      <c r="W5" s="291" t="s">
        <v>675</v>
      </c>
      <c r="X5" s="291" t="s">
        <v>678</v>
      </c>
      <c r="Y5" s="291" t="s">
        <v>686</v>
      </c>
      <c r="Z5" s="291" t="s">
        <v>692</v>
      </c>
      <c r="AA5" s="383"/>
      <c r="AB5" s="291" t="s">
        <v>701</v>
      </c>
      <c r="AC5" s="291" t="s">
        <v>711</v>
      </c>
      <c r="AD5" s="291" t="s">
        <v>717</v>
      </c>
      <c r="AE5" s="291" t="s">
        <v>720</v>
      </c>
      <c r="AF5" s="383"/>
      <c r="AG5" s="291" t="s">
        <v>724</v>
      </c>
      <c r="AH5" s="291" t="s">
        <v>732</v>
      </c>
      <c r="AI5" s="291" t="s">
        <v>756</v>
      </c>
      <c r="AJ5" s="291" t="s">
        <v>762</v>
      </c>
      <c r="AK5" s="383"/>
    </row>
    <row r="6" spans="1:37" ht="11.25" customHeight="1">
      <c r="A6" s="59" t="s">
        <v>185</v>
      </c>
      <c r="B6" s="32" t="s">
        <v>186</v>
      </c>
      <c r="C6" s="60"/>
      <c r="G6" s="355"/>
      <c r="L6" s="355"/>
      <c r="Q6" s="355"/>
      <c r="T6" s="21"/>
      <c r="V6" s="355"/>
      <c r="AA6" s="355"/>
      <c r="AF6" s="355"/>
      <c r="AK6" s="355"/>
    </row>
    <row r="7" spans="1:37" ht="11.25" customHeight="1">
      <c r="A7" s="61" t="s">
        <v>187</v>
      </c>
      <c r="B7" s="62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356">
        <v>2088351</v>
      </c>
      <c r="H7" s="174">
        <v>606117</v>
      </c>
      <c r="I7" s="69">
        <v>654550</v>
      </c>
      <c r="J7" s="69">
        <v>719606</v>
      </c>
      <c r="K7" s="69">
        <v>732931</v>
      </c>
      <c r="L7" s="356">
        <v>2713204</v>
      </c>
      <c r="M7" s="69">
        <v>1025121</v>
      </c>
      <c r="N7" s="69">
        <v>891759</v>
      </c>
      <c r="O7" s="151">
        <v>1136496</v>
      </c>
      <c r="P7" s="151">
        <v>1097339</v>
      </c>
      <c r="Q7" s="356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356">
        <v>4717089</v>
      </c>
      <c r="W7" s="69">
        <v>1101043</v>
      </c>
      <c r="X7" s="69">
        <v>1092277</v>
      </c>
      <c r="Y7" s="69">
        <v>1029296</v>
      </c>
      <c r="Z7" s="69">
        <v>1003982</v>
      </c>
      <c r="AA7" s="356">
        <v>4226598</v>
      </c>
      <c r="AB7" s="69">
        <v>1089458</v>
      </c>
      <c r="AC7" s="69">
        <v>1049499</v>
      </c>
      <c r="AD7" s="69">
        <v>1077750</v>
      </c>
      <c r="AE7" s="69">
        <v>915805</v>
      </c>
      <c r="AF7" s="356">
        <v>4132512</v>
      </c>
      <c r="AG7" s="69">
        <v>949569</v>
      </c>
      <c r="AH7" s="69">
        <v>1244043</v>
      </c>
      <c r="AI7" s="69">
        <v>1204533</v>
      </c>
      <c r="AJ7" s="69">
        <v>1178547</v>
      </c>
      <c r="AK7" s="356">
        <v>4576692</v>
      </c>
    </row>
    <row r="8" spans="1:37" ht="11.25" customHeight="1">
      <c r="A8" s="65" t="s">
        <v>189</v>
      </c>
      <c r="B8" s="66" t="s">
        <v>190</v>
      </c>
      <c r="C8" s="63"/>
      <c r="D8" s="63"/>
      <c r="E8" s="63"/>
      <c r="F8" s="63"/>
      <c r="G8" s="357"/>
      <c r="H8" s="173"/>
      <c r="I8" s="63"/>
      <c r="J8" s="63"/>
      <c r="K8" s="63">
        <v>0</v>
      </c>
      <c r="L8" s="357"/>
      <c r="M8" s="63"/>
      <c r="N8" s="63"/>
      <c r="O8" s="152"/>
      <c r="P8" s="152"/>
      <c r="Q8" s="357"/>
      <c r="R8" s="63"/>
      <c r="S8" s="63"/>
      <c r="T8" s="63"/>
      <c r="U8" s="63"/>
      <c r="V8" s="357"/>
      <c r="W8" s="63"/>
      <c r="X8" s="63"/>
      <c r="Y8" s="63"/>
      <c r="Z8" s="63"/>
      <c r="AA8" s="357"/>
      <c r="AB8" s="63"/>
      <c r="AC8" s="63"/>
      <c r="AD8" s="63"/>
      <c r="AE8" s="63"/>
      <c r="AF8" s="357"/>
      <c r="AG8" s="63"/>
      <c r="AH8" s="63"/>
      <c r="AI8" s="63"/>
      <c r="AJ8" s="69">
        <v>0</v>
      </c>
      <c r="AK8" s="357"/>
    </row>
    <row r="9" spans="1:37" ht="11.25" customHeight="1">
      <c r="A9" s="65" t="s">
        <v>191</v>
      </c>
      <c r="B9" s="66" t="s">
        <v>192</v>
      </c>
      <c r="C9" s="63">
        <v>236049</v>
      </c>
      <c r="D9" s="63">
        <v>237238</v>
      </c>
      <c r="E9" s="63">
        <v>236390</v>
      </c>
      <c r="F9" s="63">
        <v>243428</v>
      </c>
      <c r="G9" s="357">
        <v>953105</v>
      </c>
      <c r="H9" s="173">
        <v>257562</v>
      </c>
      <c r="I9" s="63">
        <v>257573</v>
      </c>
      <c r="J9" s="63">
        <v>257295</v>
      </c>
      <c r="K9" s="63">
        <v>257820</v>
      </c>
      <c r="L9" s="357">
        <v>1030250</v>
      </c>
      <c r="M9" s="63">
        <v>261908</v>
      </c>
      <c r="N9" s="63">
        <v>244232</v>
      </c>
      <c r="O9" s="152">
        <v>264348</v>
      </c>
      <c r="P9" s="152">
        <v>270813</v>
      </c>
      <c r="Q9" s="357">
        <v>1041301</v>
      </c>
      <c r="R9" s="63">
        <v>264409</v>
      </c>
      <c r="S9" s="63">
        <v>264750</v>
      </c>
      <c r="T9" s="63">
        <v>272257</v>
      </c>
      <c r="U9" s="63">
        <v>255734</v>
      </c>
      <c r="V9" s="357">
        <v>1057150</v>
      </c>
      <c r="W9" s="63">
        <v>275945</v>
      </c>
      <c r="X9" s="63">
        <v>266010</v>
      </c>
      <c r="Y9" s="63">
        <v>256090</v>
      </c>
      <c r="Z9" s="63">
        <v>258259</v>
      </c>
      <c r="AA9" s="357">
        <v>1056304</v>
      </c>
      <c r="AB9" s="63">
        <v>259590</v>
      </c>
      <c r="AC9" s="63">
        <v>268942</v>
      </c>
      <c r="AD9" s="63">
        <v>281592</v>
      </c>
      <c r="AE9" s="63">
        <v>279911</v>
      </c>
      <c r="AF9" s="357">
        <v>1090035</v>
      </c>
      <c r="AG9" s="63">
        <v>279908</v>
      </c>
      <c r="AH9" s="63">
        <v>88815</v>
      </c>
      <c r="AI9" s="63">
        <v>99731</v>
      </c>
      <c r="AJ9" s="63">
        <v>103295</v>
      </c>
      <c r="AK9" s="357">
        <v>571749</v>
      </c>
    </row>
    <row r="10" spans="1:37" ht="11.25" customHeight="1">
      <c r="A10" s="65" t="s">
        <v>193</v>
      </c>
      <c r="B10" s="66" t="s">
        <v>194</v>
      </c>
      <c r="C10" s="63">
        <v>0</v>
      </c>
      <c r="D10" s="63">
        <v>0</v>
      </c>
      <c r="E10" s="63">
        <v>8722</v>
      </c>
      <c r="F10" s="63">
        <v>0</v>
      </c>
      <c r="G10" s="357">
        <v>8722</v>
      </c>
      <c r="H10" s="173">
        <v>0</v>
      </c>
      <c r="I10" s="63">
        <v>0</v>
      </c>
      <c r="J10" s="63">
        <v>0</v>
      </c>
      <c r="K10" s="63">
        <v>0</v>
      </c>
      <c r="L10" s="357">
        <v>0</v>
      </c>
      <c r="M10" s="63">
        <v>0</v>
      </c>
      <c r="N10" s="63"/>
      <c r="O10" s="152">
        <v>67723</v>
      </c>
      <c r="P10" s="152">
        <v>12662</v>
      </c>
      <c r="Q10" s="357">
        <v>80385</v>
      </c>
      <c r="R10" s="63">
        <v>0</v>
      </c>
      <c r="S10" s="63">
        <v>0</v>
      </c>
      <c r="T10" s="63">
        <v>0</v>
      </c>
      <c r="U10" s="63">
        <v>4114</v>
      </c>
      <c r="V10" s="357">
        <v>4114</v>
      </c>
      <c r="W10" s="63">
        <v>0</v>
      </c>
      <c r="X10" s="63">
        <v>0</v>
      </c>
      <c r="Y10" s="63">
        <v>0</v>
      </c>
      <c r="Z10" s="63">
        <v>0</v>
      </c>
      <c r="AA10" s="357">
        <v>0</v>
      </c>
      <c r="AB10" s="63">
        <v>0</v>
      </c>
      <c r="AC10" s="63">
        <v>0</v>
      </c>
      <c r="AD10" s="63">
        <v>0</v>
      </c>
      <c r="AE10" s="63">
        <v>0</v>
      </c>
      <c r="AF10" s="357">
        <v>0</v>
      </c>
      <c r="AG10" s="63">
        <v>67595</v>
      </c>
      <c r="AH10" s="63">
        <v>0</v>
      </c>
      <c r="AI10" s="63">
        <v>0</v>
      </c>
      <c r="AJ10" s="63">
        <v>0</v>
      </c>
      <c r="AK10" s="357">
        <v>67595</v>
      </c>
    </row>
    <row r="11" spans="1:37" ht="11.25" customHeight="1">
      <c r="A11" s="65" t="s">
        <v>152</v>
      </c>
      <c r="B11" s="66" t="s">
        <v>153</v>
      </c>
      <c r="C11" s="63">
        <v>145569</v>
      </c>
      <c r="D11" s="63">
        <v>-35402</v>
      </c>
      <c r="E11" s="63">
        <v>25744</v>
      </c>
      <c r="F11" s="63">
        <v>123831</v>
      </c>
      <c r="G11" s="357">
        <v>259742</v>
      </c>
      <c r="H11" s="173">
        <v>123640</v>
      </c>
      <c r="I11" s="63">
        <v>109677</v>
      </c>
      <c r="J11" s="63">
        <v>55836</v>
      </c>
      <c r="K11" s="63">
        <v>143146</v>
      </c>
      <c r="L11" s="357">
        <v>432299</v>
      </c>
      <c r="M11" s="63">
        <v>62163</v>
      </c>
      <c r="N11" s="63">
        <v>126873</v>
      </c>
      <c r="O11" s="152">
        <v>274450</v>
      </c>
      <c r="P11" s="152">
        <v>267798</v>
      </c>
      <c r="Q11" s="357">
        <v>731284</v>
      </c>
      <c r="R11" s="63">
        <v>227413</v>
      </c>
      <c r="S11" s="63">
        <v>323122</v>
      </c>
      <c r="T11" s="63">
        <v>146460</v>
      </c>
      <c r="U11" s="63">
        <v>92729</v>
      </c>
      <c r="V11" s="357">
        <v>789724</v>
      </c>
      <c r="W11" s="63">
        <v>379316</v>
      </c>
      <c r="X11" s="63">
        <v>30583</v>
      </c>
      <c r="Y11" s="63">
        <v>-77418</v>
      </c>
      <c r="Z11" s="63">
        <v>-36950</v>
      </c>
      <c r="AA11" s="357">
        <v>295531</v>
      </c>
      <c r="AB11" s="63">
        <v>41253</v>
      </c>
      <c r="AC11" s="63">
        <v>27164</v>
      </c>
      <c r="AD11" s="63">
        <v>60232</v>
      </c>
      <c r="AE11" s="63">
        <v>-70541</v>
      </c>
      <c r="AF11" s="357">
        <v>58108</v>
      </c>
      <c r="AG11" s="63">
        <v>-26249</v>
      </c>
      <c r="AH11" s="63">
        <v>-68957</v>
      </c>
      <c r="AI11" s="63">
        <v>114345</v>
      </c>
      <c r="AJ11" s="63">
        <v>-116289</v>
      </c>
      <c r="AK11" s="357">
        <v>-97150</v>
      </c>
    </row>
    <row r="12" spans="1:37" ht="11.25" customHeight="1">
      <c r="A12" s="65" t="s">
        <v>195</v>
      </c>
      <c r="B12" s="66" t="s">
        <v>196</v>
      </c>
      <c r="C12" s="63">
        <v>-1005</v>
      </c>
      <c r="D12" s="63">
        <v>-274</v>
      </c>
      <c r="E12" s="63">
        <v>-370</v>
      </c>
      <c r="F12" s="63">
        <v>-498</v>
      </c>
      <c r="G12" s="357">
        <v>-2147</v>
      </c>
      <c r="H12" s="173">
        <v>-1495</v>
      </c>
      <c r="I12" s="63">
        <v>-491</v>
      </c>
      <c r="J12" s="63">
        <v>-722</v>
      </c>
      <c r="K12" s="63">
        <v>-442</v>
      </c>
      <c r="L12" s="357">
        <v>-3150</v>
      </c>
      <c r="M12" s="63">
        <v>261</v>
      </c>
      <c r="N12" s="63">
        <v>-582</v>
      </c>
      <c r="O12" s="152">
        <v>-914</v>
      </c>
      <c r="P12" s="152">
        <v>-1130</v>
      </c>
      <c r="Q12" s="357">
        <v>-2365</v>
      </c>
      <c r="R12" s="63">
        <v>-1240</v>
      </c>
      <c r="S12" s="63">
        <v>-1227</v>
      </c>
      <c r="T12" s="63">
        <v>-1234</v>
      </c>
      <c r="U12" s="63">
        <v>-710</v>
      </c>
      <c r="V12" s="357">
        <v>-4411</v>
      </c>
      <c r="W12" s="63">
        <v>-2465</v>
      </c>
      <c r="X12" s="63">
        <v>-475</v>
      </c>
      <c r="Y12" s="63">
        <v>-1879</v>
      </c>
      <c r="Z12" s="63">
        <v>-741</v>
      </c>
      <c r="AA12" s="357">
        <v>-5560</v>
      </c>
      <c r="AB12" s="63">
        <v>581</v>
      </c>
      <c r="AC12" s="63">
        <v>-3057</v>
      </c>
      <c r="AD12" s="63">
        <v>-1154</v>
      </c>
      <c r="AE12" s="63">
        <v>-1782</v>
      </c>
      <c r="AF12" s="357">
        <v>-5412</v>
      </c>
      <c r="AG12" s="63">
        <v>2995</v>
      </c>
      <c r="AH12" s="63">
        <v>-210</v>
      </c>
      <c r="AI12" s="63">
        <v>641</v>
      </c>
      <c r="AJ12" s="63">
        <v>1158</v>
      </c>
      <c r="AK12" s="357">
        <v>4584</v>
      </c>
    </row>
    <row r="13" spans="1:37" ht="11.25" customHeight="1">
      <c r="A13" s="67" t="s">
        <v>197</v>
      </c>
      <c r="B13" s="66" t="s">
        <v>198</v>
      </c>
      <c r="C13" s="63">
        <v>18923</v>
      </c>
      <c r="D13" s="63">
        <v>19098</v>
      </c>
      <c r="E13" s="63">
        <v>16672</v>
      </c>
      <c r="F13" s="63">
        <v>17523</v>
      </c>
      <c r="G13" s="357">
        <v>72216</v>
      </c>
      <c r="H13" s="173">
        <v>21924</v>
      </c>
      <c r="I13" s="63">
        <v>20581</v>
      </c>
      <c r="J13" s="63">
        <v>20817</v>
      </c>
      <c r="K13" s="63">
        <v>20528</v>
      </c>
      <c r="L13" s="357">
        <v>83850</v>
      </c>
      <c r="M13" s="63">
        <v>24111</v>
      </c>
      <c r="N13" s="63">
        <v>17635</v>
      </c>
      <c r="O13" s="152">
        <v>18901</v>
      </c>
      <c r="P13" s="152">
        <v>17531</v>
      </c>
      <c r="Q13" s="357">
        <v>78178</v>
      </c>
      <c r="R13" s="63">
        <v>21353</v>
      </c>
      <c r="S13" s="63">
        <v>30208</v>
      </c>
      <c r="T13" s="63">
        <v>18966</v>
      </c>
      <c r="U13" s="63">
        <v>19168</v>
      </c>
      <c r="V13" s="357">
        <v>89695</v>
      </c>
      <c r="W13" s="63">
        <v>23232</v>
      </c>
      <c r="X13" s="63">
        <v>16897</v>
      </c>
      <c r="Y13" s="63">
        <v>22453</v>
      </c>
      <c r="Z13" s="63">
        <v>21730</v>
      </c>
      <c r="AA13" s="357">
        <v>84312</v>
      </c>
      <c r="AB13" s="63">
        <v>24798</v>
      </c>
      <c r="AC13" s="63">
        <v>18545</v>
      </c>
      <c r="AD13" s="63">
        <v>22295</v>
      </c>
      <c r="AE13" s="63">
        <v>22222</v>
      </c>
      <c r="AF13" s="357">
        <v>87860</v>
      </c>
      <c r="AG13" s="63">
        <v>25824</v>
      </c>
      <c r="AH13" s="63">
        <v>22238</v>
      </c>
      <c r="AI13" s="63">
        <v>23527</v>
      </c>
      <c r="AJ13" s="63">
        <v>28112</v>
      </c>
      <c r="AK13" s="357">
        <v>99701</v>
      </c>
    </row>
    <row r="14" spans="1:37" ht="11.25" customHeight="1">
      <c r="A14" s="67" t="s">
        <v>199</v>
      </c>
      <c r="B14" s="66" t="s">
        <v>200</v>
      </c>
      <c r="C14" s="63">
        <v>88856</v>
      </c>
      <c r="D14" s="63">
        <v>178113</v>
      </c>
      <c r="E14" s="63">
        <v>19304</v>
      </c>
      <c r="F14" s="63">
        <v>85629</v>
      </c>
      <c r="G14" s="357">
        <v>371902</v>
      </c>
      <c r="H14" s="173">
        <v>66276</v>
      </c>
      <c r="I14" s="63">
        <v>81370</v>
      </c>
      <c r="J14" s="63">
        <v>91586</v>
      </c>
      <c r="K14" s="63">
        <v>76316</v>
      </c>
      <c r="L14" s="357">
        <v>315548</v>
      </c>
      <c r="M14" s="63">
        <v>72375</v>
      </c>
      <c r="N14" s="63">
        <v>74328</v>
      </c>
      <c r="O14" s="152">
        <v>52140</v>
      </c>
      <c r="P14" s="152">
        <v>60538</v>
      </c>
      <c r="Q14" s="357">
        <v>259381</v>
      </c>
      <c r="R14" s="63">
        <v>61969</v>
      </c>
      <c r="S14" s="63">
        <v>101548</v>
      </c>
      <c r="T14" s="63">
        <v>166573</v>
      </c>
      <c r="U14" s="63">
        <v>266661</v>
      </c>
      <c r="V14" s="357">
        <v>596751</v>
      </c>
      <c r="W14" s="63">
        <v>308423</v>
      </c>
      <c r="X14" s="63">
        <v>380251</v>
      </c>
      <c r="Y14" s="63">
        <v>376781</v>
      </c>
      <c r="Z14" s="63">
        <v>319172</v>
      </c>
      <c r="AA14" s="357">
        <v>1384627</v>
      </c>
      <c r="AB14" s="63">
        <v>322853</v>
      </c>
      <c r="AC14" s="63">
        <v>308525</v>
      </c>
      <c r="AD14" s="63">
        <v>311867</v>
      </c>
      <c r="AE14" s="63">
        <v>341463</v>
      </c>
      <c r="AF14" s="357">
        <v>1284708</v>
      </c>
      <c r="AG14" s="63">
        <v>348802</v>
      </c>
      <c r="AH14" s="63">
        <v>359388</v>
      </c>
      <c r="AI14" s="63">
        <v>298814</v>
      </c>
      <c r="AJ14" s="63">
        <v>310890</v>
      </c>
      <c r="AK14" s="357">
        <v>1317894</v>
      </c>
    </row>
    <row r="15" spans="1:37" ht="11.25" customHeight="1">
      <c r="A15" s="67" t="s">
        <v>201</v>
      </c>
      <c r="B15" s="66" t="s">
        <v>202</v>
      </c>
      <c r="C15" s="63">
        <v>44958</v>
      </c>
      <c r="D15" s="63">
        <v>-29085</v>
      </c>
      <c r="E15" s="63">
        <v>33454</v>
      </c>
      <c r="F15" s="63">
        <v>30754</v>
      </c>
      <c r="G15" s="357">
        <v>80081</v>
      </c>
      <c r="H15" s="173">
        <v>47288</v>
      </c>
      <c r="I15" s="63">
        <v>51358</v>
      </c>
      <c r="J15" s="63">
        <v>48462</v>
      </c>
      <c r="K15" s="63">
        <v>18113</v>
      </c>
      <c r="L15" s="357">
        <v>165221</v>
      </c>
      <c r="M15" s="63">
        <v>-20755</v>
      </c>
      <c r="N15" s="63">
        <v>123123</v>
      </c>
      <c r="O15" s="152">
        <v>-201699</v>
      </c>
      <c r="P15" s="152">
        <v>-77598</v>
      </c>
      <c r="Q15" s="357">
        <v>-176929</v>
      </c>
      <c r="R15" s="63">
        <v>-48678</v>
      </c>
      <c r="S15" s="63">
        <v>-7952</v>
      </c>
      <c r="T15" s="63">
        <v>-6664</v>
      </c>
      <c r="U15" s="63">
        <v>17866</v>
      </c>
      <c r="V15" s="357">
        <v>-45428</v>
      </c>
      <c r="W15" s="63">
        <v>17698</v>
      </c>
      <c r="X15" s="63">
        <v>8877</v>
      </c>
      <c r="Y15" s="63">
        <v>22515</v>
      </c>
      <c r="Z15" s="63">
        <v>38259</v>
      </c>
      <c r="AA15" s="357">
        <v>87349</v>
      </c>
      <c r="AB15" s="63">
        <v>14010</v>
      </c>
      <c r="AC15" s="63">
        <v>26769</v>
      </c>
      <c r="AD15" s="63">
        <v>2980</v>
      </c>
      <c r="AE15" s="63">
        <v>21169</v>
      </c>
      <c r="AF15" s="357">
        <v>64928</v>
      </c>
      <c r="AG15" s="63">
        <v>5324</v>
      </c>
      <c r="AH15" s="63">
        <v>19612</v>
      </c>
      <c r="AI15" s="63">
        <v>17768</v>
      </c>
      <c r="AJ15" s="63">
        <v>23797</v>
      </c>
      <c r="AK15" s="357">
        <v>66501</v>
      </c>
    </row>
    <row r="16" spans="1:37" ht="11.25" customHeight="1">
      <c r="A16" s="67" t="s">
        <v>203</v>
      </c>
      <c r="B16" s="66" t="s">
        <v>204</v>
      </c>
      <c r="C16" s="68">
        <v>3496</v>
      </c>
      <c r="D16" s="63">
        <v>2496</v>
      </c>
      <c r="E16" s="63">
        <v>78</v>
      </c>
      <c r="F16" s="63">
        <v>0</v>
      </c>
      <c r="G16" s="357">
        <v>6070</v>
      </c>
      <c r="H16" s="173">
        <v>0</v>
      </c>
      <c r="I16" s="63">
        <v>0</v>
      </c>
      <c r="J16" s="63">
        <v>0</v>
      </c>
      <c r="K16" s="63">
        <v>0</v>
      </c>
      <c r="L16" s="357">
        <v>0</v>
      </c>
      <c r="M16" s="63">
        <v>0</v>
      </c>
      <c r="N16" s="63">
        <v>0</v>
      </c>
      <c r="O16" s="63">
        <v>0</v>
      </c>
      <c r="P16" s="63">
        <v>0</v>
      </c>
      <c r="Q16" s="357">
        <v>0</v>
      </c>
      <c r="R16" s="63">
        <v>0</v>
      </c>
      <c r="S16" s="63">
        <v>0</v>
      </c>
      <c r="T16" s="63">
        <v>0</v>
      </c>
      <c r="U16" s="63">
        <v>0</v>
      </c>
      <c r="V16" s="357">
        <v>0</v>
      </c>
      <c r="W16" s="63">
        <v>0</v>
      </c>
      <c r="X16" s="63">
        <v>0</v>
      </c>
      <c r="Y16" s="63">
        <v>0</v>
      </c>
      <c r="Z16" s="63">
        <v>0</v>
      </c>
      <c r="AA16" s="357">
        <v>0</v>
      </c>
      <c r="AB16" s="63">
        <v>0</v>
      </c>
      <c r="AC16" s="63">
        <v>0</v>
      </c>
      <c r="AD16" s="63">
        <v>0</v>
      </c>
      <c r="AE16" s="63">
        <v>0</v>
      </c>
      <c r="AF16" s="357">
        <v>0</v>
      </c>
      <c r="AG16" s="63">
        <v>0</v>
      </c>
      <c r="AH16" s="63">
        <v>0</v>
      </c>
      <c r="AI16" s="63">
        <v>0</v>
      </c>
      <c r="AJ16" s="63">
        <v>0</v>
      </c>
      <c r="AK16" s="357">
        <v>0</v>
      </c>
    </row>
    <row r="17" spans="1:37" ht="11.25" customHeight="1">
      <c r="A17" s="67" t="s">
        <v>205</v>
      </c>
      <c r="B17" s="66" t="s">
        <v>206</v>
      </c>
      <c r="C17" s="63">
        <v>58270</v>
      </c>
      <c r="D17" s="63">
        <v>-328134</v>
      </c>
      <c r="E17" s="63">
        <v>-113360</v>
      </c>
      <c r="F17" s="63">
        <v>114276</v>
      </c>
      <c r="G17" s="357">
        <v>-268948</v>
      </c>
      <c r="H17" s="173">
        <v>-16722</v>
      </c>
      <c r="I17" s="63">
        <v>23981</v>
      </c>
      <c r="J17" s="63">
        <v>-186090</v>
      </c>
      <c r="K17" s="63">
        <v>83782</v>
      </c>
      <c r="L17" s="357">
        <v>-95049</v>
      </c>
      <c r="M17" s="63">
        <v>-731399</v>
      </c>
      <c r="N17" s="63">
        <v>-211682</v>
      </c>
      <c r="O17" s="152">
        <v>58162</v>
      </c>
      <c r="P17" s="152">
        <v>-21288</v>
      </c>
      <c r="Q17" s="357">
        <v>-906207</v>
      </c>
      <c r="R17" s="63">
        <v>1458</v>
      </c>
      <c r="S17" s="63">
        <v>402</v>
      </c>
      <c r="T17" s="63">
        <v>9979</v>
      </c>
      <c r="U17" s="63">
        <v>15180</v>
      </c>
      <c r="V17" s="357">
        <v>27019</v>
      </c>
      <c r="W17" s="63">
        <v>-26508</v>
      </c>
      <c r="X17" s="63">
        <v>10351</v>
      </c>
      <c r="Y17" s="63">
        <v>2399</v>
      </c>
      <c r="Z17" s="63">
        <v>7997</v>
      </c>
      <c r="AA17" s="357">
        <v>-5761</v>
      </c>
      <c r="AB17" s="63">
        <v>77597</v>
      </c>
      <c r="AC17" s="63">
        <v>-37533</v>
      </c>
      <c r="AD17" s="63">
        <v>6380</v>
      </c>
      <c r="AE17" s="63">
        <v>-37604</v>
      </c>
      <c r="AF17" s="357">
        <v>8840</v>
      </c>
      <c r="AG17" s="63">
        <v>16766</v>
      </c>
      <c r="AH17" s="63">
        <v>15705</v>
      </c>
      <c r="AI17" s="63">
        <v>7169</v>
      </c>
      <c r="AJ17" s="63">
        <v>32838</v>
      </c>
      <c r="AK17" s="357">
        <v>72478</v>
      </c>
    </row>
    <row r="18" spans="1:37" ht="11.25" customHeight="1">
      <c r="A18" s="67" t="s">
        <v>207</v>
      </c>
      <c r="B18" s="66" t="s">
        <v>208</v>
      </c>
      <c r="C18" s="63">
        <v>9670</v>
      </c>
      <c r="D18" s="63">
        <v>325584</v>
      </c>
      <c r="E18" s="63">
        <v>90637</v>
      </c>
      <c r="F18" s="63">
        <v>-79009</v>
      </c>
      <c r="G18" s="357">
        <v>346882</v>
      </c>
      <c r="H18" s="173">
        <v>13403</v>
      </c>
      <c r="I18" s="63">
        <v>-39474</v>
      </c>
      <c r="J18" s="63">
        <v>203306</v>
      </c>
      <c r="K18" s="63">
        <v>-81824</v>
      </c>
      <c r="L18" s="357">
        <v>95411</v>
      </c>
      <c r="M18" s="63">
        <v>714816</v>
      </c>
      <c r="N18" s="63">
        <v>169708</v>
      </c>
      <c r="O18" s="152">
        <v>-78275</v>
      </c>
      <c r="P18" s="152">
        <v>0</v>
      </c>
      <c r="Q18" s="357">
        <v>806249</v>
      </c>
      <c r="R18" s="63">
        <v>0</v>
      </c>
      <c r="S18" s="63">
        <v>0</v>
      </c>
      <c r="T18" s="63">
        <v>0</v>
      </c>
      <c r="U18" s="63">
        <v>0</v>
      </c>
      <c r="V18" s="357">
        <v>0</v>
      </c>
      <c r="W18" s="63">
        <v>0</v>
      </c>
      <c r="X18" s="63">
        <v>0</v>
      </c>
      <c r="Y18" s="63">
        <v>0</v>
      </c>
      <c r="Z18" s="63">
        <v>0</v>
      </c>
      <c r="AA18" s="357">
        <v>0</v>
      </c>
      <c r="AB18" s="63">
        <v>0</v>
      </c>
      <c r="AC18" s="63">
        <v>0</v>
      </c>
      <c r="AD18" s="63">
        <v>0</v>
      </c>
      <c r="AE18" s="63">
        <v>0</v>
      </c>
      <c r="AF18" s="357">
        <v>0</v>
      </c>
      <c r="AG18" s="63">
        <v>0</v>
      </c>
      <c r="AH18" s="63">
        <v>0</v>
      </c>
      <c r="AI18" s="63">
        <v>0</v>
      </c>
      <c r="AJ18" s="63">
        <v>0</v>
      </c>
      <c r="AK18" s="357">
        <v>0</v>
      </c>
    </row>
    <row r="19" spans="1:37" ht="11.25" customHeight="1">
      <c r="A19" s="67" t="s">
        <v>209</v>
      </c>
      <c r="B19" s="66" t="s">
        <v>210</v>
      </c>
      <c r="C19" s="63">
        <v>642</v>
      </c>
      <c r="D19" s="63">
        <v>79389</v>
      </c>
      <c r="E19" s="63">
        <v>24199</v>
      </c>
      <c r="F19" s="63">
        <v>-19210</v>
      </c>
      <c r="G19" s="357">
        <v>85020</v>
      </c>
      <c r="H19" s="173">
        <v>3285</v>
      </c>
      <c r="I19" s="63">
        <v>-9675</v>
      </c>
      <c r="J19" s="63">
        <v>49830</v>
      </c>
      <c r="K19" s="63">
        <v>-20055</v>
      </c>
      <c r="L19" s="357">
        <v>23385</v>
      </c>
      <c r="M19" s="63">
        <v>175200</v>
      </c>
      <c r="N19" s="63">
        <v>41596</v>
      </c>
      <c r="O19" s="152">
        <v>24705</v>
      </c>
      <c r="P19" s="152">
        <v>-66601</v>
      </c>
      <c r="Q19" s="357">
        <v>174900</v>
      </c>
      <c r="R19" s="63">
        <v>75090</v>
      </c>
      <c r="S19" s="63">
        <v>-104265</v>
      </c>
      <c r="T19" s="63">
        <v>65580</v>
      </c>
      <c r="U19" s="63">
        <v>21165</v>
      </c>
      <c r="V19" s="357">
        <v>57570</v>
      </c>
      <c r="W19" s="63">
        <v>-126405</v>
      </c>
      <c r="X19" s="63">
        <v>75030</v>
      </c>
      <c r="Y19" s="63">
        <v>25290</v>
      </c>
      <c r="Z19" s="63">
        <v>-28335</v>
      </c>
      <c r="AA19" s="357">
        <v>-54420</v>
      </c>
      <c r="AB19" s="63">
        <v>-20594</v>
      </c>
      <c r="AC19" s="63">
        <v>-39181</v>
      </c>
      <c r="AD19" s="63">
        <v>-217595</v>
      </c>
      <c r="AE19" s="63">
        <v>-24945</v>
      </c>
      <c r="AF19" s="357">
        <v>-302315</v>
      </c>
      <c r="AG19" s="63">
        <v>23235</v>
      </c>
      <c r="AH19" s="63">
        <v>84405</v>
      </c>
      <c r="AI19" s="63">
        <v>-16620</v>
      </c>
      <c r="AJ19" s="63">
        <v>111629</v>
      </c>
      <c r="AK19" s="357">
        <v>202649</v>
      </c>
    </row>
    <row r="20" spans="1:37" ht="11.25" customHeight="1">
      <c r="A20" s="67" t="s">
        <v>211</v>
      </c>
      <c r="B20" s="66" t="s">
        <v>212</v>
      </c>
      <c r="C20" s="63">
        <v>-31607</v>
      </c>
      <c r="D20" s="63">
        <v>-5161</v>
      </c>
      <c r="E20" s="63">
        <v>28816</v>
      </c>
      <c r="F20" s="63">
        <v>-19915</v>
      </c>
      <c r="G20" s="357">
        <v>-27867</v>
      </c>
      <c r="H20" s="173">
        <v>15513</v>
      </c>
      <c r="I20" s="63">
        <v>18105</v>
      </c>
      <c r="J20" s="63">
        <v>-19802</v>
      </c>
      <c r="K20" s="63">
        <v>3272</v>
      </c>
      <c r="L20" s="357">
        <v>17088</v>
      </c>
      <c r="M20" s="63">
        <v>15067</v>
      </c>
      <c r="N20" s="63">
        <v>-7939</v>
      </c>
      <c r="O20" s="152">
        <v>12363</v>
      </c>
      <c r="P20" s="152">
        <v>0</v>
      </c>
      <c r="Q20" s="357">
        <v>19491</v>
      </c>
      <c r="R20" s="63">
        <v>0</v>
      </c>
      <c r="S20" s="63">
        <v>0</v>
      </c>
      <c r="T20" s="63">
        <v>0</v>
      </c>
      <c r="U20" s="63">
        <v>0</v>
      </c>
      <c r="V20" s="357">
        <v>0</v>
      </c>
      <c r="W20" s="63">
        <v>0</v>
      </c>
      <c r="X20" s="63">
        <v>0</v>
      </c>
      <c r="Y20" s="63">
        <v>0</v>
      </c>
      <c r="Z20" s="63">
        <v>0</v>
      </c>
      <c r="AA20" s="357">
        <v>0</v>
      </c>
      <c r="AB20" s="63">
        <v>-67060</v>
      </c>
      <c r="AC20" s="63">
        <v>24221</v>
      </c>
      <c r="AD20" s="63">
        <v>-6833</v>
      </c>
      <c r="AE20" s="63">
        <v>23999</v>
      </c>
      <c r="AF20" s="357">
        <v>-25673</v>
      </c>
      <c r="AG20" s="63">
        <v>-13760</v>
      </c>
      <c r="AH20" s="63">
        <v>-3414</v>
      </c>
      <c r="AI20" s="63">
        <v>189</v>
      </c>
      <c r="AJ20" s="63">
        <v>-17736</v>
      </c>
      <c r="AK20" s="357">
        <v>-34721</v>
      </c>
    </row>
    <row r="21" spans="1:37" ht="11.25" customHeight="1">
      <c r="A21" s="67" t="s">
        <v>703</v>
      </c>
      <c r="B21" s="66" t="s">
        <v>704</v>
      </c>
      <c r="C21" s="63"/>
      <c r="D21" s="63"/>
      <c r="E21" s="63"/>
      <c r="F21" s="63"/>
      <c r="G21" s="357">
        <v>0</v>
      </c>
      <c r="H21" s="63">
        <v>0</v>
      </c>
      <c r="I21" s="63">
        <v>0</v>
      </c>
      <c r="J21" s="63">
        <v>0</v>
      </c>
      <c r="K21" s="63">
        <v>0</v>
      </c>
      <c r="L21" s="357">
        <v>0</v>
      </c>
      <c r="M21" s="63">
        <v>0</v>
      </c>
      <c r="N21" s="63">
        <v>0</v>
      </c>
      <c r="O21" s="63">
        <v>0</v>
      </c>
      <c r="P21" s="63">
        <v>0</v>
      </c>
      <c r="Q21" s="357">
        <v>0</v>
      </c>
      <c r="R21" s="63">
        <v>0</v>
      </c>
      <c r="S21" s="63">
        <v>0</v>
      </c>
      <c r="T21" s="63">
        <v>0</v>
      </c>
      <c r="U21" s="63">
        <v>0</v>
      </c>
      <c r="V21" s="357">
        <v>0</v>
      </c>
      <c r="W21" s="63">
        <v>-9118</v>
      </c>
      <c r="X21" s="63">
        <v>0</v>
      </c>
      <c r="Y21" s="63">
        <v>0</v>
      </c>
      <c r="Z21" s="63">
        <v>0</v>
      </c>
      <c r="AA21" s="357">
        <v>-9118</v>
      </c>
      <c r="AB21" s="63">
        <v>-13933</v>
      </c>
      <c r="AC21" s="63">
        <v>-12882</v>
      </c>
      <c r="AD21" s="63">
        <v>-12420</v>
      </c>
      <c r="AE21" s="63">
        <v>39235</v>
      </c>
      <c r="AF21" s="357">
        <v>0</v>
      </c>
      <c r="AG21" s="63">
        <v>-3578</v>
      </c>
      <c r="AH21" s="63">
        <v>-7683</v>
      </c>
      <c r="AI21" s="63">
        <v>-6643</v>
      </c>
      <c r="AJ21" s="63">
        <v>-6763</v>
      </c>
      <c r="AK21" s="357">
        <v>-24667</v>
      </c>
    </row>
    <row r="22" spans="1:37" ht="11.25" customHeight="1">
      <c r="A22" s="67" t="s">
        <v>733</v>
      </c>
      <c r="B22" s="66" t="s">
        <v>734</v>
      </c>
      <c r="C22" s="63"/>
      <c r="D22" s="63"/>
      <c r="E22" s="63"/>
      <c r="F22" s="63"/>
      <c r="G22" s="357">
        <v>0</v>
      </c>
      <c r="H22" s="63"/>
      <c r="I22" s="63"/>
      <c r="J22" s="63"/>
      <c r="K22" s="63"/>
      <c r="L22" s="357">
        <v>0</v>
      </c>
      <c r="M22" s="63"/>
      <c r="N22" s="63"/>
      <c r="O22" s="63"/>
      <c r="P22" s="63"/>
      <c r="Q22" s="357">
        <v>0</v>
      </c>
      <c r="R22" s="63"/>
      <c r="S22" s="63"/>
      <c r="T22" s="63"/>
      <c r="U22" s="63"/>
      <c r="V22" s="357">
        <v>0</v>
      </c>
      <c r="W22" s="63"/>
      <c r="X22" s="63"/>
      <c r="Y22" s="63"/>
      <c r="Z22" s="63"/>
      <c r="AA22" s="357">
        <v>0</v>
      </c>
      <c r="AB22" s="63">
        <v>0</v>
      </c>
      <c r="AC22" s="63">
        <v>0</v>
      </c>
      <c r="AD22" s="63">
        <v>0</v>
      </c>
      <c r="AE22" s="63">
        <v>0</v>
      </c>
      <c r="AF22" s="357">
        <v>0</v>
      </c>
      <c r="AG22" s="63">
        <v>0</v>
      </c>
      <c r="AH22" s="63">
        <v>-16795</v>
      </c>
      <c r="AI22" s="63">
        <v>-16025</v>
      </c>
      <c r="AJ22" s="63">
        <v>-10111</v>
      </c>
      <c r="AK22" s="357">
        <v>-42931</v>
      </c>
    </row>
    <row r="23" spans="1:37" ht="11.25" customHeight="1">
      <c r="A23" s="67" t="s">
        <v>514</v>
      </c>
      <c r="B23" s="66" t="s">
        <v>514</v>
      </c>
      <c r="C23" s="63"/>
      <c r="D23" s="63"/>
      <c r="E23" s="63"/>
      <c r="F23" s="63"/>
      <c r="G23" s="357"/>
      <c r="H23" s="173"/>
      <c r="I23" s="63"/>
      <c r="J23" s="63"/>
      <c r="K23" s="63"/>
      <c r="L23" s="357"/>
      <c r="M23" s="63"/>
      <c r="N23" s="63">
        <v>14180</v>
      </c>
      <c r="O23" s="152">
        <v>1913</v>
      </c>
      <c r="P23" s="152">
        <v>-4632</v>
      </c>
      <c r="Q23" s="357">
        <v>11461</v>
      </c>
      <c r="R23" s="63">
        <v>0</v>
      </c>
      <c r="S23" s="63">
        <v>2667</v>
      </c>
      <c r="T23" s="63">
        <v>-2667</v>
      </c>
      <c r="U23" s="63">
        <v>0</v>
      </c>
      <c r="V23" s="357">
        <v>0</v>
      </c>
      <c r="W23" s="63">
        <v>0</v>
      </c>
      <c r="X23" s="63">
        <v>0</v>
      </c>
      <c r="Y23" s="63">
        <v>0</v>
      </c>
      <c r="Z23" s="63">
        <v>0</v>
      </c>
      <c r="AA23" s="357">
        <v>0</v>
      </c>
      <c r="AB23" s="63">
        <v>0</v>
      </c>
      <c r="AC23" s="63">
        <v>0</v>
      </c>
      <c r="AD23" s="63">
        <v>0</v>
      </c>
      <c r="AE23" s="63">
        <v>0</v>
      </c>
      <c r="AF23" s="357">
        <v>0</v>
      </c>
      <c r="AG23" s="63">
        <v>0</v>
      </c>
      <c r="AH23" s="63">
        <v>0</v>
      </c>
      <c r="AI23" s="63">
        <v>0</v>
      </c>
      <c r="AJ23" s="63">
        <v>0</v>
      </c>
      <c r="AK23" s="357">
        <v>0</v>
      </c>
    </row>
    <row r="24" spans="1:37" ht="11.25" customHeight="1">
      <c r="A24" s="67" t="s">
        <v>103</v>
      </c>
      <c r="B24" s="66" t="s">
        <v>213</v>
      </c>
      <c r="C24" s="63">
        <v>0</v>
      </c>
      <c r="D24" s="63">
        <v>-6669</v>
      </c>
      <c r="E24" s="63">
        <v>-4224</v>
      </c>
      <c r="F24" s="63">
        <v>-4150</v>
      </c>
      <c r="G24" s="357">
        <v>-15043</v>
      </c>
      <c r="H24" s="173">
        <v>-3711</v>
      </c>
      <c r="I24" s="63">
        <v>-13501</v>
      </c>
      <c r="J24" s="63">
        <v>311</v>
      </c>
      <c r="K24" s="63">
        <v>7173</v>
      </c>
      <c r="L24" s="357">
        <v>-9728</v>
      </c>
      <c r="M24" s="63">
        <v>0</v>
      </c>
      <c r="N24" s="63">
        <v>-5544</v>
      </c>
      <c r="O24" s="152">
        <v>-2623</v>
      </c>
      <c r="P24" s="152">
        <v>2380</v>
      </c>
      <c r="Q24" s="357">
        <v>-5787</v>
      </c>
      <c r="R24" s="63">
        <v>-3405</v>
      </c>
      <c r="S24" s="63">
        <v>-1071</v>
      </c>
      <c r="T24" s="63">
        <v>-733</v>
      </c>
      <c r="U24" s="63">
        <v>-2583</v>
      </c>
      <c r="V24" s="357">
        <v>-7792</v>
      </c>
      <c r="W24" s="63">
        <v>4181</v>
      </c>
      <c r="X24" s="63">
        <v>-1</v>
      </c>
      <c r="Y24" s="63">
        <v>-7722</v>
      </c>
      <c r="Z24" s="63">
        <v>-2553</v>
      </c>
      <c r="AA24" s="357">
        <v>-6095</v>
      </c>
      <c r="AB24" s="63">
        <v>-3645</v>
      </c>
      <c r="AC24" s="63">
        <v>-2819</v>
      </c>
      <c r="AD24" s="63">
        <v>-3667</v>
      </c>
      <c r="AE24" s="63">
        <v>-2097</v>
      </c>
      <c r="AF24" s="357">
        <v>-12228</v>
      </c>
      <c r="AG24" s="63">
        <v>-1927</v>
      </c>
      <c r="AH24" s="63">
        <v>-1115</v>
      </c>
      <c r="AI24" s="63">
        <v>8408</v>
      </c>
      <c r="AJ24" s="63">
        <v>-12869</v>
      </c>
      <c r="AK24" s="357">
        <v>-7503</v>
      </c>
    </row>
    <row r="25" spans="1:37" ht="11.25" customHeight="1">
      <c r="A25" s="67" t="s">
        <v>214</v>
      </c>
      <c r="B25" s="66" t="s">
        <v>215</v>
      </c>
      <c r="C25" s="63">
        <v>128</v>
      </c>
      <c r="D25" s="63">
        <v>-2151</v>
      </c>
      <c r="E25" s="63">
        <v>2023</v>
      </c>
      <c r="F25" s="63">
        <v>0</v>
      </c>
      <c r="G25" s="357">
        <v>0</v>
      </c>
      <c r="H25" s="173">
        <v>0</v>
      </c>
      <c r="I25" s="63">
        <v>0</v>
      </c>
      <c r="J25" s="63">
        <v>0</v>
      </c>
      <c r="K25" s="63">
        <v>0</v>
      </c>
      <c r="L25" s="357">
        <v>0</v>
      </c>
      <c r="M25" s="63">
        <v>0</v>
      </c>
      <c r="N25" s="63">
        <v>0</v>
      </c>
      <c r="O25" s="63">
        <v>0</v>
      </c>
      <c r="P25" s="63">
        <v>0</v>
      </c>
      <c r="Q25" s="357">
        <v>0</v>
      </c>
      <c r="R25" s="63">
        <v>0</v>
      </c>
      <c r="S25" s="63">
        <v>0</v>
      </c>
      <c r="T25" s="63">
        <v>0</v>
      </c>
      <c r="U25" s="63">
        <v>0</v>
      </c>
      <c r="V25" s="357">
        <v>0</v>
      </c>
      <c r="W25" s="63">
        <v>0</v>
      </c>
      <c r="X25" s="63">
        <v>0</v>
      </c>
      <c r="Y25" s="63">
        <v>0</v>
      </c>
      <c r="Z25" s="63">
        <v>0</v>
      </c>
      <c r="AA25" s="357">
        <v>0</v>
      </c>
      <c r="AB25" s="63">
        <v>0</v>
      </c>
      <c r="AC25" s="63">
        <v>0</v>
      </c>
      <c r="AD25" s="63">
        <v>0</v>
      </c>
      <c r="AE25" s="63">
        <v>0</v>
      </c>
      <c r="AF25" s="357">
        <v>0</v>
      </c>
      <c r="AG25" s="63" t="s">
        <v>158</v>
      </c>
      <c r="AH25" s="63">
        <v>0</v>
      </c>
      <c r="AI25" s="63">
        <v>0</v>
      </c>
      <c r="AJ25" s="63">
        <v>0</v>
      </c>
      <c r="AK25" s="357">
        <v>0</v>
      </c>
    </row>
    <row r="26" spans="1:37" ht="11.25" customHeight="1">
      <c r="A26" s="67" t="s">
        <v>42</v>
      </c>
      <c r="B26" s="66" t="s">
        <v>53</v>
      </c>
      <c r="C26" s="63">
        <v>-652</v>
      </c>
      <c r="D26" s="63">
        <v>393</v>
      </c>
      <c r="E26" s="63">
        <v>361</v>
      </c>
      <c r="F26" s="63">
        <v>14453</v>
      </c>
      <c r="G26" s="357">
        <v>14555</v>
      </c>
      <c r="H26" s="173">
        <v>1921</v>
      </c>
      <c r="I26" s="63">
        <v>-6684</v>
      </c>
      <c r="J26" s="63">
        <v>8750</v>
      </c>
      <c r="K26" s="63">
        <v>15727</v>
      </c>
      <c r="L26" s="357">
        <v>19714</v>
      </c>
      <c r="M26" s="63">
        <v>1848</v>
      </c>
      <c r="N26" s="63">
        <v>7856</v>
      </c>
      <c r="O26" s="152">
        <v>-4777</v>
      </c>
      <c r="P26" s="152">
        <v>14634</v>
      </c>
      <c r="Q26" s="357">
        <v>19561</v>
      </c>
      <c r="R26" s="63">
        <v>15647</v>
      </c>
      <c r="S26" s="63">
        <v>-9169</v>
      </c>
      <c r="T26" s="63">
        <v>9691</v>
      </c>
      <c r="U26" s="63">
        <v>45210</v>
      </c>
      <c r="V26" s="357">
        <v>61379</v>
      </c>
      <c r="W26" s="63">
        <v>-12248</v>
      </c>
      <c r="X26" s="63">
        <v>12377</v>
      </c>
      <c r="Y26" s="63">
        <v>-525</v>
      </c>
      <c r="Z26" s="63">
        <v>32972</v>
      </c>
      <c r="AA26" s="357">
        <v>32576</v>
      </c>
      <c r="AB26" s="63">
        <v>-1802</v>
      </c>
      <c r="AC26" s="63">
        <v>-1218</v>
      </c>
      <c r="AD26" s="63">
        <v>-24600</v>
      </c>
      <c r="AE26" s="63">
        <v>-1792</v>
      </c>
      <c r="AF26" s="357">
        <v>-29412</v>
      </c>
      <c r="AG26" s="63">
        <v>-14166</v>
      </c>
      <c r="AH26" s="63">
        <v>-11832</v>
      </c>
      <c r="AI26" s="63">
        <v>5727</v>
      </c>
      <c r="AJ26" s="63">
        <v>13382</v>
      </c>
      <c r="AK26" s="357">
        <v>-6889</v>
      </c>
    </row>
    <row r="27" spans="1:37" ht="11.25" customHeight="1">
      <c r="A27" s="61" t="s">
        <v>216</v>
      </c>
      <c r="B27" s="62" t="s">
        <v>217</v>
      </c>
      <c r="C27" s="69">
        <v>888033</v>
      </c>
      <c r="D27" s="69">
        <v>1160642</v>
      </c>
      <c r="E27" s="69">
        <v>833852</v>
      </c>
      <c r="F27" s="69">
        <v>1084044</v>
      </c>
      <c r="G27" s="356">
        <v>3966571</v>
      </c>
      <c r="H27" s="174">
        <v>1135001</v>
      </c>
      <c r="I27" s="69">
        <v>1147370</v>
      </c>
      <c r="J27" s="69">
        <v>1249185</v>
      </c>
      <c r="K27" s="69">
        <v>1256487</v>
      </c>
      <c r="L27" s="356">
        <v>4788043</v>
      </c>
      <c r="M27" s="69">
        <v>1600716</v>
      </c>
      <c r="N27" s="69">
        <v>1485543</v>
      </c>
      <c r="O27" s="151">
        <v>1622913</v>
      </c>
      <c r="P27" s="151">
        <v>1572446</v>
      </c>
      <c r="Q27" s="356">
        <v>6281618</v>
      </c>
      <c r="R27" s="69">
        <v>1870043</v>
      </c>
      <c r="S27" s="69">
        <v>1792324</v>
      </c>
      <c r="T27" s="69">
        <v>1854305</v>
      </c>
      <c r="U27" s="69">
        <v>1826188</v>
      </c>
      <c r="V27" s="356">
        <v>7342860</v>
      </c>
      <c r="W27" s="69">
        <v>1933094</v>
      </c>
      <c r="X27" s="69">
        <v>1892177</v>
      </c>
      <c r="Y27" s="69">
        <v>1647280</v>
      </c>
      <c r="Z27" s="69">
        <v>1613792</v>
      </c>
      <c r="AA27" s="356">
        <v>7086343</v>
      </c>
      <c r="AB27" s="69">
        <v>1723106</v>
      </c>
      <c r="AC27" s="69">
        <v>1626975</v>
      </c>
      <c r="AD27" s="69">
        <v>1496827</v>
      </c>
      <c r="AE27" s="69">
        <v>1505043</v>
      </c>
      <c r="AF27" s="356">
        <v>6351951</v>
      </c>
      <c r="AG27" s="69">
        <v>1660338</v>
      </c>
      <c r="AH27" s="69">
        <v>1724200</v>
      </c>
      <c r="AI27" s="69">
        <v>1741564</v>
      </c>
      <c r="AJ27" s="69">
        <v>1639880</v>
      </c>
      <c r="AK27" s="356">
        <v>6765982</v>
      </c>
    </row>
    <row r="28" spans="1:37" ht="11.25" customHeight="1">
      <c r="A28" s="65" t="s">
        <v>218</v>
      </c>
      <c r="B28" s="66" t="s">
        <v>219</v>
      </c>
      <c r="C28" s="63">
        <v>-278733</v>
      </c>
      <c r="D28" s="63">
        <v>-748430</v>
      </c>
      <c r="E28" s="63">
        <v>-468439</v>
      </c>
      <c r="F28" s="63">
        <v>653539</v>
      </c>
      <c r="G28" s="357">
        <v>-842063</v>
      </c>
      <c r="H28" s="173">
        <v>-407175</v>
      </c>
      <c r="I28" s="63">
        <v>-1682857</v>
      </c>
      <c r="J28" s="63">
        <v>-541010</v>
      </c>
      <c r="K28" s="63">
        <v>1062646</v>
      </c>
      <c r="L28" s="357">
        <v>-1568396</v>
      </c>
      <c r="M28" s="63">
        <v>0</v>
      </c>
      <c r="N28" s="63">
        <v>0</v>
      </c>
      <c r="O28" s="63">
        <v>0</v>
      </c>
      <c r="P28" s="63">
        <v>0</v>
      </c>
      <c r="Q28" s="357">
        <v>0</v>
      </c>
      <c r="R28" s="63">
        <v>0</v>
      </c>
      <c r="S28" s="63">
        <v>0</v>
      </c>
      <c r="T28" s="63">
        <v>0</v>
      </c>
      <c r="U28" s="63">
        <v>0</v>
      </c>
      <c r="V28" s="357">
        <v>0</v>
      </c>
      <c r="W28" s="63">
        <v>0</v>
      </c>
      <c r="X28" s="63">
        <v>0</v>
      </c>
      <c r="Y28" s="63">
        <v>0</v>
      </c>
      <c r="Z28" s="63">
        <v>0</v>
      </c>
      <c r="AA28" s="357">
        <v>0</v>
      </c>
      <c r="AB28" s="63">
        <v>0</v>
      </c>
      <c r="AC28" s="63">
        <v>0</v>
      </c>
      <c r="AD28" s="63">
        <v>0</v>
      </c>
      <c r="AE28" s="63">
        <v>0</v>
      </c>
      <c r="AF28" s="357">
        <v>0</v>
      </c>
      <c r="AG28" s="63">
        <v>0</v>
      </c>
      <c r="AH28" s="63">
        <v>0</v>
      </c>
      <c r="AI28" s="63">
        <v>0</v>
      </c>
      <c r="AJ28" s="63"/>
      <c r="AK28" s="357">
        <v>0</v>
      </c>
    </row>
    <row r="29" spans="1:37" ht="11.25" customHeight="1">
      <c r="A29" s="65" t="s">
        <v>516</v>
      </c>
      <c r="B29" s="66" t="s">
        <v>517</v>
      </c>
      <c r="C29" s="63"/>
      <c r="D29" s="63"/>
      <c r="E29" s="63"/>
      <c r="F29" s="63"/>
      <c r="G29" s="357"/>
      <c r="H29" s="173"/>
      <c r="I29" s="63"/>
      <c r="J29" s="63"/>
      <c r="K29" s="63"/>
      <c r="L29" s="357"/>
      <c r="M29" s="63">
        <v>-715263</v>
      </c>
      <c r="N29" s="63">
        <v>-2667646</v>
      </c>
      <c r="O29" s="152">
        <v>-2092426</v>
      </c>
      <c r="P29" s="152">
        <v>-925003</v>
      </c>
      <c r="Q29" s="357">
        <v>-6400338</v>
      </c>
      <c r="R29" s="63">
        <v>-379007</v>
      </c>
      <c r="S29" s="63">
        <v>-3595765</v>
      </c>
      <c r="T29" s="63">
        <v>-5247593</v>
      </c>
      <c r="U29" s="63">
        <v>4721855</v>
      </c>
      <c r="V29" s="357">
        <v>-4500510</v>
      </c>
      <c r="W29" s="63">
        <v>829346</v>
      </c>
      <c r="X29" s="63">
        <v>3418715</v>
      </c>
      <c r="Y29" s="63">
        <v>-1293332</v>
      </c>
      <c r="Z29" s="63">
        <v>1496312</v>
      </c>
      <c r="AA29" s="357">
        <v>4451041</v>
      </c>
      <c r="AB29" s="63">
        <v>959440</v>
      </c>
      <c r="AC29" s="63">
        <v>116031</v>
      </c>
      <c r="AD29" s="63">
        <v>-609110</v>
      </c>
      <c r="AE29" s="63">
        <v>-975697</v>
      </c>
      <c r="AF29" s="357">
        <v>-509336</v>
      </c>
      <c r="AG29" s="63">
        <v>-569174</v>
      </c>
      <c r="AH29" s="63">
        <v>1775967</v>
      </c>
      <c r="AI29" s="63">
        <v>123680</v>
      </c>
      <c r="AJ29" s="63">
        <v>1263884</v>
      </c>
      <c r="AK29" s="357">
        <v>2594357</v>
      </c>
    </row>
    <row r="30" spans="1:37" ht="11.25" customHeight="1">
      <c r="A30" s="65" t="s">
        <v>220</v>
      </c>
      <c r="B30" s="66" t="s">
        <v>221</v>
      </c>
      <c r="C30" s="63">
        <v>1366</v>
      </c>
      <c r="D30" s="63">
        <v>5956</v>
      </c>
      <c r="E30" s="63">
        <v>-2723</v>
      </c>
      <c r="F30" s="63">
        <v>-5656</v>
      </c>
      <c r="G30" s="357">
        <v>-1057</v>
      </c>
      <c r="H30" s="173">
        <v>630</v>
      </c>
      <c r="I30" s="63">
        <v>-287</v>
      </c>
      <c r="J30" s="63">
        <v>523</v>
      </c>
      <c r="K30" s="63">
        <v>-866</v>
      </c>
      <c r="L30" s="357">
        <v>0</v>
      </c>
      <c r="M30" s="63">
        <v>4483</v>
      </c>
      <c r="N30" s="63">
        <v>-238</v>
      </c>
      <c r="O30" s="152">
        <v>-275</v>
      </c>
      <c r="P30" s="152">
        <v>-3970</v>
      </c>
      <c r="Q30" s="357">
        <v>0</v>
      </c>
      <c r="R30" s="63">
        <v>2554</v>
      </c>
      <c r="S30" s="63">
        <v>-3284</v>
      </c>
      <c r="T30" s="63">
        <v>1886</v>
      </c>
      <c r="U30" s="63">
        <v>-1156</v>
      </c>
      <c r="V30" s="357">
        <v>0</v>
      </c>
      <c r="W30" s="63">
        <v>-3712</v>
      </c>
      <c r="X30" s="63">
        <v>3576</v>
      </c>
      <c r="Y30" s="63">
        <v>175</v>
      </c>
      <c r="Z30" s="63">
        <v>-39</v>
      </c>
      <c r="AA30" s="357">
        <v>0</v>
      </c>
      <c r="AB30" s="63">
        <v>-21</v>
      </c>
      <c r="AC30" s="63">
        <v>-2149</v>
      </c>
      <c r="AD30" s="63">
        <v>2116</v>
      </c>
      <c r="AE30" s="63">
        <v>54</v>
      </c>
      <c r="AF30" s="357">
        <v>0</v>
      </c>
      <c r="AG30" s="63">
        <v>560</v>
      </c>
      <c r="AH30" s="63">
        <v>4122</v>
      </c>
      <c r="AI30" s="63">
        <v>-1507</v>
      </c>
      <c r="AJ30" s="63">
        <v>-3175</v>
      </c>
      <c r="AK30" s="357"/>
    </row>
    <row r="31" spans="1:37" s="172" customFormat="1" ht="11.25" customHeight="1">
      <c r="A31" s="177" t="s">
        <v>222</v>
      </c>
      <c r="B31" s="178" t="s">
        <v>223</v>
      </c>
      <c r="C31" s="173">
        <v>78076</v>
      </c>
      <c r="D31" s="173">
        <v>62211</v>
      </c>
      <c r="E31" s="173">
        <v>88289</v>
      </c>
      <c r="F31" s="173">
        <v>26595</v>
      </c>
      <c r="G31" s="357">
        <v>255171</v>
      </c>
      <c r="H31" s="173">
        <v>-101999</v>
      </c>
      <c r="I31" s="173">
        <v>-38232</v>
      </c>
      <c r="J31" s="173">
        <v>-30929</v>
      </c>
      <c r="K31" s="173">
        <v>171160</v>
      </c>
      <c r="L31" s="357">
        <v>0</v>
      </c>
      <c r="M31" s="173">
        <v>115392</v>
      </c>
      <c r="N31" s="173">
        <v>-22855</v>
      </c>
      <c r="O31" s="152">
        <v>-162248</v>
      </c>
      <c r="P31" s="152">
        <v>124840</v>
      </c>
      <c r="Q31" s="357">
        <v>55129</v>
      </c>
      <c r="R31" s="173">
        <v>527180</v>
      </c>
      <c r="S31" s="63">
        <v>-55002</v>
      </c>
      <c r="T31" s="63">
        <v>122050</v>
      </c>
      <c r="U31" s="63">
        <v>-94588</v>
      </c>
      <c r="V31" s="357">
        <v>499640</v>
      </c>
      <c r="W31" s="173">
        <v>-11606</v>
      </c>
      <c r="X31" s="63">
        <v>-69054</v>
      </c>
      <c r="Y31" s="63">
        <v>180694</v>
      </c>
      <c r="Z31" s="63">
        <v>-1174</v>
      </c>
      <c r="AA31" s="357">
        <v>98860</v>
      </c>
      <c r="AB31" s="63">
        <v>-61623</v>
      </c>
      <c r="AC31" s="63">
        <v>-95162</v>
      </c>
      <c r="AD31" s="63">
        <v>-72655</v>
      </c>
      <c r="AE31" s="63">
        <v>-107634</v>
      </c>
      <c r="AF31" s="357">
        <v>-337074</v>
      </c>
      <c r="AG31" s="63">
        <v>1355273</v>
      </c>
      <c r="AH31" s="63">
        <v>-104996</v>
      </c>
      <c r="AI31" s="63">
        <v>67369</v>
      </c>
      <c r="AJ31" s="63">
        <v>-83582</v>
      </c>
      <c r="AK31" s="357">
        <v>1234064</v>
      </c>
    </row>
    <row r="32" spans="1:37" ht="11.25" customHeight="1">
      <c r="A32" s="65" t="s">
        <v>224</v>
      </c>
      <c r="B32" s="66" t="s">
        <v>225</v>
      </c>
      <c r="C32" s="63">
        <v>-4800</v>
      </c>
      <c r="D32" s="63">
        <v>-18514</v>
      </c>
      <c r="E32" s="63">
        <v>10655</v>
      </c>
      <c r="F32" s="63">
        <v>-30522</v>
      </c>
      <c r="G32" s="357">
        <v>-43181</v>
      </c>
      <c r="H32" s="173">
        <v>5107</v>
      </c>
      <c r="I32" s="63">
        <v>-26694</v>
      </c>
      <c r="J32" s="63">
        <v>51407</v>
      </c>
      <c r="K32" s="63">
        <v>-278029</v>
      </c>
      <c r="L32" s="357">
        <v>-248209</v>
      </c>
      <c r="M32" s="63">
        <v>28161</v>
      </c>
      <c r="N32" s="63">
        <v>-29035</v>
      </c>
      <c r="O32" s="153">
        <v>-11115</v>
      </c>
      <c r="P32" s="153">
        <v>-68551</v>
      </c>
      <c r="Q32" s="357">
        <v>-80540</v>
      </c>
      <c r="R32" s="63">
        <v>49375</v>
      </c>
      <c r="S32" s="63">
        <v>-28249</v>
      </c>
      <c r="T32" s="63">
        <v>22777</v>
      </c>
      <c r="U32" s="63">
        <v>-35293</v>
      </c>
      <c r="V32" s="357">
        <v>8610</v>
      </c>
      <c r="W32" s="63">
        <v>24378</v>
      </c>
      <c r="X32" s="63">
        <v>-14240</v>
      </c>
      <c r="Y32" s="63">
        <v>-15302</v>
      </c>
      <c r="Z32" s="63">
        <v>-61935</v>
      </c>
      <c r="AA32" s="357">
        <v>-67099</v>
      </c>
      <c r="AB32" s="63">
        <v>38150</v>
      </c>
      <c r="AC32" s="63">
        <v>-25900</v>
      </c>
      <c r="AD32" s="63">
        <v>31384</v>
      </c>
      <c r="AE32" s="63">
        <v>-102474</v>
      </c>
      <c r="AF32" s="357">
        <v>-58840</v>
      </c>
      <c r="AG32" s="63">
        <v>43453</v>
      </c>
      <c r="AH32" s="63">
        <v>-33231</v>
      </c>
      <c r="AI32" s="63">
        <v>47252</v>
      </c>
      <c r="AJ32" s="63">
        <v>-87934</v>
      </c>
      <c r="AK32" s="357">
        <v>-30460</v>
      </c>
    </row>
    <row r="33" spans="1:37" ht="11.25" customHeight="1">
      <c r="A33" s="65" t="s">
        <v>226</v>
      </c>
      <c r="B33" s="66" t="s">
        <v>227</v>
      </c>
      <c r="C33" s="63">
        <v>30751</v>
      </c>
      <c r="D33" s="63">
        <v>-42682</v>
      </c>
      <c r="E33" s="63">
        <v>25783</v>
      </c>
      <c r="F33" s="63">
        <v>14714</v>
      </c>
      <c r="G33" s="357">
        <v>28566</v>
      </c>
      <c r="H33" s="173">
        <v>-27857</v>
      </c>
      <c r="I33" s="63">
        <v>146</v>
      </c>
      <c r="J33" s="63">
        <v>14682</v>
      </c>
      <c r="K33" s="63">
        <v>-1691</v>
      </c>
      <c r="L33" s="357">
        <v>-14720</v>
      </c>
      <c r="M33" s="63">
        <v>43166</v>
      </c>
      <c r="N33" s="63">
        <v>-16691</v>
      </c>
      <c r="O33" s="153">
        <v>-74647</v>
      </c>
      <c r="P33" s="153">
        <v>77448</v>
      </c>
      <c r="Q33" s="357">
        <v>29276</v>
      </c>
      <c r="R33" s="63">
        <v>-58462</v>
      </c>
      <c r="S33" s="63">
        <v>42848</v>
      </c>
      <c r="T33" s="63">
        <v>-24123</v>
      </c>
      <c r="U33" s="63">
        <v>50005</v>
      </c>
      <c r="V33" s="357">
        <v>10268</v>
      </c>
      <c r="W33" s="63">
        <v>-2449</v>
      </c>
      <c r="X33" s="63">
        <v>-17265</v>
      </c>
      <c r="Y33" s="63">
        <v>-46833</v>
      </c>
      <c r="Z33" s="63">
        <v>70494</v>
      </c>
      <c r="AA33" s="357">
        <v>3947</v>
      </c>
      <c r="AB33" s="63">
        <v>-16598</v>
      </c>
      <c r="AC33" s="63">
        <v>-13531</v>
      </c>
      <c r="AD33" s="63">
        <v>-15213</v>
      </c>
      <c r="AE33" s="63">
        <v>-232056</v>
      </c>
      <c r="AF33" s="357">
        <v>-277398</v>
      </c>
      <c r="AG33" s="63">
        <v>-20569</v>
      </c>
      <c r="AH33" s="63">
        <v>-44151</v>
      </c>
      <c r="AI33" s="63">
        <v>-5848</v>
      </c>
      <c r="AJ33" s="63">
        <v>-248343</v>
      </c>
      <c r="AK33" s="357">
        <v>-318911</v>
      </c>
    </row>
    <row r="34" spans="1:37" ht="11.25" customHeight="1">
      <c r="A34" s="65" t="s">
        <v>228</v>
      </c>
      <c r="B34" s="66" t="s">
        <v>229</v>
      </c>
      <c r="C34" s="63">
        <v>-24</v>
      </c>
      <c r="D34" s="63">
        <v>598</v>
      </c>
      <c r="E34" s="63">
        <v>-5102</v>
      </c>
      <c r="F34" s="63">
        <v>252</v>
      </c>
      <c r="G34" s="357">
        <v>-4276</v>
      </c>
      <c r="H34" s="173">
        <v>-8962</v>
      </c>
      <c r="I34" s="63">
        <v>-2213</v>
      </c>
      <c r="J34" s="63">
        <v>-25066</v>
      </c>
      <c r="K34" s="63">
        <v>-10436</v>
      </c>
      <c r="L34" s="357">
        <v>-46677</v>
      </c>
      <c r="M34" s="63">
        <v>9662</v>
      </c>
      <c r="N34" s="63">
        <v>2161</v>
      </c>
      <c r="O34" s="153">
        <v>-5207</v>
      </c>
      <c r="P34" s="153">
        <v>-24172</v>
      </c>
      <c r="Q34" s="357">
        <v>-17557</v>
      </c>
      <c r="R34" s="63">
        <v>9797</v>
      </c>
      <c r="S34" s="63">
        <v>-13615</v>
      </c>
      <c r="T34" s="63">
        <v>-8170</v>
      </c>
      <c r="U34" s="63">
        <v>-11337</v>
      </c>
      <c r="V34" s="357">
        <v>-23325</v>
      </c>
      <c r="W34" s="63">
        <v>1667</v>
      </c>
      <c r="X34" s="63">
        <v>3945</v>
      </c>
      <c r="Y34" s="63">
        <v>-10458</v>
      </c>
      <c r="Z34" s="63">
        <v>3791</v>
      </c>
      <c r="AA34" s="357">
        <v>-1055</v>
      </c>
      <c r="AB34" s="63">
        <v>7629</v>
      </c>
      <c r="AC34" s="63">
        <v>7143</v>
      </c>
      <c r="AD34" s="63">
        <v>-4580</v>
      </c>
      <c r="AE34" s="63">
        <v>14144</v>
      </c>
      <c r="AF34" s="357">
        <v>24336</v>
      </c>
      <c r="AG34" s="63">
        <v>-15157</v>
      </c>
      <c r="AH34" s="63">
        <v>19949</v>
      </c>
      <c r="AI34" s="63">
        <v>-30486</v>
      </c>
      <c r="AJ34" s="63">
        <v>-1517</v>
      </c>
      <c r="AK34" s="357">
        <v>-27211</v>
      </c>
    </row>
    <row r="35" spans="1:37" ht="11.25" customHeight="1">
      <c r="A35" s="65" t="s">
        <v>230</v>
      </c>
      <c r="B35" s="66" t="s">
        <v>231</v>
      </c>
      <c r="C35" s="63">
        <v>-4366</v>
      </c>
      <c r="D35" s="63">
        <v>4648</v>
      </c>
      <c r="E35" s="63">
        <v>1134</v>
      </c>
      <c r="F35" s="63">
        <v>-3351</v>
      </c>
      <c r="G35" s="357">
        <v>-1935</v>
      </c>
      <c r="H35" s="173">
        <v>73724</v>
      </c>
      <c r="I35" s="63">
        <v>9940</v>
      </c>
      <c r="J35" s="63">
        <v>23665</v>
      </c>
      <c r="K35" s="63">
        <v>-107329</v>
      </c>
      <c r="L35" s="357">
        <v>0</v>
      </c>
      <c r="M35" s="63">
        <v>-97</v>
      </c>
      <c r="N35" s="63">
        <v>-10</v>
      </c>
      <c r="O35" s="153">
        <v>13629</v>
      </c>
      <c r="P35" s="153">
        <v>97</v>
      </c>
      <c r="Q35" s="357">
        <v>13619</v>
      </c>
      <c r="R35" s="63">
        <v>-126</v>
      </c>
      <c r="S35" s="63">
        <v>-119</v>
      </c>
      <c r="T35" s="63">
        <v>1144</v>
      </c>
      <c r="U35" s="63">
        <v>24744</v>
      </c>
      <c r="V35" s="357">
        <v>25643</v>
      </c>
      <c r="W35" s="63">
        <v>-306</v>
      </c>
      <c r="X35" s="63">
        <v>10010</v>
      </c>
      <c r="Y35" s="63">
        <v>2559</v>
      </c>
      <c r="Z35" s="63">
        <v>-116</v>
      </c>
      <c r="AA35" s="357">
        <v>12147</v>
      </c>
      <c r="AB35" s="63">
        <v>-27</v>
      </c>
      <c r="AC35" s="63">
        <v>-872</v>
      </c>
      <c r="AD35" s="63">
        <v>-7300</v>
      </c>
      <c r="AE35" s="63">
        <v>-2334</v>
      </c>
      <c r="AF35" s="357">
        <v>-10533</v>
      </c>
      <c r="AG35" s="63">
        <v>-66</v>
      </c>
      <c r="AH35" s="63">
        <v>-720</v>
      </c>
      <c r="AI35" s="63">
        <v>-59</v>
      </c>
      <c r="AJ35" s="63">
        <v>55</v>
      </c>
      <c r="AK35" s="357">
        <v>-790</v>
      </c>
    </row>
    <row r="36" spans="1:37" ht="11.25" customHeight="1">
      <c r="A36" s="65" t="s">
        <v>515</v>
      </c>
      <c r="B36" s="66" t="s">
        <v>518</v>
      </c>
      <c r="C36" s="63"/>
      <c r="D36" s="63"/>
      <c r="E36" s="63"/>
      <c r="F36" s="63"/>
      <c r="G36" s="357"/>
      <c r="H36" s="173"/>
      <c r="I36" s="63"/>
      <c r="J36" s="63"/>
      <c r="K36" s="63"/>
      <c r="L36" s="357"/>
      <c r="M36" s="63">
        <v>143867</v>
      </c>
      <c r="N36" s="63">
        <v>1439918</v>
      </c>
      <c r="O36" s="153">
        <v>-74813</v>
      </c>
      <c r="P36" s="153">
        <v>1173303</v>
      </c>
      <c r="Q36" s="357">
        <v>2682276</v>
      </c>
      <c r="R36" s="63">
        <v>349227</v>
      </c>
      <c r="S36" s="63">
        <v>1184627</v>
      </c>
      <c r="T36" s="63">
        <v>1258511</v>
      </c>
      <c r="U36" s="63">
        <v>-2130658</v>
      </c>
      <c r="V36" s="357">
        <v>661707</v>
      </c>
      <c r="W36" s="63">
        <v>-779112</v>
      </c>
      <c r="X36" s="63">
        <v>-1124646</v>
      </c>
      <c r="Y36" s="63">
        <v>1677613</v>
      </c>
      <c r="Z36" s="63">
        <v>-1374683</v>
      </c>
      <c r="AA36" s="357">
        <v>-1600828</v>
      </c>
      <c r="AB36" s="63">
        <v>-992954</v>
      </c>
      <c r="AC36" s="63">
        <v>772901</v>
      </c>
      <c r="AD36" s="63">
        <v>-1240487</v>
      </c>
      <c r="AE36" s="63">
        <v>321107</v>
      </c>
      <c r="AF36" s="357">
        <v>-1139433</v>
      </c>
      <c r="AG36" s="63">
        <v>252092</v>
      </c>
      <c r="AH36" s="63">
        <v>1193248</v>
      </c>
      <c r="AI36" s="63">
        <v>-936334</v>
      </c>
      <c r="AJ36" s="63">
        <v>-296774</v>
      </c>
      <c r="AK36" s="357">
        <v>212232</v>
      </c>
    </row>
    <row r="37" spans="1:37" ht="11.25" customHeight="1">
      <c r="A37" s="65" t="s">
        <v>232</v>
      </c>
      <c r="B37" s="66" t="s">
        <v>233</v>
      </c>
      <c r="C37" s="63">
        <v>1022</v>
      </c>
      <c r="D37" s="63">
        <v>-404</v>
      </c>
      <c r="E37" s="63">
        <v>-4806</v>
      </c>
      <c r="F37" s="63">
        <v>911</v>
      </c>
      <c r="G37" s="357">
        <v>-3277</v>
      </c>
      <c r="H37" s="173">
        <v>-1354</v>
      </c>
      <c r="I37" s="63">
        <v>5695</v>
      </c>
      <c r="J37" s="63">
        <v>1683</v>
      </c>
      <c r="K37" s="63">
        <v>-67435</v>
      </c>
      <c r="L37" s="357">
        <v>-61411</v>
      </c>
      <c r="M37" s="63">
        <v>1928</v>
      </c>
      <c r="N37" s="63">
        <v>1418</v>
      </c>
      <c r="O37" s="153">
        <v>1785</v>
      </c>
      <c r="P37" s="153">
        <v>569</v>
      </c>
      <c r="Q37" s="357">
        <v>5700</v>
      </c>
      <c r="R37" s="63">
        <v>-880</v>
      </c>
      <c r="S37" s="63">
        <v>5384</v>
      </c>
      <c r="T37" s="63">
        <v>9947</v>
      </c>
      <c r="U37" s="63">
        <v>7309</v>
      </c>
      <c r="V37" s="357">
        <v>21760</v>
      </c>
      <c r="W37" s="63">
        <v>2821</v>
      </c>
      <c r="X37" s="63">
        <v>10963</v>
      </c>
      <c r="Y37" s="63">
        <v>23692</v>
      </c>
      <c r="Z37" s="63">
        <v>5772</v>
      </c>
      <c r="AA37" s="357">
        <v>43248</v>
      </c>
      <c r="AB37" s="63">
        <v>5819</v>
      </c>
      <c r="AC37" s="63">
        <v>7313</v>
      </c>
      <c r="AD37" s="63">
        <v>5810</v>
      </c>
      <c r="AE37" s="63">
        <v>2962</v>
      </c>
      <c r="AF37" s="357">
        <v>21904</v>
      </c>
      <c r="AG37" s="63">
        <v>4104</v>
      </c>
      <c r="AH37" s="63">
        <v>6170</v>
      </c>
      <c r="AI37" s="63">
        <v>1555</v>
      </c>
      <c r="AJ37" s="63">
        <v>6841</v>
      </c>
      <c r="AK37" s="357">
        <v>18670</v>
      </c>
    </row>
    <row r="38" spans="1:37" ht="11.25" customHeight="1">
      <c r="A38" s="65" t="s">
        <v>234</v>
      </c>
      <c r="B38" s="66" t="s">
        <v>235</v>
      </c>
      <c r="C38" s="63">
        <v>-1789</v>
      </c>
      <c r="D38" s="63">
        <v>-16824</v>
      </c>
      <c r="E38" s="63">
        <v>-69</v>
      </c>
      <c r="F38" s="63">
        <v>75405</v>
      </c>
      <c r="G38" s="357">
        <v>56723</v>
      </c>
      <c r="H38" s="173">
        <v>-40763</v>
      </c>
      <c r="I38" s="63">
        <v>17623</v>
      </c>
      <c r="J38" s="63">
        <v>-47042</v>
      </c>
      <c r="K38" s="63">
        <v>168853</v>
      </c>
      <c r="L38" s="357">
        <v>98671</v>
      </c>
      <c r="M38" s="63">
        <v>-32610</v>
      </c>
      <c r="N38" s="63">
        <v>4188</v>
      </c>
      <c r="O38" s="153">
        <v>-16998</v>
      </c>
      <c r="P38" s="153">
        <v>81477</v>
      </c>
      <c r="Q38" s="357">
        <v>36057</v>
      </c>
      <c r="R38" s="63">
        <v>-65779</v>
      </c>
      <c r="S38" s="63">
        <v>37160</v>
      </c>
      <c r="T38" s="63">
        <v>-23451</v>
      </c>
      <c r="U38" s="63">
        <v>43432</v>
      </c>
      <c r="V38" s="357">
        <v>-8638</v>
      </c>
      <c r="W38" s="63">
        <v>-62694</v>
      </c>
      <c r="X38" s="63">
        <v>4877</v>
      </c>
      <c r="Y38" s="63">
        <v>-18094</v>
      </c>
      <c r="Z38" s="63">
        <v>76761</v>
      </c>
      <c r="AA38" s="357">
        <v>850</v>
      </c>
      <c r="AB38" s="63">
        <v>-13517</v>
      </c>
      <c r="AC38" s="63">
        <v>-11195</v>
      </c>
      <c r="AD38" s="63">
        <v>11438</v>
      </c>
      <c r="AE38" s="63">
        <v>84582</v>
      </c>
      <c r="AF38" s="357">
        <v>71308</v>
      </c>
      <c r="AG38" s="63">
        <v>-40222</v>
      </c>
      <c r="AH38" s="63">
        <v>-6104</v>
      </c>
      <c r="AI38" s="63">
        <v>52742</v>
      </c>
      <c r="AJ38" s="63">
        <v>34845</v>
      </c>
      <c r="AK38" s="357">
        <v>41261</v>
      </c>
    </row>
    <row r="39" spans="1:37" s="172" customFormat="1" ht="11.25" customHeight="1">
      <c r="A39" s="177" t="s">
        <v>236</v>
      </c>
      <c r="B39" s="178" t="s">
        <v>237</v>
      </c>
      <c r="C39" s="173">
        <v>-75901</v>
      </c>
      <c r="D39" s="173">
        <v>71139</v>
      </c>
      <c r="E39" s="173">
        <v>-35628</v>
      </c>
      <c r="F39" s="173">
        <v>-25636</v>
      </c>
      <c r="G39" s="357">
        <v>-66026</v>
      </c>
      <c r="H39" s="173">
        <v>30657</v>
      </c>
      <c r="I39" s="173">
        <v>-6506</v>
      </c>
      <c r="J39" s="173">
        <v>71450</v>
      </c>
      <c r="K39" s="173">
        <v>-85554</v>
      </c>
      <c r="L39" s="357">
        <v>10047</v>
      </c>
      <c r="M39" s="173">
        <v>-46852</v>
      </c>
      <c r="N39" s="173">
        <v>105982</v>
      </c>
      <c r="O39" s="179">
        <v>136784</v>
      </c>
      <c r="P39" s="179">
        <v>226345</v>
      </c>
      <c r="Q39" s="357">
        <v>422259</v>
      </c>
      <c r="R39" s="173">
        <v>-342557</v>
      </c>
      <c r="S39" s="63">
        <v>239400</v>
      </c>
      <c r="T39" s="63">
        <v>251310</v>
      </c>
      <c r="U39" s="63">
        <v>246568</v>
      </c>
      <c r="V39" s="357">
        <v>394721</v>
      </c>
      <c r="W39" s="173">
        <v>168288</v>
      </c>
      <c r="X39" s="63">
        <v>161926</v>
      </c>
      <c r="Y39" s="63">
        <v>362650</v>
      </c>
      <c r="Z39" s="63">
        <v>346829</v>
      </c>
      <c r="AA39" s="357">
        <v>1039693</v>
      </c>
      <c r="AB39" s="63">
        <v>371282</v>
      </c>
      <c r="AC39" s="63">
        <v>275078</v>
      </c>
      <c r="AD39" s="63">
        <v>186270</v>
      </c>
      <c r="AE39" s="63">
        <v>261370</v>
      </c>
      <c r="AF39" s="357">
        <v>1094000</v>
      </c>
      <c r="AG39" s="63">
        <v>-899222</v>
      </c>
      <c r="AH39" s="63">
        <v>346941</v>
      </c>
      <c r="AI39" s="63">
        <v>242274</v>
      </c>
      <c r="AJ39" s="63">
        <v>327784</v>
      </c>
      <c r="AK39" s="357">
        <v>17777</v>
      </c>
    </row>
    <row r="40" spans="1:37" ht="11.25" customHeight="1">
      <c r="A40" s="65" t="s">
        <v>238</v>
      </c>
      <c r="B40" s="66" t="s">
        <v>239</v>
      </c>
      <c r="C40" s="63">
        <v>-24088</v>
      </c>
      <c r="D40" s="63">
        <v>-17879</v>
      </c>
      <c r="E40" s="63">
        <v>-9205</v>
      </c>
      <c r="F40" s="63">
        <v>51172</v>
      </c>
      <c r="G40" s="357">
        <v>0</v>
      </c>
      <c r="H40" s="173">
        <v>0</v>
      </c>
      <c r="I40" s="63">
        <v>0</v>
      </c>
      <c r="J40" s="63">
        <v>0</v>
      </c>
      <c r="K40" s="63">
        <v>0</v>
      </c>
      <c r="L40" s="357">
        <v>0</v>
      </c>
      <c r="M40" s="63">
        <v>0</v>
      </c>
      <c r="N40" s="63">
        <v>0</v>
      </c>
      <c r="O40" s="153">
        <v>0</v>
      </c>
      <c r="P40" s="153">
        <v>0</v>
      </c>
      <c r="Q40" s="357">
        <v>0</v>
      </c>
      <c r="R40" s="63">
        <v>0</v>
      </c>
      <c r="S40" s="63">
        <v>0</v>
      </c>
      <c r="T40" s="63">
        <v>0</v>
      </c>
      <c r="U40" s="63">
        <v>0</v>
      </c>
      <c r="V40" s="357">
        <v>0</v>
      </c>
      <c r="W40" s="63">
        <v>0</v>
      </c>
      <c r="X40" s="63">
        <v>0</v>
      </c>
      <c r="Y40" s="63">
        <v>0</v>
      </c>
      <c r="Z40" s="63">
        <v>0</v>
      </c>
      <c r="AA40" s="357">
        <v>0</v>
      </c>
      <c r="AB40" s="63">
        <v>0</v>
      </c>
      <c r="AC40" s="63">
        <v>0</v>
      </c>
      <c r="AD40" s="63">
        <v>0</v>
      </c>
      <c r="AE40" s="63">
        <v>0</v>
      </c>
      <c r="AF40" s="357">
        <v>0</v>
      </c>
      <c r="AG40" s="63"/>
      <c r="AH40" s="63">
        <v>0</v>
      </c>
      <c r="AI40" s="63">
        <v>0</v>
      </c>
      <c r="AJ40" s="63">
        <v>0</v>
      </c>
      <c r="AK40" s="357">
        <v>0</v>
      </c>
    </row>
    <row r="41" spans="1:37" ht="11.25" customHeight="1">
      <c r="A41" s="65" t="s">
        <v>240</v>
      </c>
      <c r="B41" s="66" t="s">
        <v>241</v>
      </c>
      <c r="C41" s="63">
        <v>-70363</v>
      </c>
      <c r="D41" s="63">
        <v>32021</v>
      </c>
      <c r="E41" s="63">
        <v>66938</v>
      </c>
      <c r="F41" s="63">
        <v>29129</v>
      </c>
      <c r="G41" s="357">
        <v>57725</v>
      </c>
      <c r="H41" s="173">
        <v>-106136</v>
      </c>
      <c r="I41" s="63">
        <v>67098</v>
      </c>
      <c r="J41" s="63">
        <v>84299</v>
      </c>
      <c r="K41" s="63">
        <v>140952</v>
      </c>
      <c r="L41" s="357">
        <v>186213</v>
      </c>
      <c r="M41" s="63">
        <v>-167014</v>
      </c>
      <c r="N41" s="63">
        <v>92643</v>
      </c>
      <c r="O41" s="153">
        <v>69915</v>
      </c>
      <c r="P41" s="153">
        <v>39174</v>
      </c>
      <c r="Q41" s="357">
        <v>34718</v>
      </c>
      <c r="R41" s="63">
        <v>-188337</v>
      </c>
      <c r="S41" s="63">
        <v>77628</v>
      </c>
      <c r="T41" s="63">
        <v>63890</v>
      </c>
      <c r="U41" s="63">
        <v>29813</v>
      </c>
      <c r="V41" s="357">
        <v>-17006</v>
      </c>
      <c r="W41" s="63">
        <v>-131042</v>
      </c>
      <c r="X41" s="63">
        <v>78562</v>
      </c>
      <c r="Y41" s="63">
        <v>95734</v>
      </c>
      <c r="Z41" s="63">
        <v>67367</v>
      </c>
      <c r="AA41" s="357">
        <v>110621</v>
      </c>
      <c r="AB41" s="63">
        <v>-171654</v>
      </c>
      <c r="AC41" s="63">
        <v>37112</v>
      </c>
      <c r="AD41" s="63">
        <v>80032</v>
      </c>
      <c r="AE41" s="63">
        <v>40507</v>
      </c>
      <c r="AF41" s="357">
        <v>-14003</v>
      </c>
      <c r="AG41" s="63">
        <v>-156844</v>
      </c>
      <c r="AH41" s="63">
        <v>5730</v>
      </c>
      <c r="AI41" s="63">
        <v>104134</v>
      </c>
      <c r="AJ41" s="63">
        <v>66017</v>
      </c>
      <c r="AK41" s="357">
        <v>19037</v>
      </c>
    </row>
    <row r="42" spans="1:37" ht="11.25" customHeight="1">
      <c r="A42" s="65" t="s">
        <v>242</v>
      </c>
      <c r="B42" s="66" t="s">
        <v>243</v>
      </c>
      <c r="C42" s="63">
        <v>-10183</v>
      </c>
      <c r="D42" s="63">
        <v>50047</v>
      </c>
      <c r="E42" s="63">
        <v>32237</v>
      </c>
      <c r="F42" s="63">
        <v>185153</v>
      </c>
      <c r="G42" s="357">
        <v>257254</v>
      </c>
      <c r="H42" s="173">
        <v>-10699</v>
      </c>
      <c r="I42" s="63">
        <v>-119391</v>
      </c>
      <c r="J42" s="63">
        <v>-11504</v>
      </c>
      <c r="K42" s="63">
        <v>156559</v>
      </c>
      <c r="L42" s="357">
        <v>14965</v>
      </c>
      <c r="M42" s="63">
        <v>136349</v>
      </c>
      <c r="N42" s="63">
        <v>26927</v>
      </c>
      <c r="O42" s="153">
        <v>211667</v>
      </c>
      <c r="P42" s="153">
        <v>58200</v>
      </c>
      <c r="Q42" s="357">
        <v>433143</v>
      </c>
      <c r="R42" s="63">
        <v>133515</v>
      </c>
      <c r="S42" s="63">
        <v>-47530</v>
      </c>
      <c r="T42" s="63">
        <v>-70997</v>
      </c>
      <c r="U42" s="63">
        <v>-308432</v>
      </c>
      <c r="V42" s="357">
        <v>-293444</v>
      </c>
      <c r="W42" s="63">
        <v>-87359</v>
      </c>
      <c r="X42" s="63">
        <v>-182253</v>
      </c>
      <c r="Y42" s="63">
        <v>219186</v>
      </c>
      <c r="Z42" s="63">
        <v>76556</v>
      </c>
      <c r="AA42" s="357">
        <v>26130</v>
      </c>
      <c r="AB42" s="63">
        <v>-163294</v>
      </c>
      <c r="AC42" s="63">
        <v>-299681</v>
      </c>
      <c r="AD42" s="63">
        <v>1801163</v>
      </c>
      <c r="AE42" s="63">
        <v>-1616637</v>
      </c>
      <c r="AF42" s="357">
        <v>-278449</v>
      </c>
      <c r="AG42" s="63">
        <v>218530</v>
      </c>
      <c r="AH42" s="63">
        <v>-345784</v>
      </c>
      <c r="AI42" s="63">
        <v>67458</v>
      </c>
      <c r="AJ42" s="63">
        <v>234911</v>
      </c>
      <c r="AK42" s="357">
        <v>175115</v>
      </c>
    </row>
    <row r="43" spans="1:37" ht="11.25" customHeight="1">
      <c r="A43" s="65" t="s">
        <v>244</v>
      </c>
      <c r="B43" s="66" t="s">
        <v>705</v>
      </c>
      <c r="C43" s="63">
        <v>27546</v>
      </c>
      <c r="D43" s="63">
        <v>-5137</v>
      </c>
      <c r="E43" s="63">
        <v>-4607</v>
      </c>
      <c r="F43" s="63">
        <v>-4080</v>
      </c>
      <c r="G43" s="357">
        <v>13722</v>
      </c>
      <c r="H43" s="173">
        <v>31269</v>
      </c>
      <c r="I43" s="63">
        <v>-4546</v>
      </c>
      <c r="J43" s="63">
        <v>-3842</v>
      </c>
      <c r="K43" s="63">
        <v>-3649</v>
      </c>
      <c r="L43" s="357">
        <v>19232</v>
      </c>
      <c r="M43" s="63">
        <v>30885</v>
      </c>
      <c r="N43" s="63">
        <v>-12595</v>
      </c>
      <c r="O43" s="153">
        <v>-5507</v>
      </c>
      <c r="P43" s="153">
        <v>-4134</v>
      </c>
      <c r="Q43" s="357">
        <v>8649</v>
      </c>
      <c r="R43" s="63">
        <v>36878</v>
      </c>
      <c r="S43" s="63">
        <v>-8871</v>
      </c>
      <c r="T43" s="63">
        <v>-7930</v>
      </c>
      <c r="U43" s="63">
        <v>-10173</v>
      </c>
      <c r="V43" s="357">
        <v>9904</v>
      </c>
      <c r="W43" s="63">
        <v>43332</v>
      </c>
      <c r="X43" s="63">
        <v>-12434</v>
      </c>
      <c r="Y43" s="63">
        <v>-12265</v>
      </c>
      <c r="Z43" s="63">
        <v>-7346</v>
      </c>
      <c r="AA43" s="357">
        <v>11287</v>
      </c>
      <c r="AB43" s="63">
        <v>60015</v>
      </c>
      <c r="AC43" s="63">
        <v>1389</v>
      </c>
      <c r="AD43" s="63">
        <v>-1389</v>
      </c>
      <c r="AE43" s="63">
        <v>-50809</v>
      </c>
      <c r="AF43" s="357">
        <v>9206</v>
      </c>
      <c r="AG43" s="63">
        <v>53269</v>
      </c>
      <c r="AH43" s="63">
        <v>253</v>
      </c>
      <c r="AI43" s="63">
        <v>-1</v>
      </c>
      <c r="AJ43" s="63">
        <v>-72</v>
      </c>
      <c r="AK43" s="357">
        <v>53449</v>
      </c>
    </row>
    <row r="44" spans="1:37" ht="11.25" customHeight="1">
      <c r="A44" s="65" t="s">
        <v>245</v>
      </c>
      <c r="B44" s="66" t="s">
        <v>246</v>
      </c>
      <c r="C44" s="63">
        <v>-1062</v>
      </c>
      <c r="D44" s="63">
        <v>-3531</v>
      </c>
      <c r="E44" s="63">
        <v>-2915</v>
      </c>
      <c r="F44" s="63">
        <v>105</v>
      </c>
      <c r="G44" s="357">
        <v>-7403</v>
      </c>
      <c r="H44" s="173">
        <v>-2345</v>
      </c>
      <c r="I44" s="63">
        <v>-9679</v>
      </c>
      <c r="J44" s="63">
        <v>-2732</v>
      </c>
      <c r="K44" s="63">
        <v>-1471</v>
      </c>
      <c r="L44" s="357">
        <v>-16227</v>
      </c>
      <c r="M44" s="63">
        <v>-354</v>
      </c>
      <c r="N44" s="63">
        <v>-3788</v>
      </c>
      <c r="O44" s="153">
        <v>-146371</v>
      </c>
      <c r="P44" s="153">
        <v>-6904</v>
      </c>
      <c r="Q44" s="357">
        <v>-157417</v>
      </c>
      <c r="R44" s="63">
        <v>-967</v>
      </c>
      <c r="S44" s="63">
        <v>-23126</v>
      </c>
      <c r="T44" s="63">
        <v>-3799</v>
      </c>
      <c r="U44" s="63">
        <v>-20230</v>
      </c>
      <c r="V44" s="357">
        <v>-48122</v>
      </c>
      <c r="W44" s="63">
        <v>-13892</v>
      </c>
      <c r="X44" s="63">
        <v>-557</v>
      </c>
      <c r="Y44" s="63">
        <v>-1367</v>
      </c>
      <c r="Z44" s="63">
        <v>-14521</v>
      </c>
      <c r="AA44" s="357">
        <v>-30337</v>
      </c>
      <c r="AB44" s="63">
        <v>-6183</v>
      </c>
      <c r="AC44" s="63">
        <v>-1852</v>
      </c>
      <c r="AD44" s="63">
        <v>-1773</v>
      </c>
      <c r="AE44" s="63">
        <v>-243</v>
      </c>
      <c r="AF44" s="357">
        <v>-10051</v>
      </c>
      <c r="AG44" s="63">
        <v>-1067</v>
      </c>
      <c r="AH44" s="63">
        <v>-12767</v>
      </c>
      <c r="AI44" s="63">
        <v>-9697</v>
      </c>
      <c r="AJ44" s="63">
        <v>1629</v>
      </c>
      <c r="AK44" s="357">
        <v>-21902</v>
      </c>
    </row>
    <row r="45" spans="1:37" ht="11.25" customHeight="1">
      <c r="A45" s="65" t="s">
        <v>247</v>
      </c>
      <c r="B45" s="66" t="s">
        <v>248</v>
      </c>
      <c r="C45" s="63">
        <v>0</v>
      </c>
      <c r="D45" s="63">
        <v>0</v>
      </c>
      <c r="E45" s="63">
        <v>0</v>
      </c>
      <c r="F45" s="63">
        <v>0</v>
      </c>
      <c r="G45" s="357">
        <v>0</v>
      </c>
      <c r="H45" s="173">
        <v>0</v>
      </c>
      <c r="I45" s="63">
        <v>0</v>
      </c>
      <c r="J45" s="63">
        <v>0</v>
      </c>
      <c r="K45" s="63">
        <v>0</v>
      </c>
      <c r="L45" s="357">
        <v>0</v>
      </c>
      <c r="M45" s="63">
        <v>0</v>
      </c>
      <c r="N45" s="63">
        <v>0</v>
      </c>
      <c r="O45" s="153">
        <v>0</v>
      </c>
      <c r="P45" s="153">
        <v>0</v>
      </c>
      <c r="Q45" s="357"/>
      <c r="R45" s="63"/>
      <c r="S45" s="63">
        <v>0</v>
      </c>
      <c r="T45" s="63">
        <v>0</v>
      </c>
      <c r="U45" s="63">
        <v>0</v>
      </c>
      <c r="V45" s="357">
        <v>0</v>
      </c>
      <c r="W45" s="63">
        <v>0</v>
      </c>
      <c r="X45" s="63">
        <v>0</v>
      </c>
      <c r="Y45" s="63">
        <v>0</v>
      </c>
      <c r="Z45" s="63">
        <v>0</v>
      </c>
      <c r="AA45" s="357">
        <v>0</v>
      </c>
      <c r="AB45" s="63">
        <v>0</v>
      </c>
      <c r="AC45" s="63">
        <v>0</v>
      </c>
      <c r="AD45" s="63">
        <v>0</v>
      </c>
      <c r="AE45" s="63">
        <v>0</v>
      </c>
      <c r="AF45" s="357">
        <v>0</v>
      </c>
      <c r="AG45" s="63">
        <v>0</v>
      </c>
      <c r="AH45" s="63">
        <v>0</v>
      </c>
      <c r="AI45" s="63">
        <v>0</v>
      </c>
      <c r="AJ45" s="63">
        <v>0</v>
      </c>
      <c r="AK45" s="357">
        <v>0</v>
      </c>
    </row>
    <row r="46" spans="1:37" s="172" customFormat="1" ht="11.25" customHeight="1">
      <c r="A46" s="177" t="s">
        <v>534</v>
      </c>
      <c r="B46" s="178"/>
      <c r="C46" s="173"/>
      <c r="D46" s="173"/>
      <c r="E46" s="173"/>
      <c r="F46" s="173"/>
      <c r="G46" s="357"/>
      <c r="H46" s="173"/>
      <c r="I46" s="173">
        <v>0</v>
      </c>
      <c r="J46" s="173">
        <v>0</v>
      </c>
      <c r="K46" s="173">
        <v>0</v>
      </c>
      <c r="L46" s="357">
        <v>0</v>
      </c>
      <c r="M46" s="173">
        <v>-106696</v>
      </c>
      <c r="N46" s="173">
        <v>-135137</v>
      </c>
      <c r="O46" s="179">
        <v>-134686</v>
      </c>
      <c r="P46" s="179">
        <v>-216990</v>
      </c>
      <c r="Q46" s="357">
        <v>-593509</v>
      </c>
      <c r="R46" s="173">
        <v>-234446</v>
      </c>
      <c r="S46" s="63">
        <v>-224723</v>
      </c>
      <c r="T46" s="63">
        <v>-203456</v>
      </c>
      <c r="U46" s="63">
        <v>-207720</v>
      </c>
      <c r="V46" s="357">
        <v>-870345</v>
      </c>
      <c r="W46" s="173">
        <v>-245794</v>
      </c>
      <c r="X46" s="63">
        <v>-237167</v>
      </c>
      <c r="Y46" s="63">
        <v>-329050</v>
      </c>
      <c r="Z46" s="63">
        <v>-475292</v>
      </c>
      <c r="AA46" s="357">
        <v>-1287303</v>
      </c>
      <c r="AB46" s="63">
        <v>-384192</v>
      </c>
      <c r="AC46" s="63">
        <v>-280342</v>
      </c>
      <c r="AD46" s="63">
        <v>-352920</v>
      </c>
      <c r="AE46" s="63">
        <v>-159688</v>
      </c>
      <c r="AF46" s="357">
        <v>-1177142</v>
      </c>
      <c r="AG46" s="63">
        <v>-352488</v>
      </c>
      <c r="AH46" s="63">
        <v>-411215</v>
      </c>
      <c r="AI46" s="63">
        <v>-239055</v>
      </c>
      <c r="AJ46" s="63">
        <v>-432587</v>
      </c>
      <c r="AK46" s="357">
        <v>-1435345</v>
      </c>
    </row>
    <row r="47" spans="1:37" ht="11.25" customHeight="1">
      <c r="A47" s="61" t="s">
        <v>249</v>
      </c>
      <c r="B47" s="62" t="s">
        <v>250</v>
      </c>
      <c r="C47" s="69">
        <v>555485</v>
      </c>
      <c r="D47" s="69">
        <v>533861</v>
      </c>
      <c r="E47" s="69">
        <v>525394</v>
      </c>
      <c r="F47" s="69">
        <v>2051774</v>
      </c>
      <c r="G47" s="356">
        <v>3666514</v>
      </c>
      <c r="H47" s="174">
        <v>569098</v>
      </c>
      <c r="I47" s="69">
        <v>-642534</v>
      </c>
      <c r="J47" s="69">
        <v>834770</v>
      </c>
      <c r="K47" s="69">
        <v>2458657</v>
      </c>
      <c r="L47" s="356">
        <v>3219991</v>
      </c>
      <c r="M47" s="69">
        <v>1045723</v>
      </c>
      <c r="N47" s="69">
        <v>270785</v>
      </c>
      <c r="O47" s="154">
        <v>-667600</v>
      </c>
      <c r="P47" s="154">
        <v>2104175</v>
      </c>
      <c r="Q47" s="356">
        <v>2753083</v>
      </c>
      <c r="R47" s="69">
        <v>1708008</v>
      </c>
      <c r="S47" s="69">
        <v>-620913</v>
      </c>
      <c r="T47" s="69">
        <v>-2003699</v>
      </c>
      <c r="U47" s="69">
        <v>4130327</v>
      </c>
      <c r="V47" s="356">
        <v>3213723</v>
      </c>
      <c r="W47" s="69">
        <v>1664960</v>
      </c>
      <c r="X47" s="69">
        <v>3927135</v>
      </c>
      <c r="Y47" s="69">
        <v>2482882</v>
      </c>
      <c r="Z47" s="69">
        <v>1822568</v>
      </c>
      <c r="AA47" s="356">
        <v>9897545</v>
      </c>
      <c r="AB47" s="69">
        <v>1355378</v>
      </c>
      <c r="AC47" s="69">
        <v>2113258</v>
      </c>
      <c r="AD47" s="69">
        <v>1309613</v>
      </c>
      <c r="AE47" s="69">
        <v>-1017803</v>
      </c>
      <c r="AF47" s="356">
        <v>3760446</v>
      </c>
      <c r="AG47" s="69">
        <v>1532810</v>
      </c>
      <c r="AH47" s="69">
        <v>4117612</v>
      </c>
      <c r="AI47" s="69">
        <v>1225041</v>
      </c>
      <c r="AJ47" s="69">
        <v>2421862</v>
      </c>
      <c r="AK47" s="356">
        <v>9297325</v>
      </c>
    </row>
    <row r="48" spans="1:37" ht="11.25" customHeight="1">
      <c r="A48" s="61" t="s">
        <v>251</v>
      </c>
      <c r="B48" s="62" t="s">
        <v>252</v>
      </c>
      <c r="C48" s="70"/>
      <c r="D48" s="70"/>
      <c r="E48" s="70"/>
      <c r="F48" s="70"/>
      <c r="G48" s="358"/>
      <c r="H48" s="175"/>
      <c r="I48" s="70"/>
      <c r="J48" s="70"/>
      <c r="K48" s="153">
        <v>0</v>
      </c>
      <c r="L48" s="358"/>
      <c r="N48" s="153"/>
      <c r="O48" s="153"/>
      <c r="P48" s="153"/>
      <c r="Q48" s="358"/>
      <c r="S48" s="63"/>
      <c r="T48" s="63"/>
      <c r="U48" s="63"/>
      <c r="V48" s="358"/>
      <c r="X48" s="69"/>
      <c r="Y48" s="69"/>
      <c r="Z48" s="63"/>
      <c r="AA48" s="358"/>
      <c r="AB48" s="69"/>
      <c r="AC48" s="69"/>
      <c r="AD48" s="69"/>
      <c r="AE48" s="69"/>
      <c r="AF48" s="358"/>
      <c r="AG48" s="69"/>
      <c r="AH48" s="63">
        <v>0</v>
      </c>
      <c r="AI48" s="63">
        <v>0</v>
      </c>
      <c r="AJ48" s="63"/>
      <c r="AK48" s="358"/>
    </row>
    <row r="49" spans="1:37" ht="11.25" customHeight="1">
      <c r="A49" s="65" t="s">
        <v>253</v>
      </c>
      <c r="B49" s="66" t="s">
        <v>254</v>
      </c>
      <c r="C49" s="63">
        <v>2009</v>
      </c>
      <c r="D49" s="63">
        <v>735</v>
      </c>
      <c r="E49" s="63">
        <v>1466</v>
      </c>
      <c r="F49" s="63">
        <v>-12</v>
      </c>
      <c r="G49" s="357">
        <v>4198</v>
      </c>
      <c r="H49" s="173">
        <v>10</v>
      </c>
      <c r="I49" s="63">
        <v>178</v>
      </c>
      <c r="J49" s="63">
        <v>444</v>
      </c>
      <c r="K49" s="63">
        <v>235</v>
      </c>
      <c r="L49" s="357">
        <v>867</v>
      </c>
      <c r="M49" s="63">
        <v>91</v>
      </c>
      <c r="N49" s="63">
        <v>21</v>
      </c>
      <c r="O49" s="153">
        <v>103</v>
      </c>
      <c r="P49" s="153">
        <v>108</v>
      </c>
      <c r="Q49" s="357">
        <v>323</v>
      </c>
      <c r="R49" s="63">
        <v>16</v>
      </c>
      <c r="S49" s="63">
        <v>25</v>
      </c>
      <c r="T49" s="63">
        <v>216</v>
      </c>
      <c r="U49" s="63">
        <v>716</v>
      </c>
      <c r="V49" s="357">
        <v>973</v>
      </c>
      <c r="W49" s="63">
        <v>-26</v>
      </c>
      <c r="X49" s="63">
        <v>884</v>
      </c>
      <c r="Y49" s="63">
        <v>285</v>
      </c>
      <c r="Z49" s="63">
        <v>10849</v>
      </c>
      <c r="AA49" s="357">
        <v>11992</v>
      </c>
      <c r="AB49" s="63">
        <v>60</v>
      </c>
      <c r="AC49" s="63">
        <v>54</v>
      </c>
      <c r="AD49" s="63">
        <v>1147</v>
      </c>
      <c r="AE49" s="63">
        <v>160</v>
      </c>
      <c r="AF49" s="357">
        <v>1421</v>
      </c>
      <c r="AG49" s="63">
        <v>244</v>
      </c>
      <c r="AH49" s="63">
        <v>266</v>
      </c>
      <c r="AI49" s="63">
        <v>178</v>
      </c>
      <c r="AJ49" s="63">
        <v>2152</v>
      </c>
      <c r="AK49" s="357">
        <v>2840</v>
      </c>
    </row>
    <row r="50" spans="1:37" ht="11.25" customHeight="1">
      <c r="A50" s="65" t="s">
        <v>255</v>
      </c>
      <c r="B50" s="66" t="s">
        <v>256</v>
      </c>
      <c r="C50" s="63">
        <v>-35090</v>
      </c>
      <c r="D50" s="63">
        <v>-10204</v>
      </c>
      <c r="E50" s="63">
        <v>-12035</v>
      </c>
      <c r="F50" s="63">
        <v>-85883</v>
      </c>
      <c r="G50" s="357">
        <v>-143212</v>
      </c>
      <c r="H50" s="173">
        <v>-10161</v>
      </c>
      <c r="I50" s="63">
        <v>-26606</v>
      </c>
      <c r="J50" s="63">
        <v>-32794</v>
      </c>
      <c r="K50" s="63">
        <v>-70705</v>
      </c>
      <c r="L50" s="357">
        <v>-140266</v>
      </c>
      <c r="M50" s="63">
        <v>-23505</v>
      </c>
      <c r="N50" s="63">
        <v>-40969</v>
      </c>
      <c r="O50" s="153">
        <v>-64486</v>
      </c>
      <c r="P50" s="153">
        <v>-93475</v>
      </c>
      <c r="Q50" s="357">
        <v>-222435</v>
      </c>
      <c r="R50" s="63">
        <v>-20190</v>
      </c>
      <c r="S50" s="63">
        <v>-32179</v>
      </c>
      <c r="T50" s="63">
        <v>-46810</v>
      </c>
      <c r="U50" s="63">
        <v>-88553</v>
      </c>
      <c r="V50" s="357">
        <v>-187732</v>
      </c>
      <c r="W50" s="63">
        <v>-6790</v>
      </c>
      <c r="X50" s="63">
        <v>-11482</v>
      </c>
      <c r="Y50" s="63">
        <v>-39756</v>
      </c>
      <c r="Z50" s="63">
        <v>-78761</v>
      </c>
      <c r="AA50" s="357">
        <v>-136789</v>
      </c>
      <c r="AB50" s="63">
        <v>-12371</v>
      </c>
      <c r="AC50" s="63">
        <v>-4724</v>
      </c>
      <c r="AD50" s="63">
        <v>-8855</v>
      </c>
      <c r="AE50" s="63">
        <v>-48527</v>
      </c>
      <c r="AF50" s="357">
        <v>-74477</v>
      </c>
      <c r="AG50" s="63">
        <v>-1360</v>
      </c>
      <c r="AH50" s="63">
        <v>-13692</v>
      </c>
      <c r="AI50" s="63">
        <v>-27724</v>
      </c>
      <c r="AJ50" s="63">
        <v>-54336</v>
      </c>
      <c r="AK50" s="357">
        <v>-97112</v>
      </c>
    </row>
    <row r="51" spans="1:37" ht="11.25" customHeight="1">
      <c r="A51" s="65" t="s">
        <v>257</v>
      </c>
      <c r="B51" s="66" t="s">
        <v>258</v>
      </c>
      <c r="C51" s="63">
        <v>0</v>
      </c>
      <c r="D51" s="63">
        <v>0</v>
      </c>
      <c r="E51" s="63">
        <v>0</v>
      </c>
      <c r="F51" s="63">
        <v>0</v>
      </c>
      <c r="G51" s="357">
        <v>0</v>
      </c>
      <c r="H51" s="173">
        <v>0</v>
      </c>
      <c r="I51" s="63">
        <v>0</v>
      </c>
      <c r="J51" s="63">
        <v>0</v>
      </c>
      <c r="K51" s="63">
        <v>0</v>
      </c>
      <c r="L51" s="357">
        <v>0</v>
      </c>
      <c r="M51" s="63">
        <v>0</v>
      </c>
      <c r="N51" s="63">
        <v>0</v>
      </c>
      <c r="O51" s="153">
        <v>0</v>
      </c>
      <c r="P51" s="153">
        <v>0</v>
      </c>
      <c r="Q51" s="357">
        <v>0</v>
      </c>
      <c r="R51" s="153">
        <v>0</v>
      </c>
      <c r="S51" s="63">
        <v>0</v>
      </c>
      <c r="T51" s="63">
        <v>0</v>
      </c>
      <c r="U51" s="63"/>
      <c r="V51" s="357">
        <v>0</v>
      </c>
      <c r="W51" s="153">
        <v>0</v>
      </c>
      <c r="X51" s="63">
        <v>0</v>
      </c>
      <c r="Y51" s="63">
        <v>0</v>
      </c>
      <c r="Z51" s="63">
        <v>0</v>
      </c>
      <c r="AA51" s="357">
        <v>0</v>
      </c>
      <c r="AB51" s="63">
        <v>0</v>
      </c>
      <c r="AC51" s="63">
        <v>0</v>
      </c>
      <c r="AD51" s="63">
        <v>0</v>
      </c>
      <c r="AE51" s="63">
        <v>15635</v>
      </c>
      <c r="AF51" s="357">
        <v>15635</v>
      </c>
      <c r="AG51" s="63">
        <v>0</v>
      </c>
      <c r="AH51" s="63">
        <v>0</v>
      </c>
      <c r="AI51" s="63">
        <v>0</v>
      </c>
      <c r="AJ51" s="63">
        <v>0</v>
      </c>
      <c r="AK51" s="357">
        <v>0</v>
      </c>
    </row>
    <row r="52" spans="1:37" ht="11.25" customHeight="1">
      <c r="A52" s="177" t="s">
        <v>259</v>
      </c>
      <c r="B52" s="178" t="s">
        <v>260</v>
      </c>
      <c r="C52" s="173">
        <v>-260</v>
      </c>
      <c r="D52" s="173">
        <v>-30986</v>
      </c>
      <c r="E52" s="173">
        <v>-5865</v>
      </c>
      <c r="F52" s="173">
        <v>22151</v>
      </c>
      <c r="G52" s="357">
        <v>-14960</v>
      </c>
      <c r="H52" s="173">
        <v>396</v>
      </c>
      <c r="I52" s="173">
        <v>-2068</v>
      </c>
      <c r="J52" s="173">
        <v>2291</v>
      </c>
      <c r="K52" s="173">
        <v>736</v>
      </c>
      <c r="L52" s="357">
        <v>1355</v>
      </c>
      <c r="M52" s="173">
        <v>23771</v>
      </c>
      <c r="N52" s="173">
        <v>-23035</v>
      </c>
      <c r="O52" s="179">
        <v>-9422</v>
      </c>
      <c r="P52" s="179">
        <v>-14479</v>
      </c>
      <c r="Q52" s="357">
        <v>-23165</v>
      </c>
      <c r="R52" s="173">
        <v>37943</v>
      </c>
      <c r="S52" s="173">
        <v>4964</v>
      </c>
      <c r="T52" s="173">
        <v>1213</v>
      </c>
      <c r="U52" s="63">
        <v>1847</v>
      </c>
      <c r="V52" s="357">
        <v>45967</v>
      </c>
      <c r="W52" s="173">
        <v>-56154</v>
      </c>
      <c r="X52" s="63">
        <v>6952</v>
      </c>
      <c r="Y52" s="63">
        <v>6259</v>
      </c>
      <c r="Z52" s="63">
        <v>3348</v>
      </c>
      <c r="AA52" s="357">
        <v>-39595</v>
      </c>
      <c r="AB52" s="63">
        <v>7713</v>
      </c>
      <c r="AC52" s="63">
        <v>2947</v>
      </c>
      <c r="AD52" s="63">
        <v>10337</v>
      </c>
      <c r="AE52" s="63">
        <v>11455</v>
      </c>
      <c r="AF52" s="357">
        <v>32452</v>
      </c>
      <c r="AG52" s="63">
        <v>5257</v>
      </c>
      <c r="AH52" s="63">
        <v>-1190</v>
      </c>
      <c r="AI52" s="63">
        <v>-20842</v>
      </c>
      <c r="AJ52" s="63">
        <v>-20349</v>
      </c>
      <c r="AK52" s="357">
        <v>-37124</v>
      </c>
    </row>
    <row r="53" spans="1:37" ht="11.25" customHeight="1">
      <c r="A53" s="65" t="s">
        <v>261</v>
      </c>
      <c r="B53" s="178" t="s">
        <v>262</v>
      </c>
      <c r="C53" s="173">
        <v>0</v>
      </c>
      <c r="D53" s="173">
        <v>0</v>
      </c>
      <c r="E53" s="173">
        <v>0</v>
      </c>
      <c r="F53" s="173">
        <v>0</v>
      </c>
      <c r="G53" s="357">
        <v>0</v>
      </c>
      <c r="H53" s="173">
        <v>0</v>
      </c>
      <c r="I53" s="173">
        <v>0</v>
      </c>
      <c r="J53" s="173">
        <v>1250</v>
      </c>
      <c r="K53" s="173">
        <v>0</v>
      </c>
      <c r="L53" s="357">
        <v>1250</v>
      </c>
      <c r="M53" s="63"/>
      <c r="N53" s="63">
        <v>0</v>
      </c>
      <c r="O53" s="153">
        <v>0</v>
      </c>
      <c r="P53" s="153">
        <v>0</v>
      </c>
      <c r="Q53" s="357">
        <v>0</v>
      </c>
      <c r="R53" s="153">
        <v>0</v>
      </c>
      <c r="S53" s="63">
        <v>0</v>
      </c>
      <c r="T53" s="63">
        <v>0</v>
      </c>
      <c r="U53" s="63">
        <v>0</v>
      </c>
      <c r="V53" s="357">
        <v>0</v>
      </c>
      <c r="W53" s="153">
        <v>0</v>
      </c>
      <c r="X53" s="63">
        <v>0</v>
      </c>
      <c r="Y53" s="63">
        <v>0</v>
      </c>
      <c r="Z53" s="63">
        <v>0</v>
      </c>
      <c r="AA53" s="357">
        <v>0</v>
      </c>
      <c r="AB53" s="63">
        <v>0</v>
      </c>
      <c r="AC53" s="63">
        <v>0</v>
      </c>
      <c r="AD53" s="63">
        <v>0</v>
      </c>
      <c r="AE53" s="63">
        <v>0</v>
      </c>
      <c r="AF53" s="357">
        <v>0</v>
      </c>
      <c r="AG53" s="63">
        <v>0</v>
      </c>
      <c r="AH53" s="63">
        <v>0</v>
      </c>
      <c r="AI53" s="63">
        <v>0</v>
      </c>
      <c r="AJ53" s="63">
        <v>0</v>
      </c>
      <c r="AK53" s="357">
        <v>0</v>
      </c>
    </row>
    <row r="54" spans="1:37" ht="11.25" customHeight="1">
      <c r="A54" s="65" t="s">
        <v>263</v>
      </c>
      <c r="B54" s="178" t="s">
        <v>264</v>
      </c>
      <c r="C54" s="173">
        <v>-9461</v>
      </c>
      <c r="D54" s="173">
        <v>-48835</v>
      </c>
      <c r="E54" s="173">
        <v>-30963</v>
      </c>
      <c r="F54" s="173">
        <v>-38389</v>
      </c>
      <c r="G54" s="357">
        <v>-127648</v>
      </c>
      <c r="H54" s="173">
        <v>-23641</v>
      </c>
      <c r="I54" s="173">
        <v>-39793</v>
      </c>
      <c r="J54" s="173">
        <v>-50367</v>
      </c>
      <c r="K54" s="173">
        <v>-43524</v>
      </c>
      <c r="L54" s="357">
        <v>-157325</v>
      </c>
      <c r="M54" s="63">
        <v>-29374</v>
      </c>
      <c r="N54" s="63">
        <v>-38942</v>
      </c>
      <c r="O54" s="153">
        <v>-96898</v>
      </c>
      <c r="P54" s="153">
        <v>-55120</v>
      </c>
      <c r="Q54" s="357">
        <v>-220334</v>
      </c>
      <c r="R54" s="63">
        <v>-40626</v>
      </c>
      <c r="S54" s="63">
        <v>-48864</v>
      </c>
      <c r="T54" s="63">
        <v>-42317</v>
      </c>
      <c r="U54" s="63">
        <v>-61371</v>
      </c>
      <c r="V54" s="357">
        <v>-193178</v>
      </c>
      <c r="W54" s="63">
        <v>-25818</v>
      </c>
      <c r="X54" s="63">
        <v>-15610</v>
      </c>
      <c r="Y54" s="63">
        <v>-16597</v>
      </c>
      <c r="Z54" s="63">
        <v>-19721</v>
      </c>
      <c r="AA54" s="357">
        <v>-77746</v>
      </c>
      <c r="AB54" s="63">
        <v>-33794</v>
      </c>
      <c r="AC54" s="63">
        <v>-32044</v>
      </c>
      <c r="AD54" s="63">
        <v>-36806</v>
      </c>
      <c r="AE54" s="63">
        <v>-54452</v>
      </c>
      <c r="AF54" s="357">
        <v>-157096</v>
      </c>
      <c r="AG54" s="63">
        <v>-29810</v>
      </c>
      <c r="AH54" s="63">
        <v>-27902</v>
      </c>
      <c r="AI54" s="63">
        <v>-27897</v>
      </c>
      <c r="AJ54" s="63">
        <v>-66014</v>
      </c>
      <c r="AK54" s="357">
        <v>-151623</v>
      </c>
    </row>
    <row r="55" spans="1:37" ht="11.25" customHeight="1">
      <c r="A55" s="65" t="s">
        <v>757</v>
      </c>
      <c r="B55" s="178" t="s">
        <v>758</v>
      </c>
      <c r="C55" s="173"/>
      <c r="D55" s="173"/>
      <c r="E55" s="173"/>
      <c r="F55" s="173"/>
      <c r="G55" s="357">
        <v>0</v>
      </c>
      <c r="H55" s="63">
        <v>0</v>
      </c>
      <c r="I55" s="63">
        <v>0</v>
      </c>
      <c r="J55" s="63">
        <v>0</v>
      </c>
      <c r="K55" s="63">
        <v>0</v>
      </c>
      <c r="L55" s="357">
        <v>0</v>
      </c>
      <c r="M55" s="63">
        <v>0</v>
      </c>
      <c r="N55" s="63">
        <v>0</v>
      </c>
      <c r="O55" s="63">
        <v>0</v>
      </c>
      <c r="P55" s="63">
        <v>0</v>
      </c>
      <c r="Q55" s="357">
        <v>0</v>
      </c>
      <c r="R55" s="63">
        <v>0</v>
      </c>
      <c r="S55" s="63">
        <v>0</v>
      </c>
      <c r="T55" s="63">
        <v>0</v>
      </c>
      <c r="U55" s="63">
        <v>0</v>
      </c>
      <c r="V55" s="357">
        <v>0</v>
      </c>
      <c r="W55" s="63">
        <v>0</v>
      </c>
      <c r="X55" s="63">
        <v>0</v>
      </c>
      <c r="Y55" s="63">
        <v>0</v>
      </c>
      <c r="Z55" s="63">
        <v>0</v>
      </c>
      <c r="AA55" s="357">
        <v>0</v>
      </c>
      <c r="AB55" s="63">
        <v>0</v>
      </c>
      <c r="AC55" s="63">
        <v>0</v>
      </c>
      <c r="AD55" s="63">
        <v>0</v>
      </c>
      <c r="AE55" s="63">
        <v>0</v>
      </c>
      <c r="AF55" s="357">
        <v>0</v>
      </c>
      <c r="AG55" s="63">
        <v>0</v>
      </c>
      <c r="AH55" s="63"/>
      <c r="AI55" s="63">
        <v>-7500</v>
      </c>
      <c r="AJ55" s="63">
        <v>0</v>
      </c>
      <c r="AK55" s="357">
        <v>-7500</v>
      </c>
    </row>
    <row r="56" spans="1:37" ht="11.25" customHeight="1">
      <c r="A56" s="65" t="s">
        <v>672</v>
      </c>
      <c r="B56" s="178" t="s">
        <v>673</v>
      </c>
      <c r="C56" s="173">
        <v>0</v>
      </c>
      <c r="D56" s="173">
        <v>0</v>
      </c>
      <c r="E56" s="173">
        <v>0</v>
      </c>
      <c r="F56" s="173">
        <v>0</v>
      </c>
      <c r="G56" s="357">
        <v>0</v>
      </c>
      <c r="H56" s="173">
        <v>-13395</v>
      </c>
      <c r="I56" s="173">
        <v>-38380</v>
      </c>
      <c r="J56" s="173">
        <v>163</v>
      </c>
      <c r="K56" s="173">
        <v>162</v>
      </c>
      <c r="L56" s="357">
        <v>-51450</v>
      </c>
      <c r="M56" s="63">
        <v>0</v>
      </c>
      <c r="N56" s="63">
        <v>-5122</v>
      </c>
      <c r="O56" s="153">
        <v>-209</v>
      </c>
      <c r="P56" s="153">
        <v>0</v>
      </c>
      <c r="Q56" s="357">
        <v>-5331</v>
      </c>
      <c r="R56" s="153">
        <v>0</v>
      </c>
      <c r="S56" s="63">
        <v>0</v>
      </c>
      <c r="T56" s="63">
        <v>0</v>
      </c>
      <c r="U56" s="63">
        <v>-1868084</v>
      </c>
      <c r="V56" s="357">
        <v>-1868084</v>
      </c>
      <c r="W56" s="153">
        <v>-22052</v>
      </c>
      <c r="X56" s="63">
        <v>0</v>
      </c>
      <c r="Y56" s="63">
        <v>0</v>
      </c>
      <c r="Z56" s="63">
        <v>0</v>
      </c>
      <c r="AA56" s="357">
        <v>-22052</v>
      </c>
      <c r="AB56" s="63">
        <v>-44038</v>
      </c>
      <c r="AC56" s="63">
        <v>-594479</v>
      </c>
      <c r="AD56" s="63">
        <v>-5000</v>
      </c>
      <c r="AE56" s="63">
        <v>-7293</v>
      </c>
      <c r="AF56" s="357">
        <v>-650810</v>
      </c>
      <c r="AG56" s="63">
        <v>0</v>
      </c>
      <c r="AH56" s="63">
        <v>0</v>
      </c>
      <c r="AI56" s="63">
        <v>0</v>
      </c>
      <c r="AJ56" s="63">
        <v>0</v>
      </c>
      <c r="AK56" s="357">
        <v>0</v>
      </c>
    </row>
    <row r="57" spans="1:37" ht="11.25" customHeight="1">
      <c r="A57" s="28" t="s">
        <v>523</v>
      </c>
      <c r="B57" s="172"/>
      <c r="C57" s="172"/>
      <c r="D57" s="172"/>
      <c r="E57" s="172"/>
      <c r="F57" s="172"/>
      <c r="G57" s="355"/>
      <c r="I57" s="172"/>
      <c r="J57" s="172"/>
      <c r="K57" s="172"/>
      <c r="L57" s="355"/>
      <c r="O57" s="153">
        <v>-7076</v>
      </c>
      <c r="P57" s="153">
        <v>0</v>
      </c>
      <c r="Q57" s="357">
        <v>-7076</v>
      </c>
      <c r="R57" s="153">
        <v>0</v>
      </c>
      <c r="S57" s="63">
        <v>0</v>
      </c>
      <c r="T57" s="63">
        <v>0</v>
      </c>
      <c r="U57" s="63">
        <v>0</v>
      </c>
      <c r="V57" s="357">
        <v>0</v>
      </c>
      <c r="W57" s="153">
        <v>0</v>
      </c>
      <c r="X57" s="63">
        <v>0</v>
      </c>
      <c r="Y57" s="63">
        <v>0</v>
      </c>
      <c r="Z57" s="63">
        <v>0</v>
      </c>
      <c r="AA57" s="357">
        <v>0</v>
      </c>
      <c r="AB57" s="63">
        <v>0</v>
      </c>
      <c r="AC57" s="63">
        <v>0</v>
      </c>
      <c r="AD57" s="63">
        <v>0</v>
      </c>
      <c r="AE57" s="63">
        <v>0</v>
      </c>
      <c r="AF57" s="357">
        <v>0</v>
      </c>
      <c r="AG57" s="63">
        <v>0</v>
      </c>
      <c r="AH57" s="63">
        <v>0</v>
      </c>
      <c r="AI57" s="63">
        <v>0</v>
      </c>
      <c r="AJ57" s="63">
        <v>0</v>
      </c>
      <c r="AK57" s="357">
        <v>0</v>
      </c>
    </row>
    <row r="58" spans="1:37" ht="11.25" customHeight="1">
      <c r="A58" s="65" t="s">
        <v>265</v>
      </c>
      <c r="B58" s="178" t="s">
        <v>266</v>
      </c>
      <c r="C58" s="173">
        <v>0</v>
      </c>
      <c r="D58" s="173">
        <v>0</v>
      </c>
      <c r="E58" s="173">
        <v>0</v>
      </c>
      <c r="F58" s="173">
        <v>0</v>
      </c>
      <c r="G58" s="357">
        <v>0</v>
      </c>
      <c r="H58" s="173">
        <v>426</v>
      </c>
      <c r="I58" s="173">
        <v>171</v>
      </c>
      <c r="J58" s="173">
        <v>63</v>
      </c>
      <c r="K58" s="173">
        <v>-222</v>
      </c>
      <c r="L58" s="357">
        <v>438</v>
      </c>
      <c r="M58" s="63">
        <v>0</v>
      </c>
      <c r="N58" s="63">
        <v>2</v>
      </c>
      <c r="O58" s="153">
        <v>0</v>
      </c>
      <c r="P58" s="153">
        <v>0</v>
      </c>
      <c r="Q58" s="357">
        <v>2</v>
      </c>
      <c r="R58" s="153">
        <v>0</v>
      </c>
      <c r="S58" s="63">
        <v>0</v>
      </c>
      <c r="T58" s="63">
        <v>0</v>
      </c>
      <c r="U58" s="63">
        <v>1200</v>
      </c>
      <c r="V58" s="357">
        <v>1200</v>
      </c>
      <c r="W58" s="153">
        <v>0</v>
      </c>
      <c r="X58" s="63">
        <v>0</v>
      </c>
      <c r="Y58" s="63">
        <v>0</v>
      </c>
      <c r="Z58" s="63">
        <v>0</v>
      </c>
      <c r="AA58" s="357">
        <v>0</v>
      </c>
      <c r="AB58" s="63">
        <v>61</v>
      </c>
      <c r="AC58" s="63">
        <v>0</v>
      </c>
      <c r="AD58" s="63">
        <v>0</v>
      </c>
      <c r="AE58" s="63">
        <v>0</v>
      </c>
      <c r="AF58" s="357">
        <v>61</v>
      </c>
      <c r="AG58" s="63">
        <v>0</v>
      </c>
      <c r="AH58" s="63">
        <v>0</v>
      </c>
      <c r="AI58" s="63">
        <v>0</v>
      </c>
      <c r="AJ58" s="63">
        <v>0</v>
      </c>
      <c r="AK58" s="357">
        <v>0</v>
      </c>
    </row>
    <row r="59" spans="1:37" ht="11.25" customHeight="1">
      <c r="A59" s="243" t="s">
        <v>267</v>
      </c>
      <c r="B59" s="241" t="s">
        <v>250</v>
      </c>
      <c r="C59" s="174">
        <v>-42802</v>
      </c>
      <c r="D59" s="174">
        <v>-89290</v>
      </c>
      <c r="E59" s="174">
        <v>-47397</v>
      </c>
      <c r="F59" s="174">
        <v>-102133</v>
      </c>
      <c r="G59" s="356">
        <v>-281622</v>
      </c>
      <c r="H59" s="174">
        <v>-46365</v>
      </c>
      <c r="I59" s="174">
        <v>-106498</v>
      </c>
      <c r="J59" s="174">
        <v>-78950</v>
      </c>
      <c r="K59" s="174">
        <v>-113318</v>
      </c>
      <c r="L59" s="356">
        <v>-345131</v>
      </c>
      <c r="M59" s="244">
        <v>-29017</v>
      </c>
      <c r="N59" s="244">
        <v>-108045</v>
      </c>
      <c r="O59" s="244">
        <v>-177988</v>
      </c>
      <c r="P59" s="244">
        <v>-162966</v>
      </c>
      <c r="Q59" s="356">
        <v>-478016</v>
      </c>
      <c r="R59" s="174">
        <v>-22857</v>
      </c>
      <c r="S59" s="174">
        <v>-76054</v>
      </c>
      <c r="T59" s="174">
        <v>-87698</v>
      </c>
      <c r="U59" s="69">
        <v>-2014245</v>
      </c>
      <c r="V59" s="356">
        <v>-2200854</v>
      </c>
      <c r="W59" s="174">
        <v>-110840</v>
      </c>
      <c r="X59" s="69">
        <v>-19256</v>
      </c>
      <c r="Y59" s="69">
        <v>-49809</v>
      </c>
      <c r="Z59" s="69">
        <v>-84285</v>
      </c>
      <c r="AA59" s="356">
        <v>-264190</v>
      </c>
      <c r="AB59" s="69">
        <v>-82369</v>
      </c>
      <c r="AC59" s="69">
        <v>-628246</v>
      </c>
      <c r="AD59" s="69">
        <v>-39177</v>
      </c>
      <c r="AE59" s="69">
        <v>-83022</v>
      </c>
      <c r="AF59" s="356">
        <v>-832814</v>
      </c>
      <c r="AG59" s="69">
        <v>-25669</v>
      </c>
      <c r="AH59" s="69">
        <v>-42518</v>
      </c>
      <c r="AI59" s="69">
        <v>-83785</v>
      </c>
      <c r="AJ59" s="69">
        <v>-138547</v>
      </c>
      <c r="AK59" s="356">
        <v>-290519</v>
      </c>
    </row>
    <row r="60" spans="1:37" ht="11.25" customHeight="1">
      <c r="A60" s="61" t="s">
        <v>268</v>
      </c>
      <c r="B60" s="241" t="s">
        <v>252</v>
      </c>
      <c r="C60" s="173"/>
      <c r="D60" s="173"/>
      <c r="E60" s="173"/>
      <c r="F60" s="173"/>
      <c r="G60" s="357"/>
      <c r="H60" s="173"/>
      <c r="I60" s="173"/>
      <c r="J60" s="173"/>
      <c r="K60" s="173"/>
      <c r="L60" s="357"/>
      <c r="M60" s="153"/>
      <c r="N60" s="153"/>
      <c r="O60" s="153"/>
      <c r="P60" s="153"/>
      <c r="Q60" s="357"/>
      <c r="R60" s="153"/>
      <c r="S60" s="63"/>
      <c r="T60" s="63"/>
      <c r="U60" s="63"/>
      <c r="V60" s="357"/>
      <c r="W60" s="153"/>
      <c r="X60" s="63">
        <v>0</v>
      </c>
      <c r="Y60" s="63">
        <v>0</v>
      </c>
      <c r="Z60" s="63">
        <v>0</v>
      </c>
      <c r="AA60" s="357"/>
      <c r="AB60" s="63"/>
      <c r="AC60" s="63"/>
      <c r="AD60" s="63"/>
      <c r="AE60" s="63"/>
      <c r="AF60" s="357"/>
      <c r="AG60" s="63"/>
      <c r="AH60" s="63"/>
      <c r="AI60" s="63"/>
      <c r="AJ60" s="63"/>
      <c r="AK60" s="357"/>
    </row>
    <row r="61" spans="1:37" ht="11.25" customHeight="1">
      <c r="A61" s="71" t="s">
        <v>269</v>
      </c>
      <c r="B61" s="242" t="s">
        <v>270</v>
      </c>
      <c r="C61" s="173">
        <v>0</v>
      </c>
      <c r="D61" s="173">
        <v>360</v>
      </c>
      <c r="E61" s="173">
        <v>0</v>
      </c>
      <c r="F61" s="173">
        <v>360</v>
      </c>
      <c r="G61" s="357">
        <v>720</v>
      </c>
      <c r="H61" s="173">
        <v>360</v>
      </c>
      <c r="I61" s="173">
        <v>0</v>
      </c>
      <c r="J61" s="173">
        <v>0</v>
      </c>
      <c r="K61" s="173">
        <v>38</v>
      </c>
      <c r="L61" s="357">
        <v>398</v>
      </c>
      <c r="M61" s="63">
        <v>0</v>
      </c>
      <c r="N61" s="63">
        <v>0</v>
      </c>
      <c r="O61" s="153">
        <v>0</v>
      </c>
      <c r="P61" s="153">
        <v>0</v>
      </c>
      <c r="Q61" s="357">
        <v>0</v>
      </c>
      <c r="R61" s="153">
        <v>0</v>
      </c>
      <c r="S61" s="63">
        <v>0</v>
      </c>
      <c r="T61" s="63">
        <v>0</v>
      </c>
      <c r="U61" s="63">
        <v>0</v>
      </c>
      <c r="V61" s="357">
        <v>0</v>
      </c>
      <c r="W61" s="153">
        <v>0</v>
      </c>
      <c r="X61" s="63">
        <v>0</v>
      </c>
      <c r="Y61" s="63">
        <v>0</v>
      </c>
      <c r="Z61" s="63">
        <v>0</v>
      </c>
      <c r="AA61" s="357">
        <v>0</v>
      </c>
      <c r="AB61" s="63">
        <v>0</v>
      </c>
      <c r="AC61" s="63">
        <v>0</v>
      </c>
      <c r="AD61" s="63">
        <v>0</v>
      </c>
      <c r="AE61" s="63">
        <v>0</v>
      </c>
      <c r="AF61" s="357">
        <v>0</v>
      </c>
      <c r="AG61" s="63"/>
      <c r="AH61" s="63">
        <v>0</v>
      </c>
      <c r="AI61" s="63">
        <v>0</v>
      </c>
      <c r="AJ61" s="63">
        <v>0</v>
      </c>
      <c r="AK61" s="357">
        <v>0</v>
      </c>
    </row>
    <row r="62" spans="1:37" ht="11.25" customHeight="1">
      <c r="A62" s="71" t="s">
        <v>506</v>
      </c>
      <c r="B62" s="242" t="s">
        <v>505</v>
      </c>
      <c r="C62" s="173">
        <v>0</v>
      </c>
      <c r="D62" s="173">
        <v>0</v>
      </c>
      <c r="E62" s="173">
        <v>0</v>
      </c>
      <c r="F62" s="173">
        <v>0</v>
      </c>
      <c r="G62" s="357">
        <v>0</v>
      </c>
      <c r="H62" s="173">
        <v>0</v>
      </c>
      <c r="I62" s="173">
        <v>0</v>
      </c>
      <c r="J62" s="173">
        <v>-75531</v>
      </c>
      <c r="K62" s="173">
        <v>0</v>
      </c>
      <c r="L62" s="357">
        <v>-75531</v>
      </c>
      <c r="M62" s="63">
        <v>-239607</v>
      </c>
      <c r="N62" s="63">
        <v>-11458</v>
      </c>
      <c r="O62" s="153">
        <v>-96197</v>
      </c>
      <c r="P62" s="153">
        <v>-450923</v>
      </c>
      <c r="Q62" s="357">
        <v>-798185</v>
      </c>
      <c r="R62" s="63">
        <v>-362224</v>
      </c>
      <c r="S62" s="63">
        <v>-367219</v>
      </c>
      <c r="T62" s="63">
        <v>0</v>
      </c>
      <c r="U62" s="63">
        <v>0</v>
      </c>
      <c r="V62" s="357">
        <v>-729443</v>
      </c>
      <c r="W62" s="63">
        <v>-997523</v>
      </c>
      <c r="X62" s="63">
        <v>-1248644</v>
      </c>
      <c r="Y62" s="63">
        <v>-750000</v>
      </c>
      <c r="Z62" s="63">
        <v>-749994</v>
      </c>
      <c r="AA62" s="357">
        <v>-3746161</v>
      </c>
      <c r="AB62" s="63">
        <v>-393462</v>
      </c>
      <c r="AC62" s="63">
        <v>-556534</v>
      </c>
      <c r="AD62" s="63">
        <v>-699991</v>
      </c>
      <c r="AE62" s="63">
        <v>-499998</v>
      </c>
      <c r="AF62" s="357">
        <v>-2149985</v>
      </c>
      <c r="AG62" s="63">
        <v>-580677</v>
      </c>
      <c r="AH62" s="63">
        <v>-1269315</v>
      </c>
      <c r="AI62" s="63">
        <v>-736223</v>
      </c>
      <c r="AJ62" s="63">
        <v>-1249279</v>
      </c>
      <c r="AK62" s="357">
        <v>-3835494</v>
      </c>
    </row>
    <row r="63" spans="1:37" ht="11.25" customHeight="1">
      <c r="A63" s="71" t="s">
        <v>9</v>
      </c>
      <c r="B63" s="242" t="s">
        <v>507</v>
      </c>
      <c r="C63" s="173">
        <v>0</v>
      </c>
      <c r="D63" s="173">
        <v>0</v>
      </c>
      <c r="E63" s="173">
        <v>0</v>
      </c>
      <c r="F63" s="173">
        <v>0</v>
      </c>
      <c r="G63" s="357">
        <v>0</v>
      </c>
      <c r="H63" s="173">
        <v>0</v>
      </c>
      <c r="I63" s="173">
        <v>0</v>
      </c>
      <c r="J63" s="173">
        <v>204990</v>
      </c>
      <c r="K63" s="173">
        <v>0</v>
      </c>
      <c r="L63" s="357">
        <v>204990</v>
      </c>
      <c r="M63" s="63">
        <v>0</v>
      </c>
      <c r="N63" s="63">
        <v>1250000</v>
      </c>
      <c r="O63" s="153">
        <v>3550000</v>
      </c>
      <c r="P63" s="153">
        <v>205000</v>
      </c>
      <c r="Q63" s="357">
        <v>5005000</v>
      </c>
      <c r="R63" s="63">
        <v>0</v>
      </c>
      <c r="S63" s="63">
        <v>0</v>
      </c>
      <c r="T63" s="63">
        <v>0</v>
      </c>
      <c r="U63" s="63">
        <v>0</v>
      </c>
      <c r="V63" s="357">
        <v>0</v>
      </c>
      <c r="W63" s="63">
        <v>0</v>
      </c>
      <c r="X63" s="63">
        <v>0</v>
      </c>
      <c r="Y63" s="63">
        <v>0</v>
      </c>
      <c r="Z63" s="63">
        <v>0</v>
      </c>
      <c r="AA63" s="357">
        <v>0</v>
      </c>
      <c r="AB63" s="63">
        <v>0</v>
      </c>
      <c r="AC63" s="63">
        <v>0</v>
      </c>
      <c r="AD63" s="63">
        <v>0</v>
      </c>
      <c r="AE63" s="63">
        <v>0</v>
      </c>
      <c r="AF63" s="357">
        <v>0</v>
      </c>
      <c r="AG63" s="63">
        <v>0</v>
      </c>
      <c r="AH63" s="63">
        <v>0</v>
      </c>
      <c r="AI63" s="63">
        <v>0</v>
      </c>
      <c r="AJ63" s="63">
        <v>0</v>
      </c>
      <c r="AK63" s="357">
        <v>0</v>
      </c>
    </row>
    <row r="64" spans="1:37" ht="11.25" customHeight="1">
      <c r="A64" s="71" t="s">
        <v>499</v>
      </c>
      <c r="B64" s="242" t="s">
        <v>500</v>
      </c>
      <c r="C64" s="173">
        <v>0</v>
      </c>
      <c r="D64" s="173">
        <v>0</v>
      </c>
      <c r="E64" s="173">
        <v>0</v>
      </c>
      <c r="F64" s="173">
        <v>0</v>
      </c>
      <c r="G64" s="357">
        <v>0</v>
      </c>
      <c r="H64" s="173">
        <v>0</v>
      </c>
      <c r="I64" s="173">
        <v>1200000</v>
      </c>
      <c r="J64" s="173">
        <v>0</v>
      </c>
      <c r="K64" s="173">
        <v>0</v>
      </c>
      <c r="L64" s="357">
        <v>1200000</v>
      </c>
      <c r="M64" s="63">
        <v>0</v>
      </c>
      <c r="N64" s="63">
        <v>0</v>
      </c>
      <c r="O64" s="63">
        <v>0</v>
      </c>
      <c r="P64" s="63">
        <v>0</v>
      </c>
      <c r="Q64" s="357">
        <v>0</v>
      </c>
      <c r="R64" s="63">
        <v>0</v>
      </c>
      <c r="S64" s="63">
        <v>3000000</v>
      </c>
      <c r="T64" s="63">
        <v>3733240</v>
      </c>
      <c r="U64" s="63">
        <v>0</v>
      </c>
      <c r="V64" s="357">
        <v>6733240</v>
      </c>
      <c r="W64" s="63">
        <v>0</v>
      </c>
      <c r="X64" s="63">
        <v>0</v>
      </c>
      <c r="Y64" s="63">
        <v>3000000</v>
      </c>
      <c r="Z64" s="63">
        <v>258545</v>
      </c>
      <c r="AA64" s="357">
        <v>3258545</v>
      </c>
      <c r="AB64" s="63">
        <v>0</v>
      </c>
      <c r="AC64" s="63">
        <v>0</v>
      </c>
      <c r="AD64" s="63">
        <v>245855</v>
      </c>
      <c r="AE64" s="63">
        <v>2550000</v>
      </c>
      <c r="AF64" s="357">
        <v>2795855</v>
      </c>
      <c r="AG64" s="63">
        <v>0</v>
      </c>
      <c r="AH64" s="63">
        <v>4500000</v>
      </c>
      <c r="AI64" s="63">
        <v>555240</v>
      </c>
      <c r="AJ64" s="63">
        <v>0</v>
      </c>
      <c r="AK64" s="357">
        <v>5055240</v>
      </c>
    </row>
    <row r="65" spans="1:37" ht="11.25" customHeight="1">
      <c r="A65" s="71" t="s">
        <v>501</v>
      </c>
      <c r="B65" s="242" t="s">
        <v>502</v>
      </c>
      <c r="C65" s="173">
        <v>0</v>
      </c>
      <c r="D65" s="173">
        <v>0</v>
      </c>
      <c r="E65" s="173">
        <v>0</v>
      </c>
      <c r="F65" s="173">
        <v>0</v>
      </c>
      <c r="G65" s="357">
        <v>0</v>
      </c>
      <c r="H65" s="173">
        <v>0</v>
      </c>
      <c r="I65" s="173">
        <v>-969</v>
      </c>
      <c r="J65" s="173">
        <v>-90</v>
      </c>
      <c r="K65" s="173">
        <v>0</v>
      </c>
      <c r="L65" s="357">
        <v>-1059</v>
      </c>
      <c r="M65" s="63">
        <v>0</v>
      </c>
      <c r="N65" s="63">
        <v>0</v>
      </c>
      <c r="O65" s="153">
        <v>-33500</v>
      </c>
      <c r="P65" s="153">
        <v>-177</v>
      </c>
      <c r="Q65" s="357">
        <v>-33677</v>
      </c>
      <c r="R65" s="63">
        <v>-4561</v>
      </c>
      <c r="S65" s="63">
        <v>-8678</v>
      </c>
      <c r="T65" s="63">
        <v>-16323</v>
      </c>
      <c r="U65" s="63">
        <v>-8675</v>
      </c>
      <c r="V65" s="357">
        <v>-38237</v>
      </c>
      <c r="W65" s="63">
        <v>-801</v>
      </c>
      <c r="X65" s="63">
        <v>0</v>
      </c>
      <c r="Y65" s="63">
        <v>-6922</v>
      </c>
      <c r="Z65" s="63">
        <v>0</v>
      </c>
      <c r="AA65" s="357">
        <v>-7723</v>
      </c>
      <c r="AB65" s="63">
        <v>0</v>
      </c>
      <c r="AC65" s="63">
        <v>40</v>
      </c>
      <c r="AD65" s="63">
        <v>0</v>
      </c>
      <c r="AE65" s="63">
        <v>-12661</v>
      </c>
      <c r="AF65" s="357">
        <v>-12621</v>
      </c>
      <c r="AG65" s="63">
        <v>0</v>
      </c>
      <c r="AH65" s="63">
        <v>-12097</v>
      </c>
      <c r="AI65" s="63">
        <v>-31</v>
      </c>
      <c r="AJ65" s="63">
        <v>0</v>
      </c>
      <c r="AK65" s="357">
        <v>-12128</v>
      </c>
    </row>
    <row r="66" spans="1:37" ht="11.25" customHeight="1">
      <c r="A66" s="71" t="s">
        <v>271</v>
      </c>
      <c r="B66" s="242" t="s">
        <v>272</v>
      </c>
      <c r="C66" s="173">
        <v>-105511</v>
      </c>
      <c r="D66" s="173">
        <v>-183965</v>
      </c>
      <c r="E66" s="173">
        <v>-7886</v>
      </c>
      <c r="F66" s="173">
        <v>-1603711</v>
      </c>
      <c r="G66" s="357">
        <v>-1901073</v>
      </c>
      <c r="H66" s="173">
        <v>-84107</v>
      </c>
      <c r="I66" s="173">
        <v>-55790</v>
      </c>
      <c r="J66" s="173">
        <v>-292838</v>
      </c>
      <c r="K66" s="173">
        <v>-1590206</v>
      </c>
      <c r="L66" s="357">
        <v>-2022941</v>
      </c>
      <c r="M66" s="63">
        <v>-91464</v>
      </c>
      <c r="N66" s="63">
        <v>-35334</v>
      </c>
      <c r="O66" s="153">
        <v>-3393127</v>
      </c>
      <c r="P66" s="153">
        <v>-21553</v>
      </c>
      <c r="Q66" s="357">
        <v>-3541478</v>
      </c>
      <c r="R66" s="63">
        <v>-101724</v>
      </c>
      <c r="S66" s="63">
        <v>-21780</v>
      </c>
      <c r="T66" s="63">
        <v>-129554</v>
      </c>
      <c r="U66" s="63">
        <v>-133812</v>
      </c>
      <c r="V66" s="357">
        <v>-386870</v>
      </c>
      <c r="W66" s="63">
        <v>-313958</v>
      </c>
      <c r="X66" s="63">
        <v>-1585104</v>
      </c>
      <c r="Y66" s="63">
        <v>-3913117</v>
      </c>
      <c r="Z66" s="63">
        <v>-587968</v>
      </c>
      <c r="AA66" s="357">
        <v>-6400147</v>
      </c>
      <c r="AB66" s="63">
        <v>-593358</v>
      </c>
      <c r="AC66" s="63">
        <v>-368454</v>
      </c>
      <c r="AD66" s="63">
        <v>-304980</v>
      </c>
      <c r="AE66" s="63">
        <v>-340587</v>
      </c>
      <c r="AF66" s="357">
        <v>-1607379</v>
      </c>
      <c r="AG66" s="63">
        <v>-373899</v>
      </c>
      <c r="AH66" s="63">
        <v>-6569043</v>
      </c>
      <c r="AI66" s="63">
        <v>-652378</v>
      </c>
      <c r="AJ66" s="63">
        <v>-511838</v>
      </c>
      <c r="AK66" s="357">
        <v>-8107158</v>
      </c>
    </row>
    <row r="67" spans="1:37" ht="11.25" customHeight="1">
      <c r="A67" s="71" t="s">
        <v>694</v>
      </c>
      <c r="B67" s="242" t="s">
        <v>695</v>
      </c>
      <c r="C67" s="173"/>
      <c r="D67" s="173"/>
      <c r="E67" s="173"/>
      <c r="F67" s="173"/>
      <c r="G67" s="357">
        <v>0</v>
      </c>
      <c r="H67" s="173"/>
      <c r="I67" s="173"/>
      <c r="J67" s="173"/>
      <c r="K67" s="173"/>
      <c r="L67" s="357">
        <v>0</v>
      </c>
      <c r="M67" s="63"/>
      <c r="N67" s="63"/>
      <c r="O67" s="153"/>
      <c r="P67" s="153"/>
      <c r="Q67" s="357">
        <v>0</v>
      </c>
      <c r="R67" s="63"/>
      <c r="S67" s="63"/>
      <c r="T67" s="63"/>
      <c r="U67" s="63"/>
      <c r="V67" s="357">
        <v>0</v>
      </c>
      <c r="W67" s="63">
        <v>0</v>
      </c>
      <c r="X67" s="63">
        <v>0</v>
      </c>
      <c r="Y67" s="63">
        <v>0</v>
      </c>
      <c r="Z67" s="63">
        <v>-19396</v>
      </c>
      <c r="AA67" s="357">
        <v>-19396</v>
      </c>
      <c r="AB67" s="63">
        <v>0</v>
      </c>
      <c r="AC67" s="63">
        <v>0</v>
      </c>
      <c r="AD67" s="63">
        <v>0</v>
      </c>
      <c r="AE67" s="63">
        <v>0</v>
      </c>
      <c r="AF67" s="357">
        <v>0</v>
      </c>
      <c r="AG67" s="63">
        <v>0</v>
      </c>
      <c r="AH67" s="63">
        <v>-30610</v>
      </c>
      <c r="AI67" s="63">
        <v>0</v>
      </c>
      <c r="AJ67" s="63">
        <v>0</v>
      </c>
      <c r="AK67" s="357">
        <v>-30610</v>
      </c>
    </row>
    <row r="68" spans="1:37" ht="11.25" customHeight="1">
      <c r="A68" s="245" t="s">
        <v>259</v>
      </c>
      <c r="B68" s="242" t="s">
        <v>260</v>
      </c>
      <c r="C68" s="173"/>
      <c r="D68" s="173"/>
      <c r="E68" s="173"/>
      <c r="F68" s="173"/>
      <c r="G68" s="357">
        <v>0</v>
      </c>
      <c r="H68" s="173"/>
      <c r="I68" s="173"/>
      <c r="J68" s="173"/>
      <c r="K68" s="173"/>
      <c r="L68" s="357">
        <v>0</v>
      </c>
      <c r="M68" s="173">
        <v>13519</v>
      </c>
      <c r="N68" s="173">
        <v>0</v>
      </c>
      <c r="O68" s="179">
        <v>1128974</v>
      </c>
      <c r="P68" s="179">
        <v>0</v>
      </c>
      <c r="Q68" s="357">
        <v>1142493</v>
      </c>
      <c r="R68" s="173">
        <v>2413</v>
      </c>
      <c r="S68" s="173">
        <v>209</v>
      </c>
      <c r="T68" s="173">
        <v>976</v>
      </c>
      <c r="U68" s="63">
        <v>2905</v>
      </c>
      <c r="V68" s="357">
        <v>6503</v>
      </c>
      <c r="W68" s="173">
        <v>-2808</v>
      </c>
      <c r="X68" s="63">
        <v>-9057</v>
      </c>
      <c r="Y68" s="63">
        <v>-4673</v>
      </c>
      <c r="Z68" s="63">
        <v>-16878</v>
      </c>
      <c r="AA68" s="357">
        <v>-33416</v>
      </c>
      <c r="AB68" s="63">
        <v>-4421</v>
      </c>
      <c r="AC68" s="63">
        <v>-17406</v>
      </c>
      <c r="AD68" s="63">
        <v>-4194</v>
      </c>
      <c r="AE68" s="63">
        <v>-15699</v>
      </c>
      <c r="AF68" s="357">
        <v>-41720</v>
      </c>
      <c r="AG68" s="63">
        <v>-3309</v>
      </c>
      <c r="AH68" s="63">
        <v>-10066</v>
      </c>
      <c r="AI68" s="63">
        <v>-3011</v>
      </c>
      <c r="AJ68" s="63">
        <v>-5816</v>
      </c>
      <c r="AK68" s="357">
        <v>-22202</v>
      </c>
    </row>
    <row r="69" spans="1:37" ht="11.25" customHeight="1">
      <c r="A69" s="71" t="s">
        <v>273</v>
      </c>
      <c r="B69" s="242" t="s">
        <v>274</v>
      </c>
      <c r="C69" s="173">
        <v>-460698</v>
      </c>
      <c r="D69" s="173">
        <v>-259300</v>
      </c>
      <c r="E69" s="173">
        <v>-440923</v>
      </c>
      <c r="F69" s="173">
        <v>-367938</v>
      </c>
      <c r="G69" s="357">
        <v>-1528859</v>
      </c>
      <c r="H69" s="173">
        <v>-419368</v>
      </c>
      <c r="I69" s="173">
        <v>-392849</v>
      </c>
      <c r="J69" s="173">
        <v>-600161</v>
      </c>
      <c r="K69" s="173">
        <v>-649360</v>
      </c>
      <c r="L69" s="357">
        <v>-2061738</v>
      </c>
      <c r="M69" s="63">
        <v>-672726</v>
      </c>
      <c r="N69" s="63">
        <v>-1285480</v>
      </c>
      <c r="O69" s="153">
        <v>-299724</v>
      </c>
      <c r="P69" s="153">
        <v>-1626492</v>
      </c>
      <c r="Q69" s="357">
        <v>-3884422</v>
      </c>
      <c r="R69" s="63">
        <v>-1095235</v>
      </c>
      <c r="S69" s="63">
        <v>-2219257</v>
      </c>
      <c r="T69" s="63">
        <v>-1302696</v>
      </c>
      <c r="U69" s="63">
        <v>-2087939</v>
      </c>
      <c r="V69" s="357">
        <v>-6705127</v>
      </c>
      <c r="W69" s="63">
        <v>-261583</v>
      </c>
      <c r="X69" s="63">
        <v>-1048670</v>
      </c>
      <c r="Y69" s="63">
        <v>-721376</v>
      </c>
      <c r="Z69" s="63">
        <v>-578837</v>
      </c>
      <c r="AA69" s="357">
        <v>-2610466</v>
      </c>
      <c r="AB69" s="63">
        <v>-318127</v>
      </c>
      <c r="AC69" s="63">
        <v>-511117</v>
      </c>
      <c r="AD69" s="63">
        <v>-610099</v>
      </c>
      <c r="AE69" s="63">
        <v>-554506</v>
      </c>
      <c r="AF69" s="357">
        <v>-1993849</v>
      </c>
      <c r="AG69" s="63">
        <v>-517466</v>
      </c>
      <c r="AH69" s="63">
        <v>-625736</v>
      </c>
      <c r="AI69" s="63">
        <v>-430885</v>
      </c>
      <c r="AJ69" s="63">
        <v>-469683</v>
      </c>
      <c r="AK69" s="357">
        <v>-2043770</v>
      </c>
    </row>
    <row r="70" spans="1:37" ht="11.25" customHeight="1">
      <c r="A70" s="243" t="s">
        <v>275</v>
      </c>
      <c r="B70" s="241" t="s">
        <v>276</v>
      </c>
      <c r="C70" s="174">
        <v>-566209</v>
      </c>
      <c r="D70" s="174">
        <v>-442905</v>
      </c>
      <c r="E70" s="174">
        <v>-448809</v>
      </c>
      <c r="F70" s="174">
        <v>-1971289</v>
      </c>
      <c r="G70" s="356">
        <v>-3429212</v>
      </c>
      <c r="H70" s="174">
        <v>-503115</v>
      </c>
      <c r="I70" s="174">
        <v>750392</v>
      </c>
      <c r="J70" s="174">
        <v>-763630</v>
      </c>
      <c r="K70" s="174">
        <v>-2239528</v>
      </c>
      <c r="L70" s="356">
        <v>-2755881</v>
      </c>
      <c r="M70" s="174">
        <v>-990278</v>
      </c>
      <c r="N70" s="174">
        <v>-82272</v>
      </c>
      <c r="O70" s="174">
        <v>856426</v>
      </c>
      <c r="P70" s="174">
        <v>-1894145</v>
      </c>
      <c r="Q70" s="356">
        <v>-2110269</v>
      </c>
      <c r="R70" s="174">
        <v>-1561331</v>
      </c>
      <c r="S70" s="174">
        <v>383275</v>
      </c>
      <c r="T70" s="174">
        <v>2285643</v>
      </c>
      <c r="U70" s="174">
        <v>-2227521</v>
      </c>
      <c r="V70" s="356">
        <v>-1119934</v>
      </c>
      <c r="W70" s="174">
        <v>-1576673</v>
      </c>
      <c r="X70" s="69">
        <v>-3891475</v>
      </c>
      <c r="Y70" s="69">
        <v>-2396088</v>
      </c>
      <c r="Z70" s="69">
        <v>-1694528</v>
      </c>
      <c r="AA70" s="356">
        <v>-9558764</v>
      </c>
      <c r="AB70" s="69">
        <v>-1309368</v>
      </c>
      <c r="AC70" s="69">
        <v>-1453471</v>
      </c>
      <c r="AD70" s="69">
        <v>-1373409</v>
      </c>
      <c r="AE70" s="69">
        <v>1126549</v>
      </c>
      <c r="AF70" s="356">
        <v>-3009699</v>
      </c>
      <c r="AG70" s="69">
        <v>-1475351</v>
      </c>
      <c r="AH70" s="69">
        <v>-4016867</v>
      </c>
      <c r="AI70" s="69">
        <v>-1267288</v>
      </c>
      <c r="AJ70" s="69">
        <v>-2236616</v>
      </c>
      <c r="AK70" s="356">
        <v>-8996122</v>
      </c>
    </row>
    <row r="71" spans="1:37" ht="11.25" customHeight="1">
      <c r="A71" s="243" t="s">
        <v>706</v>
      </c>
      <c r="B71" s="241" t="s">
        <v>707</v>
      </c>
      <c r="C71" s="174"/>
      <c r="D71" s="174"/>
      <c r="E71" s="174"/>
      <c r="F71" s="174"/>
      <c r="G71" s="356">
        <v>0</v>
      </c>
      <c r="H71" s="69">
        <v>0</v>
      </c>
      <c r="I71" s="69">
        <v>0</v>
      </c>
      <c r="J71" s="69">
        <v>0</v>
      </c>
      <c r="K71" s="69">
        <v>0</v>
      </c>
      <c r="L71" s="356">
        <v>0</v>
      </c>
      <c r="M71" s="69">
        <v>0</v>
      </c>
      <c r="N71" s="69">
        <v>0</v>
      </c>
      <c r="O71" s="69">
        <v>0</v>
      </c>
      <c r="P71" s="69">
        <v>0</v>
      </c>
      <c r="Q71" s="356">
        <v>0</v>
      </c>
      <c r="R71" s="69">
        <v>0</v>
      </c>
      <c r="S71" s="69">
        <v>0</v>
      </c>
      <c r="T71" s="69">
        <v>0</v>
      </c>
      <c r="U71" s="69">
        <v>0</v>
      </c>
      <c r="V71" s="356">
        <v>0</v>
      </c>
      <c r="W71" s="69">
        <v>-10061</v>
      </c>
      <c r="X71" s="69">
        <v>0</v>
      </c>
      <c r="Y71" s="69">
        <v>0</v>
      </c>
      <c r="Z71" s="69">
        <v>0</v>
      </c>
      <c r="AA71" s="356">
        <v>-10061</v>
      </c>
      <c r="AB71" s="69">
        <v>-1360</v>
      </c>
      <c r="AC71" s="69">
        <v>-3490</v>
      </c>
      <c r="AD71" s="69">
        <v>5680</v>
      </c>
      <c r="AE71" s="69">
        <v>-2668</v>
      </c>
      <c r="AF71" s="356">
        <v>-1838</v>
      </c>
      <c r="AG71" s="69">
        <v>10037</v>
      </c>
      <c r="AH71" s="69">
        <v>15242</v>
      </c>
      <c r="AI71" s="69">
        <v>-6815</v>
      </c>
      <c r="AJ71" s="69">
        <v>10224</v>
      </c>
      <c r="AK71" s="356">
        <v>28688</v>
      </c>
    </row>
    <row r="72" spans="1:37" ht="11.25" customHeight="1">
      <c r="A72" s="61" t="s">
        <v>277</v>
      </c>
      <c r="B72" s="62" t="s">
        <v>278</v>
      </c>
      <c r="C72" s="69">
        <v>-53526</v>
      </c>
      <c r="D72" s="69">
        <v>1666</v>
      </c>
      <c r="E72" s="69">
        <v>29188</v>
      </c>
      <c r="F72" s="69">
        <v>-21648</v>
      </c>
      <c r="G72" s="356">
        <v>-44320</v>
      </c>
      <c r="H72" s="174">
        <v>19618</v>
      </c>
      <c r="I72" s="69">
        <v>1361</v>
      </c>
      <c r="J72" s="69">
        <v>-7811</v>
      </c>
      <c r="K72" s="69">
        <v>105811</v>
      </c>
      <c r="L72" s="356">
        <v>118979</v>
      </c>
      <c r="M72" s="69">
        <v>26428</v>
      </c>
      <c r="N72" s="69">
        <v>80468</v>
      </c>
      <c r="O72" s="154">
        <v>10838</v>
      </c>
      <c r="P72" s="154">
        <v>47064</v>
      </c>
      <c r="Q72" s="356">
        <v>164798</v>
      </c>
      <c r="R72" s="69">
        <v>123820</v>
      </c>
      <c r="S72" s="69">
        <v>-313692</v>
      </c>
      <c r="T72" s="69">
        <v>194246</v>
      </c>
      <c r="U72" s="69">
        <v>-111439</v>
      </c>
      <c r="V72" s="356">
        <v>-107065</v>
      </c>
      <c r="W72" s="69">
        <v>-32614</v>
      </c>
      <c r="X72" s="69">
        <v>16404</v>
      </c>
      <c r="Y72" s="69">
        <v>36985</v>
      </c>
      <c r="Z72" s="69">
        <v>43755</v>
      </c>
      <c r="AA72" s="356">
        <v>64530</v>
      </c>
      <c r="AB72" s="69">
        <v>-37719</v>
      </c>
      <c r="AC72" s="69">
        <v>28051</v>
      </c>
      <c r="AD72" s="69">
        <v>-97293</v>
      </c>
      <c r="AE72" s="69">
        <v>23056</v>
      </c>
      <c r="AF72" s="356">
        <v>-83905</v>
      </c>
      <c r="AG72" s="69">
        <v>41827</v>
      </c>
      <c r="AH72" s="69">
        <v>73469</v>
      </c>
      <c r="AI72" s="69">
        <f>AI47+AI59+AI70+AI71</f>
        <v>-132847</v>
      </c>
      <c r="AJ72" s="69">
        <v>56923</v>
      </c>
      <c r="AK72" s="356">
        <v>39372</v>
      </c>
    </row>
    <row r="73" spans="1:37" ht="11.25" customHeight="1">
      <c r="A73" s="61" t="s">
        <v>279</v>
      </c>
      <c r="B73" s="62" t="s">
        <v>280</v>
      </c>
      <c r="C73" s="63">
        <v>165320</v>
      </c>
      <c r="D73" s="63">
        <v>111794</v>
      </c>
      <c r="E73" s="63">
        <v>113460</v>
      </c>
      <c r="F73" s="63">
        <v>142648</v>
      </c>
      <c r="G73" s="357">
        <f>F74</f>
        <v>121000</v>
      </c>
      <c r="H73" s="173">
        <v>121000</v>
      </c>
      <c r="I73" s="63">
        <v>140618</v>
      </c>
      <c r="J73" s="63">
        <v>141979</v>
      </c>
      <c r="K73" s="63">
        <v>-163618</v>
      </c>
      <c r="L73" s="357">
        <v>121000</v>
      </c>
      <c r="M73" s="63">
        <v>239979</v>
      </c>
      <c r="N73" s="63">
        <v>266407</v>
      </c>
      <c r="O73" s="153">
        <v>346875</v>
      </c>
      <c r="P73" s="152">
        <f>O74</f>
        <v>357713</v>
      </c>
      <c r="Q73" s="357">
        <v>239979</v>
      </c>
      <c r="R73" s="63">
        <v>404777</v>
      </c>
      <c r="S73" s="63">
        <v>528597</v>
      </c>
      <c r="T73" s="63">
        <v>214905</v>
      </c>
      <c r="U73" s="63">
        <v>409151</v>
      </c>
      <c r="V73" s="357">
        <v>404777</v>
      </c>
      <c r="W73" s="63">
        <v>297712</v>
      </c>
      <c r="X73" s="63">
        <v>265098</v>
      </c>
      <c r="Y73" s="63">
        <v>281502</v>
      </c>
      <c r="Z73" s="63">
        <v>318487</v>
      </c>
      <c r="AA73" s="357">
        <v>297712</v>
      </c>
      <c r="AB73" s="63">
        <v>362242</v>
      </c>
      <c r="AC73" s="63">
        <v>324523</v>
      </c>
      <c r="AD73" s="63">
        <v>352574</v>
      </c>
      <c r="AE73" s="63">
        <v>255281</v>
      </c>
      <c r="AF73" s="357">
        <f>AA74</f>
        <v>362242</v>
      </c>
      <c r="AG73" s="63">
        <v>278337</v>
      </c>
      <c r="AH73" s="63">
        <v>320164</v>
      </c>
      <c r="AI73" s="63">
        <v>393633</v>
      </c>
      <c r="AJ73" s="63">
        <v>260786</v>
      </c>
      <c r="AK73" s="357">
        <v>278337</v>
      </c>
    </row>
    <row r="74" spans="1:37" ht="11.25" customHeight="1">
      <c r="A74" s="61" t="s">
        <v>281</v>
      </c>
      <c r="B74" s="62" t="s">
        <v>282</v>
      </c>
      <c r="C74" s="63">
        <v>111794</v>
      </c>
      <c r="D74" s="63">
        <v>113460</v>
      </c>
      <c r="E74" s="63">
        <v>142648</v>
      </c>
      <c r="F74" s="63">
        <v>121000</v>
      </c>
      <c r="G74" s="357">
        <f>G73+G72</f>
        <v>76680</v>
      </c>
      <c r="H74" s="173">
        <v>140618</v>
      </c>
      <c r="I74" s="63">
        <v>141979</v>
      </c>
      <c r="J74" s="63">
        <v>134168</v>
      </c>
      <c r="K74" s="63">
        <v>-295765</v>
      </c>
      <c r="L74" s="357">
        <v>239979</v>
      </c>
      <c r="M74" s="63">
        <v>266407</v>
      </c>
      <c r="N74" s="63">
        <v>346875</v>
      </c>
      <c r="O74" s="153">
        <v>357713</v>
      </c>
      <c r="P74" s="152">
        <v>404777</v>
      </c>
      <c r="Q74" s="357">
        <v>404777</v>
      </c>
      <c r="R74" s="63">
        <v>528597</v>
      </c>
      <c r="S74" s="63">
        <v>214905</v>
      </c>
      <c r="T74" s="63">
        <v>409151</v>
      </c>
      <c r="U74" s="152">
        <v>297712</v>
      </c>
      <c r="V74" s="357">
        <v>297712</v>
      </c>
      <c r="W74" s="63">
        <v>265098</v>
      </c>
      <c r="X74" s="63">
        <v>281502</v>
      </c>
      <c r="Y74" s="63">
        <v>318487</v>
      </c>
      <c r="Z74" s="63">
        <v>362242</v>
      </c>
      <c r="AA74" s="357">
        <v>362242</v>
      </c>
      <c r="AB74" s="63">
        <v>324523</v>
      </c>
      <c r="AC74" s="63">
        <v>352574</v>
      </c>
      <c r="AD74" s="63">
        <v>255281</v>
      </c>
      <c r="AE74" s="63">
        <v>278337</v>
      </c>
      <c r="AF74" s="357">
        <v>278337</v>
      </c>
      <c r="AG74" s="63">
        <v>320164</v>
      </c>
      <c r="AH74" s="63">
        <v>393633</v>
      </c>
      <c r="AI74" s="63">
        <v>260786</v>
      </c>
      <c r="AJ74" s="63">
        <v>317709</v>
      </c>
      <c r="AK74" s="357">
        <v>317709</v>
      </c>
    </row>
    <row r="75" spans="1:37">
      <c r="G75"/>
      <c r="H75"/>
      <c r="I75"/>
      <c r="J75"/>
      <c r="K75"/>
      <c r="L75"/>
      <c r="M75"/>
      <c r="N75"/>
      <c r="O75"/>
      <c r="P75"/>
      <c r="Q75"/>
      <c r="R75"/>
      <c r="S75"/>
      <c r="U75"/>
      <c r="V75"/>
      <c r="W75"/>
      <c r="X75"/>
      <c r="Y75"/>
      <c r="Z75"/>
      <c r="AA75"/>
      <c r="AF75"/>
      <c r="AK75"/>
    </row>
    <row r="1048574" spans="19:19">
      <c r="S1048574" s="63"/>
    </row>
  </sheetData>
  <dataConsolidate>
    <dataRefs count="1">
      <dataRef ref="AG1:AJ1048576" sheet="Cash Flow Statement"/>
    </dataRefs>
  </dataConsolidate>
  <mergeCells count="9">
    <mergeCell ref="V4:V5"/>
    <mergeCell ref="AA4:AA5"/>
    <mergeCell ref="AF4:AF5"/>
    <mergeCell ref="AK4:AK5"/>
    <mergeCell ref="A4:A5"/>
    <mergeCell ref="B4:B5"/>
    <mergeCell ref="G4:G5"/>
    <mergeCell ref="L4:L5"/>
    <mergeCell ref="Q4:Q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F4EF-E270-45BE-A377-FF7E71949E18}">
  <dimension ref="A1:AS15"/>
  <sheetViews>
    <sheetView showGridLines="0" zoomScaleNormal="100" workbookViewId="0">
      <pane xSplit="1" ySplit="3" topLeftCell="Y4" activePane="bottomRight" state="frozen"/>
      <selection pane="topRight" activeCell="B1" sqref="B1"/>
      <selection pane="bottomLeft" activeCell="A7" sqref="A7"/>
      <selection pane="bottomRight" activeCell="AS4" sqref="AS4:AS5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33203125" customWidth="1"/>
    <col min="6" max="9" width="17.33203125" hidden="1" customWidth="1" outlineLevel="1"/>
    <col min="10" max="10" width="17.33203125" customWidth="1" collapsed="1"/>
    <col min="11" max="14" width="17.33203125" hidden="1" customWidth="1" outlineLevel="1"/>
    <col min="15" max="15" width="17.33203125" customWidth="1" collapsed="1"/>
    <col min="16" max="19" width="17.33203125" hidden="1" customWidth="1" outlineLevel="1"/>
    <col min="20" max="20" width="17.33203125" customWidth="1" collapsed="1"/>
    <col min="21" max="24" width="17.33203125" hidden="1" customWidth="1" outlineLevel="1"/>
    <col min="25" max="25" width="17.33203125" customWidth="1" collapsed="1"/>
    <col min="26" max="29" width="17.33203125" hidden="1" customWidth="1" outlineLevel="1"/>
    <col min="30" max="30" width="17.33203125" customWidth="1" collapsed="1"/>
    <col min="31" max="34" width="17.33203125" hidden="1" customWidth="1" outlineLevel="1"/>
    <col min="35" max="35" width="17.33203125" customWidth="1" collapsed="1"/>
    <col min="36" max="39" width="17.33203125" hidden="1" customWidth="1" outlineLevel="1"/>
    <col min="40" max="40" width="17.33203125" customWidth="1" collapsed="1"/>
    <col min="41" max="44" width="17.33203125" hidden="1" customWidth="1" outlineLevel="1"/>
    <col min="45" max="45" width="17.33203125" customWidth="1" collapsed="1"/>
  </cols>
  <sheetData>
    <row r="1" spans="1:45" s="8" customFormat="1" ht="12">
      <c r="A1" s="7" t="s">
        <v>21</v>
      </c>
      <c r="B1" s="7" t="s">
        <v>21</v>
      </c>
    </row>
    <row r="2" spans="1:45" s="10" customFormat="1" ht="12">
      <c r="A2" s="9" t="s">
        <v>22</v>
      </c>
      <c r="B2" s="9" t="s">
        <v>23</v>
      </c>
    </row>
    <row r="3" spans="1:45" s="12" customFormat="1" ht="10.199999999999999">
      <c r="A3" s="11"/>
      <c r="B3" s="11"/>
    </row>
    <row r="4" spans="1:45">
      <c r="A4" s="377" t="s">
        <v>737</v>
      </c>
      <c r="B4" s="378" t="s">
        <v>748</v>
      </c>
      <c r="C4" s="377" t="s">
        <v>15</v>
      </c>
      <c r="D4" s="377" t="s">
        <v>14</v>
      </c>
      <c r="E4" s="377" t="s">
        <v>13</v>
      </c>
      <c r="F4" s="296" t="s">
        <v>26</v>
      </c>
      <c r="G4" s="296" t="s">
        <v>28</v>
      </c>
      <c r="H4" s="296" t="s">
        <v>29</v>
      </c>
      <c r="I4" s="296" t="s">
        <v>30</v>
      </c>
      <c r="J4" s="377">
        <v>2017</v>
      </c>
      <c r="K4" s="296" t="s">
        <v>75</v>
      </c>
      <c r="L4" s="296" t="s">
        <v>76</v>
      </c>
      <c r="M4" s="296" t="s">
        <v>77</v>
      </c>
      <c r="N4" s="296" t="s">
        <v>78</v>
      </c>
      <c r="O4" s="377">
        <v>2018</v>
      </c>
      <c r="P4" s="296" t="s">
        <v>491</v>
      </c>
      <c r="Q4" s="296" t="s">
        <v>497</v>
      </c>
      <c r="R4" s="296" t="s">
        <v>503</v>
      </c>
      <c r="S4" s="296" t="s">
        <v>508</v>
      </c>
      <c r="T4" s="377">
        <v>2019</v>
      </c>
      <c r="U4" s="296" t="s">
        <v>510</v>
      </c>
      <c r="V4" s="296" t="s">
        <v>512</v>
      </c>
      <c r="W4" s="296" t="s">
        <v>521</v>
      </c>
      <c r="X4" s="296" t="s">
        <v>528</v>
      </c>
      <c r="Y4" s="377">
        <v>2020</v>
      </c>
      <c r="Z4" s="296" t="s">
        <v>530</v>
      </c>
      <c r="AA4" s="296" t="s">
        <v>539</v>
      </c>
      <c r="AB4" s="296" t="s">
        <v>546</v>
      </c>
      <c r="AC4" s="296" t="s">
        <v>666</v>
      </c>
      <c r="AD4" s="377">
        <v>2021</v>
      </c>
      <c r="AE4" s="296" t="s">
        <v>674</v>
      </c>
      <c r="AF4" s="296" t="s">
        <v>677</v>
      </c>
      <c r="AG4" s="296" t="s">
        <v>685</v>
      </c>
      <c r="AH4" s="296" t="s">
        <v>693</v>
      </c>
      <c r="AI4" s="377">
        <v>2022</v>
      </c>
      <c r="AJ4" s="296" t="s">
        <v>700</v>
      </c>
      <c r="AK4" s="296" t="s">
        <v>710</v>
      </c>
      <c r="AL4" s="296" t="s">
        <v>718</v>
      </c>
      <c r="AM4" s="296" t="s">
        <v>719</v>
      </c>
      <c r="AN4" s="377">
        <v>2023</v>
      </c>
      <c r="AO4" s="296" t="s">
        <v>723</v>
      </c>
      <c r="AP4" s="296" t="s">
        <v>731</v>
      </c>
      <c r="AQ4" s="296" t="s">
        <v>755</v>
      </c>
      <c r="AR4" s="296" t="s">
        <v>761</v>
      </c>
      <c r="AS4" s="377">
        <v>2024</v>
      </c>
    </row>
    <row r="5" spans="1:45">
      <c r="A5" s="377"/>
      <c r="B5" s="378"/>
      <c r="C5" s="377"/>
      <c r="D5" s="377"/>
      <c r="E5" s="377"/>
      <c r="F5" s="296" t="s">
        <v>27</v>
      </c>
      <c r="G5" s="296" t="s">
        <v>68</v>
      </c>
      <c r="H5" s="296" t="s">
        <v>69</v>
      </c>
      <c r="I5" s="296" t="s">
        <v>70</v>
      </c>
      <c r="J5" s="377"/>
      <c r="K5" s="296" t="s">
        <v>31</v>
      </c>
      <c r="L5" s="296" t="s">
        <v>71</v>
      </c>
      <c r="M5" s="296" t="s">
        <v>72</v>
      </c>
      <c r="N5" s="296" t="s">
        <v>73</v>
      </c>
      <c r="O5" s="377"/>
      <c r="P5" s="296" t="s">
        <v>492</v>
      </c>
      <c r="Q5" s="296" t="s">
        <v>498</v>
      </c>
      <c r="R5" s="296" t="s">
        <v>504</v>
      </c>
      <c r="S5" s="296" t="s">
        <v>509</v>
      </c>
      <c r="T5" s="377">
        <v>2019</v>
      </c>
      <c r="U5" s="296" t="s">
        <v>511</v>
      </c>
      <c r="V5" s="296" t="s">
        <v>513</v>
      </c>
      <c r="W5" s="296" t="s">
        <v>522</v>
      </c>
      <c r="X5" s="296" t="s">
        <v>529</v>
      </c>
      <c r="Y5" s="377">
        <v>2019</v>
      </c>
      <c r="Z5" s="296" t="s">
        <v>531</v>
      </c>
      <c r="AA5" s="296" t="s">
        <v>540</v>
      </c>
      <c r="AB5" s="296" t="s">
        <v>547</v>
      </c>
      <c r="AC5" s="296" t="s">
        <v>667</v>
      </c>
      <c r="AD5" s="377"/>
      <c r="AE5" s="296" t="s">
        <v>675</v>
      </c>
      <c r="AF5" s="296" t="s">
        <v>678</v>
      </c>
      <c r="AG5" s="296" t="s">
        <v>686</v>
      </c>
      <c r="AH5" s="296" t="s">
        <v>692</v>
      </c>
      <c r="AI5" s="377"/>
      <c r="AJ5" s="296" t="s">
        <v>701</v>
      </c>
      <c r="AK5" s="296" t="s">
        <v>711</v>
      </c>
      <c r="AL5" s="296" t="s">
        <v>717</v>
      </c>
      <c r="AM5" s="296" t="s">
        <v>720</v>
      </c>
      <c r="AN5" s="377"/>
      <c r="AO5" s="296" t="s">
        <v>724</v>
      </c>
      <c r="AP5" s="296" t="s">
        <v>732</v>
      </c>
      <c r="AQ5" s="296" t="s">
        <v>756</v>
      </c>
      <c r="AR5" s="296" t="s">
        <v>762</v>
      </c>
      <c r="AS5" s="377"/>
    </row>
    <row r="6" spans="1:45">
      <c r="A6" t="s">
        <v>739</v>
      </c>
      <c r="B6" s="76" t="s">
        <v>742</v>
      </c>
      <c r="C6" s="97">
        <v>1063392.30975</v>
      </c>
      <c r="D6" s="97">
        <v>551654.69499999995</v>
      </c>
      <c r="E6" s="97">
        <v>378409.06793999998</v>
      </c>
      <c r="F6" s="94">
        <v>0</v>
      </c>
      <c r="G6" s="94">
        <v>0</v>
      </c>
      <c r="H6" s="94">
        <v>0</v>
      </c>
      <c r="I6" s="94">
        <v>0</v>
      </c>
      <c r="J6" s="97">
        <f>SUM(F6:I6)</f>
        <v>0</v>
      </c>
      <c r="K6" s="94">
        <v>0</v>
      </c>
      <c r="L6" s="94">
        <v>0</v>
      </c>
      <c r="M6" s="94">
        <v>0</v>
      </c>
      <c r="N6" s="94">
        <v>0</v>
      </c>
      <c r="O6" s="97">
        <f>SUM(K6:N6)</f>
        <v>0</v>
      </c>
      <c r="P6" s="94">
        <v>0</v>
      </c>
      <c r="Q6" s="94">
        <v>211150</v>
      </c>
      <c r="R6" s="94">
        <v>264770</v>
      </c>
      <c r="S6" s="94">
        <v>1329246.2519999999</v>
      </c>
      <c r="T6" s="97">
        <f>SUM(P6:S6)</f>
        <v>1805166.2519999999</v>
      </c>
      <c r="U6" s="94">
        <v>0</v>
      </c>
      <c r="V6" s="94">
        <v>0</v>
      </c>
      <c r="W6" s="94">
        <v>1324939.5759999999</v>
      </c>
      <c r="X6" s="94">
        <v>2823196.6191000002</v>
      </c>
      <c r="Y6" s="97">
        <f>SUM(U6:X6)</f>
        <v>4148136.1951000001</v>
      </c>
      <c r="Z6" s="94">
        <v>0</v>
      </c>
      <c r="AA6" s="94">
        <v>1023538</v>
      </c>
      <c r="AB6" s="94">
        <v>913335.6</v>
      </c>
      <c r="AC6" s="94">
        <v>1696923.3970000001</v>
      </c>
      <c r="AD6" s="97">
        <f>SUM(Z6:AC6)</f>
        <v>3633796.9970000004</v>
      </c>
      <c r="AE6" s="94">
        <v>0</v>
      </c>
      <c r="AF6" s="94">
        <v>413014</v>
      </c>
      <c r="AG6" s="94">
        <v>164300</v>
      </c>
      <c r="AH6" s="94">
        <v>352590</v>
      </c>
      <c r="AI6" s="97">
        <f>SUM(AE6:AH6)</f>
        <v>929904</v>
      </c>
      <c r="AJ6" s="94">
        <v>0</v>
      </c>
      <c r="AK6" s="94">
        <v>306600</v>
      </c>
      <c r="AL6" s="94">
        <v>280200</v>
      </c>
      <c r="AM6" s="94">
        <v>604000</v>
      </c>
      <c r="AN6" s="97">
        <f>SUM(AJ6:AM6)</f>
        <v>1190800</v>
      </c>
      <c r="AO6" s="94">
        <v>0</v>
      </c>
      <c r="AP6" s="94">
        <v>190000</v>
      </c>
      <c r="AQ6" s="94">
        <v>190000</v>
      </c>
      <c r="AR6" s="94">
        <v>0</v>
      </c>
      <c r="AS6" s="97">
        <f>SUM(AO6:AR6)</f>
        <v>380000</v>
      </c>
    </row>
    <row r="7" spans="1:45">
      <c r="A7" t="s">
        <v>740</v>
      </c>
      <c r="B7" s="76" t="s">
        <v>743</v>
      </c>
      <c r="C7" s="97">
        <v>81300.708859999999</v>
      </c>
      <c r="D7" s="97">
        <v>1113923.1755500003</v>
      </c>
      <c r="E7" s="97">
        <v>1008324.00923</v>
      </c>
      <c r="F7" s="94">
        <v>29763.98273</v>
      </c>
      <c r="G7" s="94">
        <v>140276</v>
      </c>
      <c r="H7" s="94">
        <v>81600</v>
      </c>
      <c r="I7" s="94">
        <v>701131</v>
      </c>
      <c r="J7" s="97">
        <f>SUM(F7:I7)</f>
        <v>952770.98273000005</v>
      </c>
      <c r="K7" s="94">
        <v>0</v>
      </c>
      <c r="L7" s="94">
        <v>652000</v>
      </c>
      <c r="M7" s="94">
        <v>0</v>
      </c>
      <c r="N7" s="94">
        <v>783000</v>
      </c>
      <c r="O7" s="97">
        <f>SUM(K7:N7)</f>
        <v>1435000</v>
      </c>
      <c r="P7" s="94">
        <v>395000</v>
      </c>
      <c r="Q7" s="94">
        <v>390000</v>
      </c>
      <c r="R7" s="94">
        <v>385000</v>
      </c>
      <c r="S7" s="94">
        <v>389000</v>
      </c>
      <c r="T7" s="97">
        <f>SUM(P7:S7)</f>
        <v>1559000</v>
      </c>
      <c r="U7" s="94">
        <v>293000</v>
      </c>
      <c r="V7" s="94">
        <v>300000</v>
      </c>
      <c r="W7" s="94">
        <v>302000</v>
      </c>
      <c r="X7" s="94">
        <v>298865</v>
      </c>
      <c r="Y7" s="97">
        <f>SUM(U7:X7)</f>
        <v>1193865</v>
      </c>
      <c r="Z7" s="94">
        <v>232500</v>
      </c>
      <c r="AA7" s="94">
        <v>280000</v>
      </c>
      <c r="AB7" s="94">
        <v>268500</v>
      </c>
      <c r="AC7" s="94">
        <v>302300</v>
      </c>
      <c r="AD7" s="97">
        <f>SUM(Z7:AC7)</f>
        <v>1083300</v>
      </c>
      <c r="AE7" s="94">
        <v>302600</v>
      </c>
      <c r="AF7" s="94">
        <v>360000</v>
      </c>
      <c r="AG7" s="94">
        <v>320000</v>
      </c>
      <c r="AH7" s="94">
        <v>370100</v>
      </c>
      <c r="AI7" s="97">
        <f>SUM(AE7:AH7)</f>
        <v>1352700</v>
      </c>
      <c r="AJ7" s="94">
        <v>347000</v>
      </c>
      <c r="AK7" s="94">
        <v>351500</v>
      </c>
      <c r="AL7" s="94">
        <v>317500</v>
      </c>
      <c r="AM7" s="94">
        <v>334150</v>
      </c>
      <c r="AN7" s="97">
        <f>SUM(AJ7:AM7)</f>
        <v>1350150</v>
      </c>
      <c r="AO7" s="94">
        <v>292500</v>
      </c>
      <c r="AP7" s="94">
        <v>280000</v>
      </c>
      <c r="AQ7" s="94">
        <v>326000</v>
      </c>
      <c r="AR7" s="94">
        <v>337150</v>
      </c>
      <c r="AS7" s="97">
        <f>SUM(AO7:AR7)</f>
        <v>1235650</v>
      </c>
    </row>
    <row r="8" spans="1:45">
      <c r="A8" t="s">
        <v>741</v>
      </c>
      <c r="B8" s="76" t="s">
        <v>744</v>
      </c>
      <c r="C8" s="97">
        <v>566210.86399999994</v>
      </c>
      <c r="D8" s="97">
        <v>286792.93599999999</v>
      </c>
      <c r="E8" s="97"/>
      <c r="F8" s="94">
        <v>0</v>
      </c>
      <c r="G8" s="94">
        <v>0</v>
      </c>
      <c r="H8" s="94">
        <v>0</v>
      </c>
      <c r="I8" s="94">
        <v>0</v>
      </c>
      <c r="J8" s="97">
        <f>SUM(F8:I8)</f>
        <v>0</v>
      </c>
      <c r="K8" s="94">
        <v>0</v>
      </c>
      <c r="L8" s="94">
        <v>0</v>
      </c>
      <c r="M8" s="94">
        <v>0</v>
      </c>
      <c r="N8" s="94">
        <v>0</v>
      </c>
      <c r="O8" s="97">
        <f>SUM(K8:N8)</f>
        <v>0</v>
      </c>
      <c r="P8" s="94">
        <v>0</v>
      </c>
      <c r="Q8" s="94">
        <v>0</v>
      </c>
      <c r="R8" s="94">
        <v>75469.841</v>
      </c>
      <c r="S8" s="94">
        <v>97993.32</v>
      </c>
      <c r="T8" s="97">
        <f>SUM(P8:S8)</f>
        <v>173463.16100000002</v>
      </c>
      <c r="U8" s="94">
        <v>141419.92000000001</v>
      </c>
      <c r="V8" s="94">
        <v>11450.09</v>
      </c>
      <c r="W8" s="94">
        <v>110366.678</v>
      </c>
      <c r="X8" s="94">
        <v>622508.69400000002</v>
      </c>
      <c r="Y8" s="97">
        <f>SUM(U8:X8)</f>
        <v>885745.38199999998</v>
      </c>
      <c r="Z8" s="94">
        <v>175741.432</v>
      </c>
      <c r="AA8" s="94">
        <v>366924.02299999999</v>
      </c>
      <c r="AB8" s="94">
        <v>0</v>
      </c>
      <c r="AC8" s="94">
        <v>745596.56599999999</v>
      </c>
      <c r="AD8" s="97">
        <f>SUM(Z8:AC8)</f>
        <v>1288262.0209999999</v>
      </c>
      <c r="AE8" s="94">
        <v>251127.511</v>
      </c>
      <c r="AF8" s="94">
        <v>1247643.5559999999</v>
      </c>
      <c r="AG8" s="94">
        <v>749398.527</v>
      </c>
      <c r="AH8" s="94">
        <v>749392.33700000006</v>
      </c>
      <c r="AI8" s="97">
        <f>SUM(AE8:AH8)</f>
        <v>2997561.9309999999</v>
      </c>
      <c r="AJ8" s="94">
        <v>393145.73100000003</v>
      </c>
      <c r="AK8" s="94">
        <v>556088.93099999998</v>
      </c>
      <c r="AL8" s="94">
        <v>699581.85100000002</v>
      </c>
      <c r="AM8" s="94">
        <v>843958.59499999997</v>
      </c>
      <c r="AN8" s="97">
        <f>SUM(AJ8:AM8)</f>
        <v>2492775.108</v>
      </c>
      <c r="AO8" s="94">
        <v>236119.155</v>
      </c>
      <c r="AP8" s="94">
        <v>1268616.1869999999</v>
      </c>
      <c r="AQ8" s="94">
        <v>735816.8</v>
      </c>
      <c r="AR8" s="94">
        <v>1455257.574</v>
      </c>
      <c r="AS8" s="97">
        <f>SUM(AO8:AR8)</f>
        <v>3695809.716</v>
      </c>
    </row>
    <row r="9" spans="1:45">
      <c r="A9" s="176" t="s">
        <v>745</v>
      </c>
      <c r="B9" s="72" t="s">
        <v>746</v>
      </c>
      <c r="C9" s="96">
        <f>SUM(C6:C8)</f>
        <v>1710903.8826099997</v>
      </c>
      <c r="D9" s="96">
        <f>SUM(D6:D8)</f>
        <v>1952370.8065500001</v>
      </c>
      <c r="E9" s="96">
        <f>SUM(E6:E8)</f>
        <v>1386733.0771699999</v>
      </c>
      <c r="F9" s="164">
        <f>SUM(F6:F8)</f>
        <v>29763.98273</v>
      </c>
      <c r="G9" s="164">
        <f t="shared" ref="G9:AR9" si="0">SUM(G6:G8)</f>
        <v>140276</v>
      </c>
      <c r="H9" s="164">
        <f t="shared" si="0"/>
        <v>81600</v>
      </c>
      <c r="I9" s="164">
        <f t="shared" si="0"/>
        <v>701131</v>
      </c>
      <c r="J9" s="96">
        <f>SUM(J6:J8)</f>
        <v>952770.98273000005</v>
      </c>
      <c r="K9" s="164">
        <f t="shared" si="0"/>
        <v>0</v>
      </c>
      <c r="L9" s="164">
        <f t="shared" si="0"/>
        <v>652000</v>
      </c>
      <c r="M9" s="164">
        <f t="shared" si="0"/>
        <v>0</v>
      </c>
      <c r="N9" s="164">
        <f t="shared" si="0"/>
        <v>783000</v>
      </c>
      <c r="O9" s="96">
        <f t="shared" si="0"/>
        <v>1435000</v>
      </c>
      <c r="P9" s="164">
        <f t="shared" si="0"/>
        <v>395000</v>
      </c>
      <c r="Q9" s="164">
        <f t="shared" si="0"/>
        <v>601150</v>
      </c>
      <c r="R9" s="164">
        <f t="shared" si="0"/>
        <v>725239.84100000001</v>
      </c>
      <c r="S9" s="164">
        <f t="shared" si="0"/>
        <v>1816239.5719999999</v>
      </c>
      <c r="T9" s="96">
        <f t="shared" si="0"/>
        <v>3537629.4129999997</v>
      </c>
      <c r="U9" s="164">
        <f t="shared" si="0"/>
        <v>434419.92000000004</v>
      </c>
      <c r="V9" s="164">
        <f t="shared" si="0"/>
        <v>311450.09000000003</v>
      </c>
      <c r="W9" s="164">
        <f t="shared" si="0"/>
        <v>1737306.254</v>
      </c>
      <c r="X9" s="164">
        <f t="shared" si="0"/>
        <v>3744570.3131000004</v>
      </c>
      <c r="Y9" s="96">
        <f t="shared" si="0"/>
        <v>6227746.5771000003</v>
      </c>
      <c r="Z9" s="164">
        <f t="shared" si="0"/>
        <v>408241.43200000003</v>
      </c>
      <c r="AA9" s="164">
        <f t="shared" si="0"/>
        <v>1670462.023</v>
      </c>
      <c r="AB9" s="164">
        <f t="shared" si="0"/>
        <v>1181835.6000000001</v>
      </c>
      <c r="AC9" s="164">
        <f t="shared" si="0"/>
        <v>2744819.963</v>
      </c>
      <c r="AD9" s="96">
        <f t="shared" si="0"/>
        <v>6005359.0180000002</v>
      </c>
      <c r="AE9" s="164">
        <f t="shared" si="0"/>
        <v>553727.51099999994</v>
      </c>
      <c r="AF9" s="164">
        <f t="shared" si="0"/>
        <v>2020657.5559999999</v>
      </c>
      <c r="AG9" s="164">
        <f t="shared" si="0"/>
        <v>1233698.527</v>
      </c>
      <c r="AH9" s="164">
        <f t="shared" si="0"/>
        <v>1472082.3370000001</v>
      </c>
      <c r="AI9" s="96">
        <f t="shared" si="0"/>
        <v>5280165.9309999999</v>
      </c>
      <c r="AJ9" s="164">
        <f t="shared" si="0"/>
        <v>740145.73100000003</v>
      </c>
      <c r="AK9" s="164">
        <f t="shared" si="0"/>
        <v>1214188.9309999999</v>
      </c>
      <c r="AL9" s="164">
        <f t="shared" si="0"/>
        <v>1297281.851</v>
      </c>
      <c r="AM9" s="164">
        <f t="shared" si="0"/>
        <v>1782108.595</v>
      </c>
      <c r="AN9" s="96">
        <f t="shared" si="0"/>
        <v>5033725.108</v>
      </c>
      <c r="AO9" s="164">
        <f t="shared" si="0"/>
        <v>528619.15500000003</v>
      </c>
      <c r="AP9" s="164">
        <f t="shared" si="0"/>
        <v>1738616.1869999999</v>
      </c>
      <c r="AQ9" s="164">
        <f t="shared" si="0"/>
        <v>1251816.8</v>
      </c>
      <c r="AR9" s="164">
        <f t="shared" si="0"/>
        <v>1792407.574</v>
      </c>
      <c r="AS9" s="96">
        <f t="shared" ref="AS9" si="1">SUM(AS6:AS8)</f>
        <v>5311459.716</v>
      </c>
    </row>
    <row r="10" spans="1:45">
      <c r="A10" s="186" t="s">
        <v>747</v>
      </c>
      <c r="B10" s="76" t="s">
        <v>747</v>
      </c>
      <c r="C10" s="301">
        <v>1.2184432410060875</v>
      </c>
      <c r="D10" s="301">
        <v>0.72314208026463755</v>
      </c>
      <c r="E10" s="301">
        <v>0.68687862651822207</v>
      </c>
      <c r="J10" s="301">
        <v>0.77795372903074733</v>
      </c>
      <c r="O10" s="301">
        <v>0.68744359130113186</v>
      </c>
      <c r="T10" s="301">
        <v>1.3033946387214341</v>
      </c>
      <c r="Y10" s="301">
        <v>1.4998291495757536</v>
      </c>
      <c r="AD10" s="301">
        <v>1.2731048392687283</v>
      </c>
      <c r="AI10" s="301">
        <v>1.2494308361198156</v>
      </c>
      <c r="AJ10" s="302"/>
      <c r="AK10" s="302"/>
      <c r="AL10" s="302"/>
      <c r="AM10" s="302"/>
      <c r="AN10" s="301">
        <v>1.2182506236052588</v>
      </c>
      <c r="AO10" s="302"/>
      <c r="AP10" s="302"/>
      <c r="AQ10" s="302"/>
      <c r="AR10" s="302"/>
      <c r="AS10" s="301">
        <v>1.1605737374690845</v>
      </c>
    </row>
    <row r="11" spans="1:45">
      <c r="A11" t="s">
        <v>749</v>
      </c>
      <c r="B11" s="76" t="s">
        <v>752</v>
      </c>
      <c r="C11" s="97"/>
      <c r="D11" s="97"/>
      <c r="E11" s="97"/>
      <c r="F11" s="94"/>
      <c r="G11" s="94"/>
      <c r="H11" s="94"/>
      <c r="I11" s="94"/>
      <c r="J11" s="97"/>
      <c r="K11" s="94"/>
      <c r="L11" s="94"/>
      <c r="M11" s="94"/>
      <c r="N11" s="94"/>
      <c r="O11" s="97"/>
      <c r="P11" s="94"/>
      <c r="Q11" s="94"/>
      <c r="R11" s="94"/>
      <c r="S11" s="94"/>
      <c r="T11" s="97"/>
      <c r="U11" s="94"/>
      <c r="V11" s="94"/>
      <c r="W11" s="94"/>
      <c r="X11" s="94"/>
      <c r="Y11" s="97"/>
      <c r="Z11" s="94"/>
      <c r="AA11" s="94"/>
      <c r="AB11" s="94"/>
      <c r="AC11" s="94"/>
      <c r="AD11" s="96">
        <v>6126000000</v>
      </c>
      <c r="AE11" s="94">
        <v>6099000000</v>
      </c>
      <c r="AF11" s="94">
        <v>6099000000</v>
      </c>
      <c r="AG11" s="94">
        <v>6099000000</v>
      </c>
      <c r="AH11" s="94">
        <v>6099000000</v>
      </c>
      <c r="AI11" s="96">
        <v>6099000000</v>
      </c>
      <c r="AJ11" s="94">
        <v>6099000000</v>
      </c>
      <c r="AK11" s="94">
        <v>5819000000</v>
      </c>
      <c r="AL11" s="94">
        <v>5819000000</v>
      </c>
      <c r="AM11" s="94">
        <v>5646500000</v>
      </c>
      <c r="AN11" s="96">
        <v>5646500000</v>
      </c>
      <c r="AO11" s="94">
        <v>5646500000</v>
      </c>
      <c r="AP11" s="94">
        <v>5546500000</v>
      </c>
      <c r="AQ11" s="94">
        <v>5426500000</v>
      </c>
      <c r="AR11" s="94">
        <v>5426500000</v>
      </c>
      <c r="AS11" s="96">
        <v>5426500000</v>
      </c>
    </row>
    <row r="12" spans="1:45">
      <c r="A12" s="305" t="s">
        <v>750</v>
      </c>
      <c r="B12" s="76" t="s">
        <v>753</v>
      </c>
      <c r="C12" s="303"/>
      <c r="D12" s="303"/>
      <c r="E12" s="303"/>
      <c r="F12" s="304"/>
      <c r="G12" s="304"/>
      <c r="H12" s="304"/>
      <c r="I12" s="304"/>
      <c r="J12" s="303"/>
      <c r="K12" s="304"/>
      <c r="L12" s="304"/>
      <c r="M12" s="304"/>
      <c r="N12" s="304"/>
      <c r="O12" s="303"/>
      <c r="P12" s="304"/>
      <c r="Q12" s="304"/>
      <c r="R12" s="304"/>
      <c r="S12" s="304"/>
      <c r="T12" s="303"/>
      <c r="U12" s="304"/>
      <c r="V12" s="304"/>
      <c r="W12" s="304"/>
      <c r="X12" s="304"/>
      <c r="Y12" s="303"/>
      <c r="Z12" s="304"/>
      <c r="AA12" s="304"/>
      <c r="AB12" s="304"/>
      <c r="AC12" s="304"/>
      <c r="AD12" s="96">
        <v>52938634</v>
      </c>
      <c r="AE12" s="94">
        <v>91609865</v>
      </c>
      <c r="AF12" s="94">
        <v>188006073</v>
      </c>
      <c r="AG12" s="94">
        <v>255262396</v>
      </c>
      <c r="AH12" s="94">
        <v>314475469</v>
      </c>
      <c r="AI12" s="96">
        <v>314475469</v>
      </c>
      <c r="AJ12" s="94">
        <v>346704314</v>
      </c>
      <c r="AK12" s="94">
        <v>113936308</v>
      </c>
      <c r="AL12" s="94">
        <v>164841778</v>
      </c>
      <c r="AM12" s="94">
        <v>34140641</v>
      </c>
      <c r="AN12" s="96">
        <v>34140641</v>
      </c>
      <c r="AO12" s="94">
        <v>75056489</v>
      </c>
      <c r="AP12" s="94">
        <v>86909714</v>
      </c>
      <c r="AQ12" s="94">
        <v>32459038</v>
      </c>
      <c r="AR12" s="94">
        <v>161295215</v>
      </c>
      <c r="AS12" s="96">
        <v>161295215</v>
      </c>
    </row>
    <row r="13" spans="1:45">
      <c r="A13" t="s">
        <v>751</v>
      </c>
      <c r="B13" s="76" t="s">
        <v>754</v>
      </c>
      <c r="C13" s="96"/>
      <c r="D13" s="96"/>
      <c r="E13" s="96"/>
      <c r="F13" s="88"/>
      <c r="G13" s="88"/>
      <c r="H13" s="88"/>
      <c r="I13" s="88"/>
      <c r="J13" s="96"/>
      <c r="K13" s="88"/>
      <c r="L13" s="88"/>
      <c r="M13" s="88"/>
      <c r="N13" s="88"/>
      <c r="O13" s="96"/>
      <c r="P13" s="88"/>
      <c r="Q13" s="88"/>
      <c r="R13" s="88"/>
      <c r="S13" s="88"/>
      <c r="T13" s="96"/>
      <c r="U13" s="88"/>
      <c r="V13" s="88"/>
      <c r="W13" s="88"/>
      <c r="X13" s="88"/>
      <c r="Y13" s="96"/>
      <c r="Z13" s="88"/>
      <c r="AA13" s="88"/>
      <c r="AB13" s="88"/>
      <c r="AC13" s="88"/>
      <c r="AD13" s="96">
        <v>6073061366</v>
      </c>
      <c r="AE13" s="94">
        <v>6007390135</v>
      </c>
      <c r="AF13" s="94">
        <v>5910993927</v>
      </c>
      <c r="AG13" s="94">
        <v>5843737604</v>
      </c>
      <c r="AH13" s="94">
        <v>5784524531</v>
      </c>
      <c r="AI13" s="96">
        <v>5784524531</v>
      </c>
      <c r="AJ13" s="94">
        <v>5752295686</v>
      </c>
      <c r="AK13" s="94">
        <v>5705063692</v>
      </c>
      <c r="AL13" s="94">
        <v>5654158222</v>
      </c>
      <c r="AM13" s="94">
        <v>5612359359</v>
      </c>
      <c r="AN13" s="96">
        <v>5612359359</v>
      </c>
      <c r="AO13" s="94">
        <v>5571443511</v>
      </c>
      <c r="AP13" s="94">
        <v>5459590286</v>
      </c>
      <c r="AQ13" s="94">
        <v>5394040962</v>
      </c>
      <c r="AR13" s="94">
        <v>5265204785</v>
      </c>
      <c r="AS13" s="96">
        <v>5265204785</v>
      </c>
    </row>
    <row r="14" spans="1:45">
      <c r="AF14" s="144"/>
      <c r="AM14" s="144"/>
      <c r="AQ14" s="144"/>
      <c r="AS14" s="335"/>
    </row>
    <row r="15" spans="1:45">
      <c r="AF15" s="181"/>
      <c r="AO15" s="144"/>
      <c r="AP15" s="144"/>
      <c r="AQ15" s="144"/>
      <c r="AR15" s="144"/>
      <c r="AS15" s="144"/>
    </row>
  </sheetData>
  <mergeCells count="13">
    <mergeCell ref="AS4:AS5"/>
    <mergeCell ref="AN4:AN5"/>
    <mergeCell ref="A4:A5"/>
    <mergeCell ref="B4:B5"/>
    <mergeCell ref="C4:C5"/>
    <mergeCell ref="D4:D5"/>
    <mergeCell ref="E4:E5"/>
    <mergeCell ref="J4:J5"/>
    <mergeCell ref="O4:O5"/>
    <mergeCell ref="T4:T5"/>
    <mergeCell ref="Y4:Y5"/>
    <mergeCell ref="AD4:AD5"/>
    <mergeCell ref="AI4:AI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sheetPr codeName="Planilha7"/>
  <dimension ref="A2:AN21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24.44140625" bestFit="1" customWidth="1"/>
    <col min="2" max="2" width="28.664062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40">
      <c r="A2" s="384"/>
      <c r="B2" s="385"/>
      <c r="C2" s="386"/>
      <c r="D2" s="384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4"/>
      <c r="B3" s="385"/>
      <c r="C3" s="386"/>
      <c r="D3" s="384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ht="14.25" customHeight="1">
      <c r="A4" s="387" t="s">
        <v>558</v>
      </c>
      <c r="B4" s="182" t="s">
        <v>559</v>
      </c>
      <c r="C4" s="387" t="s">
        <v>560</v>
      </c>
      <c r="D4" s="182" t="s">
        <v>561</v>
      </c>
      <c r="E4" s="183">
        <v>6646.4260041873331</v>
      </c>
      <c r="F4" s="183">
        <v>6872.4263263782532</v>
      </c>
      <c r="G4" s="183">
        <v>6683.0885582819992</v>
      </c>
      <c r="H4" s="183">
        <v>8288.3773090177056</v>
      </c>
      <c r="I4" s="183">
        <v>7735.7113676325798</v>
      </c>
      <c r="J4" s="183">
        <v>8212.3750949095083</v>
      </c>
      <c r="K4" s="183">
        <v>8056.0153240417194</v>
      </c>
      <c r="L4" s="183">
        <v>9776.3579461059326</v>
      </c>
      <c r="M4" s="183">
        <v>10895.240215368833</v>
      </c>
      <c r="N4" s="183">
        <v>12078.131425714444</v>
      </c>
      <c r="O4" s="183">
        <v>9582.2009253726974</v>
      </c>
      <c r="P4" s="183">
        <v>15119.005900274746</v>
      </c>
      <c r="Q4" s="183">
        <v>16182.760982241</v>
      </c>
      <c r="R4" s="183">
        <v>14747.554161959677</v>
      </c>
      <c r="S4" s="183">
        <v>17147.150521963536</v>
      </c>
      <c r="T4" s="183">
        <v>18874.242233008525</v>
      </c>
      <c r="U4" s="183">
        <v>27863.796657107418</v>
      </c>
      <c r="V4" s="183">
        <v>28300.37056650591</v>
      </c>
      <c r="W4" s="183">
        <v>28759.661688036613</v>
      </c>
      <c r="X4" s="183">
        <v>31570.53389943183</v>
      </c>
      <c r="Y4" s="183">
        <v>36817.89207923333</v>
      </c>
      <c r="Z4" s="183">
        <v>33146.381525258061</v>
      </c>
      <c r="AA4" s="183">
        <v>31532.101743874999</v>
      </c>
      <c r="AB4" s="183">
        <v>31531.117855491801</v>
      </c>
      <c r="AC4" s="183">
        <v>31177.540207951613</v>
      </c>
      <c r="AD4" s="183">
        <v>28799.950526677418</v>
      </c>
      <c r="AE4" s="183">
        <v>26162.011135114917</v>
      </c>
      <c r="AF4" s="183">
        <v>32277.317162770494</v>
      </c>
      <c r="AG4" s="183">
        <v>25204.114449555556</v>
      </c>
      <c r="AH4" s="183">
        <v>26880.753559672132</v>
      </c>
      <c r="AI4" s="183">
        <v>23772.554928703124</v>
      </c>
      <c r="AJ4" s="183">
        <v>24259.078047633335</v>
      </c>
      <c r="AK4" s="183">
        <v>23582.437308196721</v>
      </c>
      <c r="AL4" s="183">
        <v>23868.683331031745</v>
      </c>
      <c r="AM4" s="183">
        <v>23261.513632242422</v>
      </c>
      <c r="AN4" s="183">
        <v>25591.546580131147</v>
      </c>
    </row>
    <row r="5" spans="1:40" s="186" customFormat="1" ht="14.25" customHeight="1">
      <c r="A5" s="387"/>
      <c r="B5" s="184" t="s">
        <v>562</v>
      </c>
      <c r="C5" s="387"/>
      <c r="D5" s="184" t="s">
        <v>563</v>
      </c>
      <c r="E5" s="185">
        <v>4.8473850108367591</v>
      </c>
      <c r="F5" s="185">
        <v>4.8498499415744538</v>
      </c>
      <c r="G5" s="185">
        <v>4.9218238705848174</v>
      </c>
      <c r="H5" s="185">
        <v>4.7056695491311373</v>
      </c>
      <c r="I5" s="185">
        <v>4.973754108688011</v>
      </c>
      <c r="J5" s="185">
        <v>4.8161682772662706</v>
      </c>
      <c r="K5" s="185">
        <v>4.8881800328808014</v>
      </c>
      <c r="L5" s="185">
        <v>4.6914072058422205</v>
      </c>
      <c r="M5" s="185">
        <v>4.8234211112239995</v>
      </c>
      <c r="N5" s="185">
        <v>4.6601831053478779</v>
      </c>
      <c r="O5" s="185">
        <v>4.7202559567562163</v>
      </c>
      <c r="P5" s="185">
        <v>4.4660814110706664</v>
      </c>
      <c r="Q5" s="185">
        <v>4.3558593978919333</v>
      </c>
      <c r="R5" s="185">
        <v>4.3818490076165846</v>
      </c>
      <c r="S5" s="185">
        <v>4.2812445242391872</v>
      </c>
      <c r="T5" s="185">
        <v>4.2236068309632655</v>
      </c>
      <c r="U5" s="185">
        <v>4.1160985961493104</v>
      </c>
      <c r="V5" s="185">
        <v>3.954988731363227</v>
      </c>
      <c r="W5" s="185">
        <v>3.9915882984031397</v>
      </c>
      <c r="X5" s="185">
        <v>3.8985783021995504</v>
      </c>
      <c r="Y5" s="185">
        <v>3.8284648894344984</v>
      </c>
      <c r="Z5" s="185">
        <v>3.7987606444827753</v>
      </c>
      <c r="AA5" s="185">
        <v>3.4927276677891586</v>
      </c>
      <c r="AB5" s="185">
        <v>3.4613468641774059</v>
      </c>
      <c r="AC5" s="185">
        <v>3.4933084884186663</v>
      </c>
      <c r="AD5" s="185">
        <v>3.3601440010776558</v>
      </c>
      <c r="AE5" s="185">
        <v>3.4052637156826511</v>
      </c>
      <c r="AF5" s="185">
        <v>3.2549905071874061</v>
      </c>
      <c r="AG5" s="185">
        <v>3.2728704195670697</v>
      </c>
      <c r="AH5" s="185">
        <v>3.300150639828209</v>
      </c>
      <c r="AI5" s="185">
        <v>3.3475786123003775</v>
      </c>
      <c r="AJ5" s="185">
        <v>3.2977492414558038</v>
      </c>
      <c r="AK5" s="185">
        <v>3.3825470244407625</v>
      </c>
      <c r="AL5" s="185">
        <v>3.3503445631212134</v>
      </c>
      <c r="AM5" s="185">
        <v>3.3479411445649299</v>
      </c>
      <c r="AN5" s="185">
        <v>3.0824134410454782</v>
      </c>
    </row>
    <row r="6" spans="1:40" s="186" customFormat="1" ht="14.25" customHeight="1">
      <c r="A6" s="187" t="s">
        <v>564</v>
      </c>
      <c r="B6" s="184" t="s">
        <v>565</v>
      </c>
      <c r="C6" s="184" t="s">
        <v>566</v>
      </c>
      <c r="D6" s="184" t="s">
        <v>567</v>
      </c>
      <c r="E6" s="188">
        <v>1897.1542618147412</v>
      </c>
      <c r="F6" s="188">
        <v>2155.5914707764523</v>
      </c>
      <c r="G6" s="188">
        <v>2398.4592410183086</v>
      </c>
      <c r="H6" s="188">
        <v>2507.0114411527984</v>
      </c>
      <c r="I6" s="188">
        <v>2653.56554525721</v>
      </c>
      <c r="J6" s="188">
        <v>2622.0894233290614</v>
      </c>
      <c r="K6" s="188">
        <v>2851.9813987685343</v>
      </c>
      <c r="L6" s="188">
        <v>3086.502783412348</v>
      </c>
      <c r="M6" s="188">
        <v>3434.8483769520594</v>
      </c>
      <c r="N6" s="188">
        <v>3323.3357608191077</v>
      </c>
      <c r="O6" s="188">
        <v>3195.4111407416517</v>
      </c>
      <c r="P6" s="188">
        <v>3491.2805843998385</v>
      </c>
      <c r="Q6" s="188">
        <v>3856.6280070601611</v>
      </c>
      <c r="R6" s="188">
        <v>3843.8085132500396</v>
      </c>
      <c r="S6" s="188">
        <v>4146.9433098414556</v>
      </c>
      <c r="T6" s="188">
        <v>4390.4314392989545</v>
      </c>
      <c r="U6" s="188">
        <v>4333.7262396333244</v>
      </c>
      <c r="V6" s="188">
        <v>3565.7162834814549</v>
      </c>
      <c r="W6" s="188">
        <v>4233.8146788586128</v>
      </c>
      <c r="X6" s="188">
        <v>4529.3013936957905</v>
      </c>
      <c r="Y6" s="188">
        <v>5161.1541073599701</v>
      </c>
      <c r="Z6" s="188">
        <v>5485.7958983899971</v>
      </c>
      <c r="AA6" s="188">
        <v>5453.470139009919</v>
      </c>
      <c r="AB6" s="188">
        <v>4727.2407149691635</v>
      </c>
      <c r="AC6" s="188">
        <v>4701.926233702231</v>
      </c>
      <c r="AD6" s="188">
        <v>4511.2657276354794</v>
      </c>
      <c r="AE6" s="188">
        <v>4348.9372989735712</v>
      </c>
      <c r="AF6" s="188">
        <v>4414.6986396291777</v>
      </c>
      <c r="AG6" s="188">
        <v>4076.2324255370895</v>
      </c>
      <c r="AH6" s="188">
        <v>4146.0322131420153</v>
      </c>
      <c r="AI6" s="188">
        <v>4386.4770655552575</v>
      </c>
      <c r="AJ6" s="188">
        <v>4433.641155873971</v>
      </c>
      <c r="AK6" s="188">
        <v>4630.690975532817</v>
      </c>
      <c r="AL6" s="188">
        <v>4414.3578729560904</v>
      </c>
      <c r="AM6" s="188">
        <v>4572.9354387748863</v>
      </c>
      <c r="AN6" s="188">
        <v>4424.122893454678</v>
      </c>
    </row>
    <row r="7" spans="1:40" s="186" customFormat="1" ht="14.25" customHeight="1">
      <c r="A7" s="189" t="s">
        <v>568</v>
      </c>
      <c r="B7" s="190" t="s">
        <v>569</v>
      </c>
      <c r="C7" s="190" t="s">
        <v>570</v>
      </c>
      <c r="D7" s="190" t="s">
        <v>571</v>
      </c>
      <c r="E7" s="191">
        <v>0.872338168989791</v>
      </c>
      <c r="F7" s="191">
        <v>0.79385828830163108</v>
      </c>
      <c r="G7" s="191">
        <v>0.69381585584322847</v>
      </c>
      <c r="H7" s="191">
        <v>0.82321361445259678</v>
      </c>
      <c r="I7" s="191">
        <v>0.71714263845446435</v>
      </c>
      <c r="J7" s="191">
        <v>0.77047115760941265</v>
      </c>
      <c r="K7" s="191">
        <v>0.69487822416022138</v>
      </c>
      <c r="L7" s="191">
        <v>0.77919387199877344</v>
      </c>
      <c r="M7" s="191">
        <v>0.77713295022763684</v>
      </c>
      <c r="N7" s="191">
        <v>0.89041325110367242</v>
      </c>
      <c r="O7" s="191">
        <v>0.73469081858787877</v>
      </c>
      <c r="P7" s="191">
        <v>1.0609735757471548</v>
      </c>
      <c r="Q7" s="191">
        <v>1.0406304980020757</v>
      </c>
      <c r="R7" s="191">
        <v>0.95150250579823492</v>
      </c>
      <c r="S7" s="191">
        <v>1.0254524867400556</v>
      </c>
      <c r="T7" s="191">
        <v>1.0661394303730494</v>
      </c>
      <c r="U7" s="191">
        <v>1.6009514639315976</v>
      </c>
      <c r="V7" s="191">
        <v>1.9762627508265187</v>
      </c>
      <c r="W7" s="191">
        <v>1.6914192763514346</v>
      </c>
      <c r="X7" s="191">
        <v>1.7356016430922712</v>
      </c>
      <c r="Y7" s="191">
        <v>1.7620127503269611</v>
      </c>
      <c r="Z7" s="191">
        <v>1.492428152338215</v>
      </c>
      <c r="AA7" s="191">
        <v>1.4281602231622597</v>
      </c>
      <c r="AB7" s="191">
        <v>1.6475120646267489</v>
      </c>
      <c r="AC7" s="191">
        <v>1.6577004114015446</v>
      </c>
      <c r="AD7" s="191">
        <v>1.5960016692351069</v>
      </c>
      <c r="AE7" s="191">
        <v>1.5039312673747693</v>
      </c>
      <c r="AF7" s="191">
        <v>1.8278324183347709</v>
      </c>
      <c r="AG7" s="191">
        <v>1.5334308083931669</v>
      </c>
      <c r="AH7" s="191">
        <v>1.6079052308536277</v>
      </c>
      <c r="AI7" s="191">
        <v>1.3440384012522104</v>
      </c>
      <c r="AJ7" s="191">
        <v>1.3569549596593657</v>
      </c>
      <c r="AK7" s="191">
        <v>1.2782523808288249</v>
      </c>
      <c r="AL7" s="191">
        <v>1.3571712327159029</v>
      </c>
      <c r="AM7" s="191">
        <v>1.2767816208787437</v>
      </c>
      <c r="AN7" s="191">
        <v>1.4519212839038016</v>
      </c>
    </row>
    <row r="8" spans="1:40" ht="14.25" customHeight="1">
      <c r="A8" s="388" t="s">
        <v>572</v>
      </c>
      <c r="B8" s="192" t="s">
        <v>559</v>
      </c>
      <c r="C8" s="388" t="s">
        <v>573</v>
      </c>
      <c r="D8" s="192" t="s">
        <v>561</v>
      </c>
      <c r="E8" s="193">
        <v>251.41667347499998</v>
      </c>
      <c r="F8" s="193">
        <v>209.16513699650798</v>
      </c>
      <c r="G8" s="193">
        <v>179.59318188753844</v>
      </c>
      <c r="H8" s="193">
        <v>300.24637918393444</v>
      </c>
      <c r="I8" s="193">
        <v>223.90032999870965</v>
      </c>
      <c r="J8" s="193">
        <v>174.30560951655733</v>
      </c>
      <c r="K8" s="193">
        <v>182.13372192624999</v>
      </c>
      <c r="L8" s="193">
        <v>191.76939474474577</v>
      </c>
      <c r="M8" s="193">
        <v>277.242152713</v>
      </c>
      <c r="N8" s="193">
        <v>306.41198934777776</v>
      </c>
      <c r="O8" s="193">
        <v>240.3883823807937</v>
      </c>
      <c r="P8" s="193">
        <v>375.50752983915254</v>
      </c>
      <c r="Q8" s="193">
        <v>365.21186230149999</v>
      </c>
      <c r="R8" s="193">
        <v>287.88906492741938</v>
      </c>
      <c r="S8" s="193">
        <v>305.23780388</v>
      </c>
      <c r="T8" s="193">
        <v>400.72789244344256</v>
      </c>
      <c r="U8" s="193">
        <v>789.23625395677425</v>
      </c>
      <c r="V8" s="193">
        <v>600.85007835393446</v>
      </c>
      <c r="W8" s="193">
        <v>606.0712514578463</v>
      </c>
      <c r="X8" s="193">
        <v>824.04528574368862</v>
      </c>
      <c r="Y8" s="193">
        <v>925.0828117166667</v>
      </c>
      <c r="Z8" s="193">
        <v>730.58956030645152</v>
      </c>
      <c r="AA8" s="193">
        <v>740.42341407812501</v>
      </c>
      <c r="AB8" s="193">
        <v>789.79602550819675</v>
      </c>
      <c r="AC8" s="193">
        <v>801.54069882258068</v>
      </c>
      <c r="AD8" s="193">
        <v>745.07379630645153</v>
      </c>
      <c r="AE8" s="193">
        <v>776.8304649850769</v>
      </c>
      <c r="AF8" s="193">
        <v>976.87699799999996</v>
      </c>
      <c r="AG8" s="193">
        <v>661.88501377777777</v>
      </c>
      <c r="AH8" s="193">
        <v>663.66601713114756</v>
      </c>
      <c r="AI8" s="193">
        <v>551.36967682812497</v>
      </c>
      <c r="AJ8" s="193">
        <v>723.14252135000004</v>
      </c>
      <c r="AK8" s="193">
        <v>710.74907698360653</v>
      </c>
      <c r="AL8" s="193">
        <v>637.57273647619047</v>
      </c>
      <c r="AM8" s="193">
        <v>758.86758681818185</v>
      </c>
      <c r="AN8" s="193">
        <v>707.25054254098359</v>
      </c>
    </row>
    <row r="9" spans="1:40" s="186" customFormat="1" ht="14.25" customHeight="1">
      <c r="A9" s="389"/>
      <c r="B9" s="190" t="s">
        <v>562</v>
      </c>
      <c r="C9" s="389"/>
      <c r="D9" s="184" t="s">
        <v>563</v>
      </c>
      <c r="E9" s="185">
        <v>14.491051155479321</v>
      </c>
      <c r="F9" s="185">
        <v>14.672441606659316</v>
      </c>
      <c r="G9" s="185">
        <v>15.290302159926357</v>
      </c>
      <c r="H9" s="185">
        <v>12.88118598243071</v>
      </c>
      <c r="I9" s="185">
        <v>15.252762460898463</v>
      </c>
      <c r="J9" s="185">
        <v>14.834244397796009</v>
      </c>
      <c r="K9" s="185">
        <v>14.343533449946936</v>
      </c>
      <c r="L9" s="185">
        <v>13.45584849693331</v>
      </c>
      <c r="M9" s="185">
        <v>14.48341444728551</v>
      </c>
      <c r="N9" s="185">
        <v>14.099751722507156</v>
      </c>
      <c r="O9" s="185">
        <v>14.161148151631226</v>
      </c>
      <c r="P9" s="185">
        <v>14.444361246731178</v>
      </c>
      <c r="Q9" s="194">
        <v>14.808490796506245</v>
      </c>
      <c r="R9" s="194">
        <v>14.551540088578905</v>
      </c>
      <c r="S9" s="194">
        <v>13.529827487732639</v>
      </c>
      <c r="T9" s="194">
        <v>13.731195923815784</v>
      </c>
      <c r="U9" s="194">
        <v>9.0464681188713616</v>
      </c>
      <c r="V9" s="194">
        <v>12.394250521066857</v>
      </c>
      <c r="W9" s="194">
        <v>12.731958867961721</v>
      </c>
      <c r="X9" s="194">
        <v>12.365512824922282</v>
      </c>
      <c r="Y9" s="194">
        <v>11.672317776930537</v>
      </c>
      <c r="Z9" s="194">
        <v>13.131148483356554</v>
      </c>
      <c r="AA9" s="194">
        <v>12.50224194856534</v>
      </c>
      <c r="AB9" s="194">
        <v>13.171884132199406</v>
      </c>
      <c r="AC9" s="194">
        <v>13.363506807849335</v>
      </c>
      <c r="AD9" s="194">
        <v>12.603527553269867</v>
      </c>
      <c r="AE9" s="194">
        <v>12.399438089890202</v>
      </c>
      <c r="AF9" s="194">
        <v>11.760983534310418</v>
      </c>
      <c r="AG9" s="194">
        <v>11.719002093177751</v>
      </c>
      <c r="AH9" s="194">
        <v>12.196270987556719</v>
      </c>
      <c r="AI9" s="194">
        <v>12.738918545482511</v>
      </c>
      <c r="AJ9" s="194">
        <v>12.018894722312586</v>
      </c>
      <c r="AK9" s="194">
        <v>12.170558120920624</v>
      </c>
      <c r="AL9" s="194">
        <v>12.651304437917119</v>
      </c>
      <c r="AM9" s="194">
        <v>10.719858281149053</v>
      </c>
      <c r="AN9" s="194">
        <v>11.463463593499931</v>
      </c>
    </row>
    <row r="10" spans="1:40" ht="14.25" customHeight="1">
      <c r="A10" s="391" t="s">
        <v>574</v>
      </c>
      <c r="B10" s="192" t="s">
        <v>559</v>
      </c>
      <c r="C10" s="391" t="s">
        <v>575</v>
      </c>
      <c r="D10" s="192" t="s">
        <v>561</v>
      </c>
      <c r="E10" s="193">
        <v>56.626048329833338</v>
      </c>
      <c r="F10" s="193">
        <v>60.314780980476193</v>
      </c>
      <c r="G10" s="193">
        <v>65.303045088153851</v>
      </c>
      <c r="H10" s="193">
        <v>77.092294630819666</v>
      </c>
      <c r="I10" s="193">
        <v>80.939576012580659</v>
      </c>
      <c r="J10" s="193">
        <v>98.293114200819673</v>
      </c>
      <c r="K10" s="193">
        <v>106.67005062343749</v>
      </c>
      <c r="L10" s="193">
        <v>120.32696241118643</v>
      </c>
      <c r="M10" s="193">
        <v>127.70222546116666</v>
      </c>
      <c r="N10" s="193">
        <v>110.28342525714287</v>
      </c>
      <c r="O10" s="193">
        <v>118.20995887079366</v>
      </c>
      <c r="P10" s="193">
        <v>170.57232002559323</v>
      </c>
      <c r="Q10" s="193">
        <v>156.45500163916665</v>
      </c>
      <c r="R10" s="193">
        <v>157.74806287403226</v>
      </c>
      <c r="S10" s="193">
        <v>207.75858421569231</v>
      </c>
      <c r="T10" s="193">
        <v>216.21378684016395</v>
      </c>
      <c r="U10" s="193">
        <v>267.13246117306448</v>
      </c>
      <c r="V10" s="193">
        <v>144.72306835688525</v>
      </c>
      <c r="W10" s="193">
        <v>207.93961480384615</v>
      </c>
      <c r="X10" s="193">
        <v>228.56090505869668</v>
      </c>
      <c r="Y10" s="193">
        <v>416.56892099999999</v>
      </c>
      <c r="Z10" s="193">
        <v>427.93131658064516</v>
      </c>
      <c r="AA10" s="193">
        <v>332.41912081250001</v>
      </c>
      <c r="AB10" s="193">
        <v>269.55249081967213</v>
      </c>
      <c r="AC10" s="193">
        <v>251.39425233870969</v>
      </c>
      <c r="AD10" s="193">
        <v>308.37290529032259</v>
      </c>
      <c r="AE10" s="193">
        <v>303.85174849000003</v>
      </c>
      <c r="AF10" s="193">
        <v>264.21267131147539</v>
      </c>
      <c r="AG10" s="193">
        <v>279.91660187301591</v>
      </c>
      <c r="AH10" s="193">
        <v>285.94559298360656</v>
      </c>
      <c r="AI10" s="193">
        <v>254.30543128125001</v>
      </c>
      <c r="AJ10" s="193">
        <v>302.85914136666668</v>
      </c>
      <c r="AK10" s="193">
        <v>305.75657921311472</v>
      </c>
      <c r="AL10" s="193">
        <v>272.93025547619044</v>
      </c>
      <c r="AM10" s="193">
        <v>259.44301510606061</v>
      </c>
      <c r="AN10" s="193">
        <v>281.06979016393439</v>
      </c>
    </row>
    <row r="11" spans="1:40" s="186" customFormat="1" ht="14.25" customHeight="1">
      <c r="A11" s="392"/>
      <c r="B11" s="190" t="s">
        <v>562</v>
      </c>
      <c r="C11" s="392"/>
      <c r="D11" s="190" t="s">
        <v>563</v>
      </c>
      <c r="E11" s="194">
        <v>13.029594360927423</v>
      </c>
      <c r="F11" s="194">
        <v>12.998887286622619</v>
      </c>
      <c r="G11" s="194">
        <v>12.998847691974829</v>
      </c>
      <c r="H11" s="194">
        <v>12.999013649326626</v>
      </c>
      <c r="I11" s="194">
        <v>12.998943224786247</v>
      </c>
      <c r="J11" s="194">
        <v>12.999193285843408</v>
      </c>
      <c r="K11" s="194">
        <v>12.998839306544211</v>
      </c>
      <c r="L11" s="194">
        <v>12.999730216800703</v>
      </c>
      <c r="M11" s="194">
        <v>12.999739516454159</v>
      </c>
      <c r="N11" s="194">
        <v>12.999675052898642</v>
      </c>
      <c r="O11" s="194">
        <v>12.999708506930054</v>
      </c>
      <c r="P11" s="194">
        <v>12.999729310141808</v>
      </c>
      <c r="Q11" s="194">
        <v>12.999708506930054</v>
      </c>
      <c r="R11" s="194">
        <v>13.149534377882466</v>
      </c>
      <c r="S11" s="194">
        <v>12.999706600125853</v>
      </c>
      <c r="T11" s="194">
        <v>12.777001666393847</v>
      </c>
      <c r="U11" s="194">
        <v>12.9996549793418</v>
      </c>
      <c r="V11" s="194">
        <v>13.04104419962535</v>
      </c>
      <c r="W11" s="194">
        <v>13.003898964077752</v>
      </c>
      <c r="X11" s="194">
        <v>12.966627533387939</v>
      </c>
      <c r="Y11" s="194">
        <v>8.953792958708668</v>
      </c>
      <c r="Z11" s="194">
        <v>9.3561038728806682</v>
      </c>
      <c r="AA11" s="194">
        <v>11.01671383286082</v>
      </c>
      <c r="AB11" s="194">
        <v>9.9242651721995525</v>
      </c>
      <c r="AC11" s="194">
        <v>9.2910018602258244</v>
      </c>
      <c r="AD11" s="194">
        <v>8.4447063525453885</v>
      </c>
      <c r="AE11" s="194">
        <v>6.792685176074392</v>
      </c>
      <c r="AF11" s="194">
        <v>6.6745062508775881</v>
      </c>
      <c r="AG11" s="194">
        <v>4.8516270094184177</v>
      </c>
      <c r="AH11" s="194">
        <v>5.8062824230586694</v>
      </c>
      <c r="AI11" s="194">
        <v>5.8518683874142745</v>
      </c>
      <c r="AJ11" s="194">
        <v>5.3482071655185432</v>
      </c>
      <c r="AK11" s="194">
        <v>5.4815676137156126</v>
      </c>
      <c r="AL11" s="194">
        <v>5.720205752698285</v>
      </c>
      <c r="AM11" s="194">
        <v>5.6166616968232468</v>
      </c>
      <c r="AN11" s="194">
        <v>5.0366633403434742</v>
      </c>
    </row>
    <row r="12" spans="1:40" ht="14.25" customHeight="1">
      <c r="A12" s="391" t="s">
        <v>576</v>
      </c>
      <c r="B12" s="182" t="s">
        <v>577</v>
      </c>
      <c r="C12" s="391" t="s">
        <v>578</v>
      </c>
      <c r="D12" s="182" t="s">
        <v>579</v>
      </c>
      <c r="E12" s="195">
        <v>202.48638</v>
      </c>
      <c r="F12" s="195">
        <v>197.58997460317457</v>
      </c>
      <c r="G12" s="195">
        <v>199.9304923076923</v>
      </c>
      <c r="H12" s="195">
        <v>270.5854065573771</v>
      </c>
      <c r="I12" s="195">
        <v>251.0764387096774</v>
      </c>
      <c r="J12" s="195">
        <v>301.67169508196719</v>
      </c>
      <c r="K12" s="195">
        <v>321.68038437500002</v>
      </c>
      <c r="L12" s="195">
        <v>471.93113559322035</v>
      </c>
      <c r="M12" s="195">
        <v>566.0615733333334</v>
      </c>
      <c r="N12" s="195">
        <v>690.14138730158743</v>
      </c>
      <c r="O12" s="195">
        <v>594.86975555555546</v>
      </c>
      <c r="P12" s="195">
        <v>942.42900338983054</v>
      </c>
      <c r="Q12" s="195">
        <v>1277.4046400000002</v>
      </c>
      <c r="R12" s="195">
        <v>1445.2047451612902</v>
      </c>
      <c r="S12" s="195">
        <v>1565.0209292307693</v>
      </c>
      <c r="T12" s="195">
        <v>1602.3980688524589</v>
      </c>
      <c r="U12" s="195">
        <v>2175.7997645161286</v>
      </c>
      <c r="V12" s="195">
        <v>2356.5625016393442</v>
      </c>
      <c r="W12" s="195">
        <v>2659.1922676923073</v>
      </c>
      <c r="X12" s="195">
        <v>2962.1504524590164</v>
      </c>
      <c r="Y12" s="195">
        <v>3804.4821666666667</v>
      </c>
      <c r="Z12" s="195">
        <v>3531.7025387096774</v>
      </c>
      <c r="AA12" s="195">
        <v>4249.0623437499999</v>
      </c>
      <c r="AB12" s="195">
        <v>4290.727393442623</v>
      </c>
      <c r="AC12" s="195">
        <v>3763.461016129032</v>
      </c>
      <c r="AD12" s="195">
        <v>3414.6926548387091</v>
      </c>
      <c r="AE12" s="195">
        <v>3343.4925999999991</v>
      </c>
      <c r="AF12" s="195">
        <v>3531.3229999999999</v>
      </c>
      <c r="AG12" s="195">
        <v>3263.4784761904762</v>
      </c>
      <c r="AH12" s="195">
        <v>3108.9287704918029</v>
      </c>
      <c r="AI12" s="195">
        <v>3283.094046875</v>
      </c>
      <c r="AJ12" s="195">
        <v>3393.3916833333333</v>
      </c>
      <c r="AK12" s="195">
        <v>3176.5274590163935</v>
      </c>
      <c r="AL12" s="195">
        <v>3666.3028253968255</v>
      </c>
      <c r="AM12" s="195">
        <v>3099.7198787878788</v>
      </c>
      <c r="AN12" s="195">
        <v>3204.1570327868853</v>
      </c>
    </row>
    <row r="13" spans="1:40" s="186" customFormat="1" ht="14.25" customHeight="1">
      <c r="A13" s="392"/>
      <c r="B13" s="190" t="s">
        <v>580</v>
      </c>
      <c r="C13" s="392"/>
      <c r="D13" s="190" t="s">
        <v>581</v>
      </c>
      <c r="E13" s="194">
        <v>1.2798271156147574</v>
      </c>
      <c r="F13" s="194">
        <v>1.3093479897010827</v>
      </c>
      <c r="G13" s="194">
        <v>1.0661598984940088</v>
      </c>
      <c r="H13" s="194">
        <v>1.1120339526386673</v>
      </c>
      <c r="I13" s="194">
        <v>0.99173988345612585</v>
      </c>
      <c r="J13" s="194">
        <v>1.0699203363700174</v>
      </c>
      <c r="K13" s="194">
        <v>0.95423902275358341</v>
      </c>
      <c r="L13" s="194">
        <v>0.98625651825026173</v>
      </c>
      <c r="M13" s="194">
        <v>0.84938927109176721</v>
      </c>
      <c r="N13" s="194">
        <v>0.88611859091931433</v>
      </c>
      <c r="O13" s="194">
        <v>0.8710923660477512</v>
      </c>
      <c r="P13" s="194">
        <v>0.87372881671117897</v>
      </c>
      <c r="Q13" s="194">
        <v>0.85515346557168337</v>
      </c>
      <c r="R13" s="194">
        <v>1.0752163650900903</v>
      </c>
      <c r="S13" s="194">
        <v>1.0064752217361721</v>
      </c>
      <c r="T13" s="194">
        <v>1.0515561848823949</v>
      </c>
      <c r="U13" s="194">
        <v>0.98571242464391684</v>
      </c>
      <c r="V13" s="194">
        <v>1.0572386964926139</v>
      </c>
      <c r="W13" s="194">
        <v>0.99356056922132752</v>
      </c>
      <c r="X13" s="194">
        <v>0.97589004371182819</v>
      </c>
      <c r="Y13" s="194">
        <v>0.90822345380074287</v>
      </c>
      <c r="Z13" s="194">
        <v>0.91379432170002095</v>
      </c>
      <c r="AA13" s="194">
        <v>0.87721858414424447</v>
      </c>
      <c r="AB13" s="194">
        <v>0.91286558997633516</v>
      </c>
      <c r="AC13" s="194">
        <v>0.89050266072217854</v>
      </c>
      <c r="AD13" s="194">
        <v>0.91589253151912886</v>
      </c>
      <c r="AE13" s="194">
        <v>0.91740603730460846</v>
      </c>
      <c r="AF13" s="194">
        <v>0.92539472841328596</v>
      </c>
      <c r="AG13" s="194">
        <v>0.97552110837648065</v>
      </c>
      <c r="AH13" s="194">
        <v>0.97939970824153444</v>
      </c>
      <c r="AI13" s="194">
        <v>0.95826526461863815</v>
      </c>
      <c r="AJ13" s="194">
        <v>0.93586412295712362</v>
      </c>
      <c r="AK13" s="194">
        <v>0.9568725481491579</v>
      </c>
      <c r="AL13" s="194">
        <v>0.94846884312318414</v>
      </c>
      <c r="AM13" s="194">
        <v>0.96165983425561108</v>
      </c>
      <c r="AN13" s="194">
        <v>0.95991069572586341</v>
      </c>
    </row>
    <row r="14" spans="1:40" ht="14.25" customHeight="1">
      <c r="A14" s="182" t="s">
        <v>582</v>
      </c>
      <c r="B14" s="182" t="s">
        <v>583</v>
      </c>
      <c r="C14" s="182" t="s">
        <v>584</v>
      </c>
      <c r="D14" s="182" t="s">
        <v>585</v>
      </c>
      <c r="E14" s="196">
        <v>445</v>
      </c>
      <c r="F14" s="196">
        <v>440</v>
      </c>
      <c r="G14" s="196">
        <v>435</v>
      </c>
      <c r="H14" s="196">
        <v>434</v>
      </c>
      <c r="I14" s="196">
        <v>406</v>
      </c>
      <c r="J14" s="196">
        <v>404</v>
      </c>
      <c r="K14" s="196">
        <v>405</v>
      </c>
      <c r="L14" s="196">
        <v>404</v>
      </c>
      <c r="M14" s="196">
        <v>401</v>
      </c>
      <c r="N14" s="196">
        <v>403</v>
      </c>
      <c r="O14" s="196">
        <v>405</v>
      </c>
      <c r="P14" s="196">
        <v>406</v>
      </c>
      <c r="Q14" s="196">
        <v>397</v>
      </c>
      <c r="R14" s="196">
        <v>391</v>
      </c>
      <c r="S14" s="196">
        <v>389</v>
      </c>
      <c r="T14" s="196">
        <v>391</v>
      </c>
      <c r="U14" s="196">
        <v>392</v>
      </c>
      <c r="V14" s="196">
        <v>390</v>
      </c>
      <c r="W14" s="196">
        <v>401</v>
      </c>
      <c r="X14" s="196">
        <v>407</v>
      </c>
      <c r="Y14" s="196">
        <v>421</v>
      </c>
      <c r="Z14" s="196">
        <v>439</v>
      </c>
      <c r="AA14" s="196">
        <v>455</v>
      </c>
      <c r="AB14" s="196">
        <v>463</v>
      </c>
      <c r="AC14" s="196">
        <v>457</v>
      </c>
      <c r="AD14" s="196">
        <v>449</v>
      </c>
      <c r="AE14" s="196">
        <v>449</v>
      </c>
      <c r="AF14" s="196">
        <v>448</v>
      </c>
      <c r="AG14" s="196">
        <v>444</v>
      </c>
      <c r="AH14" s="196">
        <v>444</v>
      </c>
      <c r="AI14" s="196">
        <v>437</v>
      </c>
      <c r="AJ14" s="196">
        <v>446</v>
      </c>
      <c r="AK14" s="196">
        <v>443</v>
      </c>
      <c r="AL14" s="196">
        <v>439</v>
      </c>
      <c r="AM14" s="196">
        <v>427</v>
      </c>
      <c r="AN14" s="196">
        <v>429</v>
      </c>
    </row>
    <row r="15" spans="1:40" ht="14.25" customHeight="1">
      <c r="A15" s="182" t="s">
        <v>586</v>
      </c>
      <c r="B15" s="182" t="s">
        <v>587</v>
      </c>
      <c r="C15" s="182" t="s">
        <v>588</v>
      </c>
      <c r="D15" s="182" t="s">
        <v>589</v>
      </c>
      <c r="E15" s="196">
        <v>581508.66666666663</v>
      </c>
      <c r="F15" s="196">
        <v>582706.33333333337</v>
      </c>
      <c r="G15" s="196">
        <v>578294.66666666663</v>
      </c>
      <c r="H15" s="196">
        <v>582924</v>
      </c>
      <c r="I15" s="196">
        <v>593160.33333333337</v>
      </c>
      <c r="J15" s="196">
        <v>609221</v>
      </c>
      <c r="K15" s="196">
        <v>617583.66666666663</v>
      </c>
      <c r="L15" s="196">
        <v>635706</v>
      </c>
      <c r="M15" s="196">
        <v>656960</v>
      </c>
      <c r="N15" s="196">
        <v>706189.66666666663</v>
      </c>
      <c r="O15" s="196">
        <v>750273.33333333337</v>
      </c>
      <c r="P15" s="196">
        <v>811572</v>
      </c>
      <c r="Q15" s="196">
        <v>943297</v>
      </c>
      <c r="R15" s="196">
        <v>1118268</v>
      </c>
      <c r="S15" s="196">
        <v>1348820.66666667</v>
      </c>
      <c r="T15" s="196">
        <v>1614330</v>
      </c>
      <c r="U15" s="196">
        <v>2032806</v>
      </c>
      <c r="V15" s="196">
        <v>2534741.3333333302</v>
      </c>
      <c r="W15" s="196">
        <v>2980140.3333333302</v>
      </c>
      <c r="X15" s="196">
        <v>3215509</v>
      </c>
      <c r="Y15" s="196">
        <v>3489628</v>
      </c>
      <c r="Z15" s="196">
        <v>3773997</v>
      </c>
      <c r="AA15" s="196">
        <v>3954170.6666666698</v>
      </c>
      <c r="AB15" s="196">
        <v>4397153.333333333</v>
      </c>
      <c r="AC15" s="196">
        <v>5062605</v>
      </c>
      <c r="AD15" s="196">
        <v>5169877.666666667</v>
      </c>
      <c r="AE15" s="196">
        <v>5335888.3333333302</v>
      </c>
      <c r="AF15" s="196">
        <v>5582476.6666666698</v>
      </c>
      <c r="AG15" s="196">
        <v>6141720.3333333302</v>
      </c>
      <c r="AH15" s="196">
        <v>6195074.3333333302</v>
      </c>
      <c r="AI15" s="196">
        <v>5865745</v>
      </c>
      <c r="AJ15" s="196">
        <v>5743150.6666666698</v>
      </c>
      <c r="AK15" s="196">
        <v>5901143</v>
      </c>
      <c r="AL15" s="196">
        <v>5961643.3333333302</v>
      </c>
      <c r="AM15" s="196">
        <v>6014744.6666666698</v>
      </c>
      <c r="AN15" s="196">
        <v>6056873</v>
      </c>
    </row>
    <row r="16" spans="1:40" ht="14.25" customHeight="1">
      <c r="A16" s="387" t="s">
        <v>590</v>
      </c>
      <c r="B16" s="182" t="s">
        <v>591</v>
      </c>
      <c r="C16" s="182" t="s">
        <v>420</v>
      </c>
      <c r="D16" s="182" t="s">
        <v>592</v>
      </c>
      <c r="E16" s="183">
        <v>35.305703995450003</v>
      </c>
      <c r="F16" s="183">
        <v>36.896601758816665</v>
      </c>
      <c r="G16" s="183">
        <v>42.606507122963329</v>
      </c>
      <c r="H16" s="183">
        <v>39.511477261529997</v>
      </c>
      <c r="I16" s="183">
        <v>40.508131778093329</v>
      </c>
      <c r="J16" s="183">
        <v>33.362101960780002</v>
      </c>
      <c r="K16" s="183">
        <v>36.36195800887333</v>
      </c>
      <c r="L16" s="183">
        <v>38.669919897426666</v>
      </c>
      <c r="M16" s="183">
        <v>43.747474349796668</v>
      </c>
      <c r="N16" s="183">
        <v>40.67414404303333</v>
      </c>
      <c r="O16" s="183">
        <v>44.72377368772667</v>
      </c>
      <c r="P16" s="183">
        <v>52.910394849328895</v>
      </c>
      <c r="Q16" s="183">
        <v>55.811105094103311</v>
      </c>
      <c r="R16" s="183">
        <v>56.364285014150035</v>
      </c>
      <c r="S16" s="183">
        <v>60.158769201403324</v>
      </c>
      <c r="T16" s="183">
        <v>64.717568200243349</v>
      </c>
      <c r="U16" s="183">
        <v>69.75540480572667</v>
      </c>
      <c r="V16" s="183">
        <v>67.092652284133337</v>
      </c>
      <c r="W16" s="183">
        <v>75.085622348720023</v>
      </c>
      <c r="X16" s="183">
        <v>84.073447400279917</v>
      </c>
      <c r="Y16" s="183">
        <v>104.80429301522668</v>
      </c>
      <c r="Z16" s="183">
        <v>109.42799802233333</v>
      </c>
      <c r="AA16" s="183">
        <v>102.01544191166667</v>
      </c>
      <c r="AB16" s="183">
        <v>104.31221742266668</v>
      </c>
      <c r="AC16" s="183">
        <v>112.17200257099999</v>
      </c>
      <c r="AD16" s="183">
        <v>105.18766404266667</v>
      </c>
      <c r="AE16" s="183">
        <v>108.14888458466667</v>
      </c>
      <c r="AF16" s="183">
        <v>127.91737992966667</v>
      </c>
      <c r="AG16" s="183">
        <v>124.627092584</v>
      </c>
      <c r="AH16" s="183">
        <v>127.86386535866667</v>
      </c>
      <c r="AI16" s="183">
        <v>125.10481216166667</v>
      </c>
      <c r="AJ16" s="183">
        <v>131.78451670666666</v>
      </c>
      <c r="AK16" s="183">
        <v>136.25789043966668</v>
      </c>
      <c r="AL16" s="183">
        <v>130.64791136666668</v>
      </c>
      <c r="AM16" s="183">
        <v>135.392481183</v>
      </c>
      <c r="AN16" s="183">
        <v>143</v>
      </c>
    </row>
    <row r="17" spans="1:40" ht="14.25" customHeight="1">
      <c r="A17" s="390"/>
      <c r="B17" s="197" t="s">
        <v>715</v>
      </c>
      <c r="C17" s="198"/>
      <c r="D17" s="198" t="s">
        <v>716</v>
      </c>
      <c r="E17" s="199" t="s">
        <v>158</v>
      </c>
      <c r="F17" s="199" t="s">
        <v>158</v>
      </c>
      <c r="G17" s="199" t="s">
        <v>158</v>
      </c>
      <c r="H17" s="199" t="s">
        <v>158</v>
      </c>
      <c r="I17" s="199" t="s">
        <v>158</v>
      </c>
      <c r="J17" s="199" t="s">
        <v>158</v>
      </c>
      <c r="K17" s="199" t="s">
        <v>158</v>
      </c>
      <c r="L17" s="199" t="s">
        <v>158</v>
      </c>
      <c r="M17" s="199" t="s">
        <v>158</v>
      </c>
      <c r="N17" s="199" t="s">
        <v>158</v>
      </c>
      <c r="O17" s="199" t="s">
        <v>158</v>
      </c>
      <c r="P17" s="199" t="s">
        <v>158</v>
      </c>
      <c r="Q17" s="199" t="s">
        <v>158</v>
      </c>
      <c r="R17" s="199" t="s">
        <v>158</v>
      </c>
      <c r="S17" s="199" t="s">
        <v>158</v>
      </c>
      <c r="T17" s="199" t="s">
        <v>158</v>
      </c>
      <c r="U17" s="199" t="s">
        <v>158</v>
      </c>
      <c r="V17" s="199" t="s">
        <v>158</v>
      </c>
      <c r="W17" s="199" t="s">
        <v>158</v>
      </c>
      <c r="X17" s="199" t="s">
        <v>158</v>
      </c>
      <c r="Y17" s="286">
        <v>8.9180000000000006E-3</v>
      </c>
      <c r="Z17" s="286">
        <v>1.0090999999999999E-2</v>
      </c>
      <c r="AA17" s="286">
        <v>8.3330000000000001E-3</v>
      </c>
      <c r="AB17" s="286">
        <v>1.2675000000000001E-2</v>
      </c>
      <c r="AC17" s="286">
        <v>1.7763000000000001E-2</v>
      </c>
      <c r="AD17" s="286">
        <v>1.8537999999999999E-2</v>
      </c>
      <c r="AE17" s="286">
        <v>1.5151E-2</v>
      </c>
      <c r="AF17" s="286">
        <v>1.2786E-2</v>
      </c>
      <c r="AG17" s="286">
        <v>1.4666E-2</v>
      </c>
      <c r="AH17" s="286">
        <v>1.2236E-2</v>
      </c>
      <c r="AI17" s="286">
        <v>1.04683E-2</v>
      </c>
      <c r="AJ17" s="286">
        <v>1.1690274137135193E-2</v>
      </c>
      <c r="AK17" s="286">
        <v>8.4180000000000001E-3</v>
      </c>
      <c r="AL17" s="286">
        <v>9.9640000000000006E-3</v>
      </c>
      <c r="AM17" s="286">
        <v>1.3931000000000001E-2</v>
      </c>
      <c r="AN17" s="286">
        <v>1.2739E-2</v>
      </c>
    </row>
    <row r="18" spans="1:40" ht="14.25" customHeight="1">
      <c r="A18" s="200"/>
      <c r="B18" s="200"/>
      <c r="C18" s="182"/>
      <c r="D18" s="182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</row>
    <row r="19" spans="1:40">
      <c r="A19" s="200"/>
      <c r="B19" s="200"/>
      <c r="C19" s="200"/>
      <c r="D19" s="200"/>
      <c r="F19" s="201"/>
      <c r="G19" s="202"/>
      <c r="H19" s="201"/>
      <c r="I19" s="202"/>
      <c r="Q19" s="201"/>
      <c r="R19" s="201"/>
      <c r="S19" s="201"/>
      <c r="T19" s="201"/>
    </row>
    <row r="20" spans="1:40">
      <c r="A20" s="200"/>
      <c r="B20" s="200"/>
      <c r="C20" s="200"/>
      <c r="D20" s="200"/>
      <c r="F20" s="201"/>
      <c r="G20" s="202"/>
      <c r="H20" s="201"/>
      <c r="I20" s="202"/>
      <c r="Q20" s="201"/>
      <c r="R20" s="201"/>
      <c r="S20" s="201"/>
      <c r="T20" s="201"/>
    </row>
    <row r="21" spans="1:40">
      <c r="A21" s="200"/>
      <c r="B21" s="200"/>
      <c r="C21" s="200"/>
      <c r="D21" s="200"/>
      <c r="F21" s="201"/>
      <c r="G21" s="202"/>
      <c r="H21" s="201"/>
      <c r="I21" s="202"/>
      <c r="Q21" s="201"/>
      <c r="R21" s="201"/>
      <c r="S21" s="201"/>
      <c r="T21" s="201"/>
    </row>
  </sheetData>
  <mergeCells count="11">
    <mergeCell ref="A16:A17"/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sheetPr codeName="Planilha8"/>
  <dimension ref="A2:AN16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40">
      <c r="A2" s="384"/>
      <c r="B2" s="385"/>
      <c r="C2" s="386"/>
      <c r="D2" s="384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4"/>
      <c r="B3" s="385"/>
      <c r="C3" s="386"/>
      <c r="D3" s="384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>
      <c r="A4" s="387" t="s">
        <v>593</v>
      </c>
      <c r="B4" s="182" t="s">
        <v>577</v>
      </c>
      <c r="C4" s="387" t="s">
        <v>594</v>
      </c>
      <c r="D4" s="182" t="s">
        <v>595</v>
      </c>
      <c r="E4" s="203">
        <v>1455.6422166666666</v>
      </c>
      <c r="F4" s="203">
        <v>1396.9802698412698</v>
      </c>
      <c r="G4" s="203">
        <v>1206.0237384615384</v>
      </c>
      <c r="H4" s="203">
        <v>1749.6262950819673</v>
      </c>
      <c r="I4" s="203">
        <v>1644.1112258064516</v>
      </c>
      <c r="J4" s="203">
        <v>2074.7377540983607</v>
      </c>
      <c r="K4" s="203">
        <v>2039.9199375000001</v>
      </c>
      <c r="L4" s="203">
        <v>1856.4890169491525</v>
      </c>
      <c r="M4" s="203">
        <v>2108.6660000000002</v>
      </c>
      <c r="N4" s="203">
        <v>2615.6256031746029</v>
      </c>
      <c r="O4" s="203">
        <v>1444.9618730158729</v>
      </c>
      <c r="P4" s="203">
        <v>1615.2928644067797</v>
      </c>
      <c r="Q4" s="203">
        <v>1989.7429666666665</v>
      </c>
      <c r="R4" s="203">
        <v>2813.9693225806454</v>
      </c>
      <c r="S4" s="203">
        <v>2926.2785076923078</v>
      </c>
      <c r="T4" s="203">
        <v>3495.834901639344</v>
      </c>
      <c r="U4" s="203">
        <v>3887.6905322580646</v>
      </c>
      <c r="V4" s="203">
        <v>2822.0154426229506</v>
      </c>
      <c r="W4" s="203">
        <v>2718.5596615384616</v>
      </c>
      <c r="X4" s="203">
        <v>2788.201</v>
      </c>
      <c r="Y4" s="203">
        <v>3860.1930833333336</v>
      </c>
      <c r="Z4" s="203">
        <v>2951.4618387096775</v>
      </c>
      <c r="AA4" s="203">
        <v>3251.8314218750002</v>
      </c>
      <c r="AB4" s="203">
        <v>3004.7793278688523</v>
      </c>
      <c r="AC4" s="203">
        <v>3082.2988387096775</v>
      </c>
      <c r="AD4" s="203">
        <v>2849.1734677419354</v>
      </c>
      <c r="AE4" s="203">
        <v>3167.1749538461536</v>
      </c>
      <c r="AF4" s="203">
        <v>3169.0372622950817</v>
      </c>
      <c r="AG4" s="203">
        <v>4780.1700793650789</v>
      </c>
      <c r="AH4" s="203">
        <v>5199.4844262295082</v>
      </c>
      <c r="AI4" s="203">
        <v>4680.142234375</v>
      </c>
      <c r="AJ4" s="203">
        <v>4871.6520333333328</v>
      </c>
      <c r="AK4" s="203">
        <v>5523.2657377049181</v>
      </c>
      <c r="AL4" s="203">
        <v>6810.9851111111111</v>
      </c>
      <c r="AM4" s="203">
        <v>5647.3161060606062</v>
      </c>
      <c r="AN4" s="203">
        <v>4548.3998032786885</v>
      </c>
    </row>
    <row r="5" spans="1:40" s="186" customFormat="1">
      <c r="A5" s="392"/>
      <c r="B5" s="190" t="s">
        <v>580</v>
      </c>
      <c r="C5" s="392"/>
      <c r="D5" s="190" t="s">
        <v>581</v>
      </c>
      <c r="E5" s="204">
        <v>1.1401875898236076</v>
      </c>
      <c r="F5" s="204">
        <v>1.2238228865919925</v>
      </c>
      <c r="G5" s="204">
        <v>1.2610752404758754</v>
      </c>
      <c r="H5" s="204">
        <v>1.0526319455534487</v>
      </c>
      <c r="I5" s="204">
        <v>1.0264076536655318</v>
      </c>
      <c r="J5" s="204">
        <v>1.0145485260341378</v>
      </c>
      <c r="K5" s="204">
        <v>1.0225874392466199</v>
      </c>
      <c r="L5" s="204">
        <v>1.0777888961569266</v>
      </c>
      <c r="M5" s="204">
        <v>1.0347998933923153</v>
      </c>
      <c r="N5" s="204">
        <v>1.013186187822267</v>
      </c>
      <c r="O5" s="204">
        <v>1.152981882709752</v>
      </c>
      <c r="P5" s="204">
        <v>1.1480213164682036</v>
      </c>
      <c r="Q5" s="204">
        <v>1.0381130979916018</v>
      </c>
      <c r="R5" s="204">
        <v>0.86421217696976282</v>
      </c>
      <c r="S5" s="204">
        <v>0.82333875155676173</v>
      </c>
      <c r="T5" s="204">
        <v>0.84266482995790259</v>
      </c>
      <c r="U5" s="204">
        <v>0.81347802561594584</v>
      </c>
      <c r="V5" s="204">
        <v>0.85106485568255252</v>
      </c>
      <c r="W5" s="204">
        <v>0.95429708337975205</v>
      </c>
      <c r="X5" s="204">
        <v>0.97814719597296451</v>
      </c>
      <c r="Y5" s="204">
        <v>0.85496398636536253</v>
      </c>
      <c r="Z5" s="204">
        <v>0.95818191438147593</v>
      </c>
      <c r="AA5" s="204">
        <v>0.92848335835136675</v>
      </c>
      <c r="AB5" s="204">
        <v>1.0013691848591004</v>
      </c>
      <c r="AC5" s="204">
        <v>0.95803983817524385</v>
      </c>
      <c r="AD5" s="204">
        <v>1.0689124188845827</v>
      </c>
      <c r="AE5" s="204">
        <v>1.0584625802314132</v>
      </c>
      <c r="AF5" s="204">
        <v>1.046816876530527</v>
      </c>
      <c r="AG5" s="204">
        <v>0.8448233239142271</v>
      </c>
      <c r="AH5" s="204">
        <v>0.80880628511821029</v>
      </c>
      <c r="AI5" s="204">
        <v>0.85277222393306196</v>
      </c>
      <c r="AJ5" s="204">
        <v>0.81537417522210809</v>
      </c>
      <c r="AK5" s="204">
        <v>0.69078949634977715</v>
      </c>
      <c r="AL5" s="204">
        <v>0.66281723333995546</v>
      </c>
      <c r="AM5" s="204">
        <v>0.67376925396388854</v>
      </c>
      <c r="AN5" s="204">
        <v>0.79639909965381162</v>
      </c>
    </row>
    <row r="6" spans="1:40">
      <c r="A6" s="387" t="s">
        <v>596</v>
      </c>
      <c r="B6" s="182" t="s">
        <v>577</v>
      </c>
      <c r="C6" s="387" t="s">
        <v>597</v>
      </c>
      <c r="D6" s="182" t="s">
        <v>595</v>
      </c>
      <c r="E6" s="205">
        <v>271.60566666666671</v>
      </c>
      <c r="F6" s="205">
        <v>264.45309523809527</v>
      </c>
      <c r="G6" s="205">
        <v>229.34009230769232</v>
      </c>
      <c r="H6" s="205">
        <v>248.42618032786885</v>
      </c>
      <c r="I6" s="205">
        <v>249.86</v>
      </c>
      <c r="J6" s="205">
        <v>261.42804918032783</v>
      </c>
      <c r="K6" s="205">
        <v>254.06087500000001</v>
      </c>
      <c r="L6" s="205">
        <v>262.42849152542374</v>
      </c>
      <c r="M6" s="205">
        <v>289.98700000000002</v>
      </c>
      <c r="N6" s="205">
        <v>387.56426984126983</v>
      </c>
      <c r="O6" s="205">
        <v>302.63698412698415</v>
      </c>
      <c r="P6" s="205">
        <v>371.98474576271184</v>
      </c>
      <c r="Q6" s="205">
        <v>379.1413</v>
      </c>
      <c r="R6" s="205">
        <v>400.34619354838708</v>
      </c>
      <c r="S6" s="205">
        <v>367.34509230769231</v>
      </c>
      <c r="T6" s="205">
        <v>249.3339180327869</v>
      </c>
      <c r="U6" s="205">
        <v>266.154</v>
      </c>
      <c r="V6" s="205">
        <v>257.26819672131148</v>
      </c>
      <c r="W6" s="205">
        <v>238.47621538461539</v>
      </c>
      <c r="X6" s="205">
        <v>395.86719672131147</v>
      </c>
      <c r="Y6" s="205">
        <v>322.68705</v>
      </c>
      <c r="Z6" s="205">
        <v>275.31059677419358</v>
      </c>
      <c r="AA6" s="205">
        <v>278.73154687499999</v>
      </c>
      <c r="AB6" s="205">
        <v>286.57188524590163</v>
      </c>
      <c r="AC6" s="205">
        <v>342.96012903225807</v>
      </c>
      <c r="AD6" s="205">
        <v>339.51293548387099</v>
      </c>
      <c r="AE6" s="205">
        <v>267.6438769230769</v>
      </c>
      <c r="AF6" s="205">
        <v>297.17491803278688</v>
      </c>
      <c r="AG6" s="205">
        <v>275.96963492063492</v>
      </c>
      <c r="AH6" s="205">
        <v>276.16113114754097</v>
      </c>
      <c r="AI6" s="205">
        <v>301.24420312500001</v>
      </c>
      <c r="AJ6" s="205">
        <v>314.01566666666662</v>
      </c>
      <c r="AK6" s="205">
        <v>304.33232786885247</v>
      </c>
      <c r="AL6" s="205">
        <v>342.14998412698412</v>
      </c>
      <c r="AM6" s="205">
        <v>333.78766666666667</v>
      </c>
      <c r="AN6" s="205">
        <v>326.31426229508196</v>
      </c>
    </row>
    <row r="7" spans="1:40" s="186" customFormat="1">
      <c r="A7" s="392"/>
      <c r="B7" s="190" t="s">
        <v>580</v>
      </c>
      <c r="C7" s="392"/>
      <c r="D7" s="190" t="s">
        <v>581</v>
      </c>
      <c r="E7" s="204">
        <v>2.1559001941540257</v>
      </c>
      <c r="F7" s="204">
        <v>1.8972294195658077</v>
      </c>
      <c r="G7" s="204">
        <v>1.5616314346996665</v>
      </c>
      <c r="H7" s="204">
        <v>1.5199250125230985</v>
      </c>
      <c r="I7" s="204">
        <v>1.4411582518468404</v>
      </c>
      <c r="J7" s="204">
        <v>1.4398870177802112</v>
      </c>
      <c r="K7" s="204">
        <v>1.399205114842063</v>
      </c>
      <c r="L7" s="204">
        <v>1.4460558430735713</v>
      </c>
      <c r="M7" s="204">
        <v>1.5050251402074351</v>
      </c>
      <c r="N7" s="204">
        <v>1.7573075306424346</v>
      </c>
      <c r="O7" s="204">
        <v>1.7581419302186656</v>
      </c>
      <c r="P7" s="204">
        <v>1.7300872566307166</v>
      </c>
      <c r="Q7" s="204">
        <v>1.6229053460191936</v>
      </c>
      <c r="R7" s="204">
        <v>1.861746656039305</v>
      </c>
      <c r="S7" s="204">
        <v>1.7008185436699621</v>
      </c>
      <c r="T7" s="204">
        <v>1.7914877895328862</v>
      </c>
      <c r="U7" s="204">
        <v>2.1403889023017721</v>
      </c>
      <c r="V7" s="204">
        <v>2.4907079357129387</v>
      </c>
      <c r="W7" s="204">
        <v>2.3707072880804629</v>
      </c>
      <c r="X7" s="204">
        <v>2.2131880981239815</v>
      </c>
      <c r="Y7" s="204">
        <v>2.7500743625544728</v>
      </c>
      <c r="Z7" s="204">
        <v>2.8083391093121395</v>
      </c>
      <c r="AA7" s="204">
        <v>2.5560688742903888</v>
      </c>
      <c r="AB7" s="204">
        <v>2.6935349669081399</v>
      </c>
      <c r="AC7" s="204">
        <v>2.4792266363324091</v>
      </c>
      <c r="AD7" s="204">
        <v>2.0563182969607028</v>
      </c>
      <c r="AE7" s="204">
        <v>2.1918647822031252</v>
      </c>
      <c r="AF7" s="204">
        <v>2.1831963512133661</v>
      </c>
      <c r="AG7" s="204">
        <v>2.2756260114695568</v>
      </c>
      <c r="AH7" s="204">
        <v>2.1710342526719879</v>
      </c>
      <c r="AI7" s="204">
        <v>2.0105656259926743</v>
      </c>
      <c r="AJ7" s="204">
        <v>2.036593579017238</v>
      </c>
      <c r="AK7" s="204">
        <v>2.0543038546499912</v>
      </c>
      <c r="AL7" s="204">
        <v>2.3017682634790662</v>
      </c>
      <c r="AM7" s="204">
        <v>2.5136564057248987</v>
      </c>
      <c r="AN7" s="204">
        <v>2.7531486041063702</v>
      </c>
    </row>
    <row r="8" spans="1:40">
      <c r="A8" s="387" t="s">
        <v>598</v>
      </c>
      <c r="B8" s="182" t="s">
        <v>577</v>
      </c>
      <c r="C8" s="387" t="s">
        <v>599</v>
      </c>
      <c r="D8" s="182" t="s">
        <v>595</v>
      </c>
      <c r="E8" s="205">
        <v>498.43770666666666</v>
      </c>
      <c r="F8" s="205">
        <v>477.03397142857136</v>
      </c>
      <c r="G8" s="205">
        <v>464.50268615384613</v>
      </c>
      <c r="H8" s="205">
        <v>505.7098655737704</v>
      </c>
      <c r="I8" s="205">
        <v>490.5179645161291</v>
      </c>
      <c r="J8" s="205">
        <v>553.44604918032792</v>
      </c>
      <c r="K8" s="205">
        <v>522.25558437500001</v>
      </c>
      <c r="L8" s="205">
        <v>604.99449152542377</v>
      </c>
      <c r="M8" s="205">
        <v>640.10825999999997</v>
      </c>
      <c r="N8" s="205">
        <v>685.18624126984128</v>
      </c>
      <c r="O8" s="205">
        <v>670.71318412698406</v>
      </c>
      <c r="P8" s="205">
        <v>766.82534915254234</v>
      </c>
      <c r="Q8" s="205">
        <v>765.85981666666669</v>
      </c>
      <c r="R8" s="205">
        <v>720.01568709677417</v>
      </c>
      <c r="S8" s="205">
        <v>754.32624923076924</v>
      </c>
      <c r="T8" s="205">
        <v>761.72181967213112</v>
      </c>
      <c r="U8" s="205">
        <v>791.8411290322581</v>
      </c>
      <c r="V8" s="205">
        <v>979.2391540983607</v>
      </c>
      <c r="W8" s="205">
        <v>1015.4208184615383</v>
      </c>
      <c r="X8" s="205">
        <v>1027.539681967213</v>
      </c>
      <c r="Y8" s="205">
        <v>1127.2290500000001</v>
      </c>
      <c r="Z8" s="205">
        <v>1040.6566677419355</v>
      </c>
      <c r="AA8" s="205">
        <v>1082.1224687500001</v>
      </c>
      <c r="AB8" s="205">
        <v>939.34331147540991</v>
      </c>
      <c r="AC8" s="205">
        <v>996.51398387096776</v>
      </c>
      <c r="AD8" s="205">
        <v>1090.0609483870967</v>
      </c>
      <c r="AE8" s="205">
        <v>1091.7138399999999</v>
      </c>
      <c r="AF8" s="205">
        <v>1063.4887704918033</v>
      </c>
      <c r="AG8" s="205">
        <v>976.79093650793652</v>
      </c>
      <c r="AH8" s="205">
        <v>928.6430983606557</v>
      </c>
      <c r="AI8" s="205">
        <v>882.12599999999986</v>
      </c>
      <c r="AJ8" s="205">
        <v>960.33130000000006</v>
      </c>
      <c r="AK8" s="205">
        <v>848.67629508196728</v>
      </c>
      <c r="AL8" s="205">
        <v>986.977873015873</v>
      </c>
      <c r="AM8" s="205">
        <v>1018.6079545454546</v>
      </c>
      <c r="AN8" s="205">
        <v>1031.8925573770493</v>
      </c>
    </row>
    <row r="9" spans="1:40" s="186" customFormat="1">
      <c r="A9" s="392"/>
      <c r="B9" s="190" t="s">
        <v>580</v>
      </c>
      <c r="C9" s="392"/>
      <c r="D9" s="190" t="s">
        <v>581</v>
      </c>
      <c r="E9" s="204">
        <v>4.1603788238679762</v>
      </c>
      <c r="F9" s="204">
        <v>3.7381495388624701</v>
      </c>
      <c r="G9" s="204">
        <v>3.2487530746944704</v>
      </c>
      <c r="H9" s="204">
        <v>3.2051593254964783</v>
      </c>
      <c r="I9" s="204">
        <v>3.1383443991321527</v>
      </c>
      <c r="J9" s="204">
        <v>3.0381666997381198</v>
      </c>
      <c r="K9" s="204">
        <v>2.9630589283969258</v>
      </c>
      <c r="L9" s="204">
        <v>2.9244162836613561</v>
      </c>
      <c r="M9" s="204">
        <v>2.9698100924886184</v>
      </c>
      <c r="N9" s="204">
        <v>3.2762850692162209</v>
      </c>
      <c r="O9" s="204">
        <v>3.6358855886985979</v>
      </c>
      <c r="P9" s="204">
        <v>3.4941384796709598</v>
      </c>
      <c r="Q9" s="204">
        <v>3.4880274072785711</v>
      </c>
      <c r="R9" s="204">
        <v>3.954245109345992</v>
      </c>
      <c r="S9" s="204">
        <v>3.8841972438626544</v>
      </c>
      <c r="T9" s="204">
        <v>4.1792346845271444</v>
      </c>
      <c r="U9" s="204">
        <v>4.3084250960626767</v>
      </c>
      <c r="V9" s="204">
        <v>5.3168281987284542</v>
      </c>
      <c r="W9" s="204">
        <v>5.2654306750684183</v>
      </c>
      <c r="X9" s="204">
        <v>5.7427466681923027</v>
      </c>
      <c r="Y9" s="204">
        <v>5.4947038344454775</v>
      </c>
      <c r="Z9" s="204">
        <v>5.6624985798746605</v>
      </c>
      <c r="AA9" s="204">
        <v>4.9549371130272082</v>
      </c>
      <c r="AB9" s="204">
        <v>5.608907629784337</v>
      </c>
      <c r="AC9" s="204">
        <v>5.4009574052721563</v>
      </c>
      <c r="AD9" s="204">
        <v>4.6681927912559988</v>
      </c>
      <c r="AE9" s="204">
        <v>4.9863950318702397</v>
      </c>
      <c r="AF9" s="204">
        <v>5.1067579694206273</v>
      </c>
      <c r="AG9" s="204">
        <v>5.1011348361313118</v>
      </c>
      <c r="AH9" s="204">
        <v>5.0329027383782998</v>
      </c>
      <c r="AI9" s="204">
        <v>4.7868868152975983</v>
      </c>
      <c r="AJ9" s="204">
        <v>4.7245761240234838</v>
      </c>
      <c r="AK9" s="204">
        <v>4.7897656072558554</v>
      </c>
      <c r="AL9" s="204">
        <v>4.9092570547038186</v>
      </c>
      <c r="AM9" s="204">
        <v>5.4662174882441104</v>
      </c>
      <c r="AN9" s="204">
        <v>5.7615937299101825</v>
      </c>
    </row>
    <row r="10" spans="1:40">
      <c r="A10" s="387" t="s">
        <v>600</v>
      </c>
      <c r="B10" s="182" t="s">
        <v>577</v>
      </c>
      <c r="C10" s="387" t="s">
        <v>600</v>
      </c>
      <c r="D10" s="182" t="s">
        <v>595</v>
      </c>
      <c r="E10" s="205">
        <v>6.8157500000000004</v>
      </c>
      <c r="F10" s="205">
        <v>8.076428571428572</v>
      </c>
      <c r="G10" s="205">
        <v>9.1886615384615382</v>
      </c>
      <c r="H10" s="205">
        <v>6.6079508196721308</v>
      </c>
      <c r="I10" s="205">
        <v>8.4940161290322571</v>
      </c>
      <c r="J10" s="205">
        <v>9.5536393442622956</v>
      </c>
      <c r="K10" s="205">
        <v>11.94471875</v>
      </c>
      <c r="L10" s="205">
        <v>8.7406949152542364</v>
      </c>
      <c r="M10" s="205">
        <v>10.838383333333333</v>
      </c>
      <c r="N10" s="205">
        <v>10.568142857142856</v>
      </c>
      <c r="O10" s="205">
        <v>7.2510952380952389</v>
      </c>
      <c r="P10" s="205">
        <v>6.9299322033898303</v>
      </c>
      <c r="Q10" s="205">
        <v>6.7168666666666672</v>
      </c>
      <c r="R10" s="205">
        <v>8.8515967741935491</v>
      </c>
      <c r="S10" s="205">
        <v>8.3419545454545467</v>
      </c>
      <c r="T10" s="205">
        <v>13.082672131147541</v>
      </c>
      <c r="U10" s="205">
        <v>12.589048387096774</v>
      </c>
      <c r="V10" s="205">
        <v>10.122557377049182</v>
      </c>
      <c r="W10" s="205">
        <v>15.905076923076924</v>
      </c>
      <c r="X10" s="205">
        <v>17.657491803278688</v>
      </c>
      <c r="Y10" s="205">
        <v>13.92051</v>
      </c>
      <c r="Z10" s="205">
        <v>23.036248387096773</v>
      </c>
      <c r="AA10" s="205">
        <v>23.945953124999999</v>
      </c>
      <c r="AB10" s="205">
        <v>26.093524590163934</v>
      </c>
      <c r="AC10" s="205">
        <v>27.444967741935486</v>
      </c>
      <c r="AD10" s="205">
        <v>24.949370967741935</v>
      </c>
      <c r="AE10" s="205">
        <v>23.765375384615385</v>
      </c>
      <c r="AF10" s="205">
        <v>17.184786885245902</v>
      </c>
      <c r="AG10" s="205">
        <v>18.77073015873016</v>
      </c>
      <c r="AH10" s="205">
        <v>29.921901639344259</v>
      </c>
      <c r="AI10" s="205">
        <v>25.878718750000004</v>
      </c>
      <c r="AJ10" s="205">
        <v>23.908949999999997</v>
      </c>
      <c r="AK10" s="205">
        <v>25.495459016393443</v>
      </c>
      <c r="AL10" s="205">
        <v>23.725349206349204</v>
      </c>
      <c r="AM10" s="205">
        <v>25.073136363636365</v>
      </c>
      <c r="AN10" s="205">
        <v>30.22267213114754</v>
      </c>
    </row>
    <row r="11" spans="1:40" s="186" customFormat="1" ht="14.25" customHeight="1">
      <c r="A11" s="392"/>
      <c r="B11" s="190" t="s">
        <v>580</v>
      </c>
      <c r="C11" s="392"/>
      <c r="D11" s="190" t="s">
        <v>581</v>
      </c>
      <c r="E11" s="204">
        <v>2.4678067955348517</v>
      </c>
      <c r="F11" s="204">
        <v>2.2063680905633687</v>
      </c>
      <c r="G11" s="204">
        <v>2.3605537091699973</v>
      </c>
      <c r="H11" s="204">
        <v>2.3575986950643171</v>
      </c>
      <c r="I11" s="204">
        <v>1.947236574514509</v>
      </c>
      <c r="J11" s="204">
        <v>2.0392700061087372</v>
      </c>
      <c r="K11" s="204">
        <v>2.1153721833132342</v>
      </c>
      <c r="L11" s="204">
        <v>2.2490155923684458</v>
      </c>
      <c r="M11" s="204">
        <v>1.7100410885387267</v>
      </c>
      <c r="N11" s="204">
        <v>1.7506517641369006</v>
      </c>
      <c r="O11" s="204">
        <v>2.3806727609841087</v>
      </c>
      <c r="P11" s="204">
        <v>2.3347672342527859</v>
      </c>
      <c r="Q11" s="204">
        <v>2.0755822407273232</v>
      </c>
      <c r="R11" s="204">
        <v>2.1209863173948924</v>
      </c>
      <c r="S11" s="204">
        <v>2.0513897870276026</v>
      </c>
      <c r="T11" s="204">
        <v>2.5376761078330365</v>
      </c>
      <c r="U11" s="204">
        <v>2.0100262242563618</v>
      </c>
      <c r="V11" s="204">
        <v>1.8966239870043025</v>
      </c>
      <c r="W11" s="204">
        <v>2.2030067300468161</v>
      </c>
      <c r="X11" s="204">
        <v>2.3065007019903314</v>
      </c>
      <c r="Y11" s="204">
        <v>2.5157064408320289</v>
      </c>
      <c r="Z11" s="204">
        <v>2.1655477895496258</v>
      </c>
      <c r="AA11" s="204">
        <v>1.7632141652327735</v>
      </c>
      <c r="AB11" s="204">
        <v>1.7869291106078073</v>
      </c>
      <c r="AC11" s="204">
        <v>1.7971171634966867</v>
      </c>
      <c r="AD11" s="204">
        <v>1.5846074266346031</v>
      </c>
      <c r="AE11" s="204">
        <v>1.8477651652978684</v>
      </c>
      <c r="AF11" s="204">
        <v>1.9401910954408779</v>
      </c>
      <c r="AG11" s="204">
        <v>1.858628152492164</v>
      </c>
      <c r="AH11" s="204">
        <v>1.5920150534721746</v>
      </c>
      <c r="AI11" s="204">
        <v>1.7326401538364855</v>
      </c>
      <c r="AJ11" s="204">
        <v>1.7127785425496966</v>
      </c>
      <c r="AK11" s="204">
        <v>1.6777454610463054</v>
      </c>
      <c r="AL11" s="204">
        <v>1.6292328508453056</v>
      </c>
      <c r="AM11" s="204">
        <v>1.8254056148270046</v>
      </c>
      <c r="AN11" s="204">
        <v>2.1218388323172865</v>
      </c>
    </row>
    <row r="12" spans="1:40" s="186" customFormat="1" ht="14.25" customHeight="1">
      <c r="A12" s="387" t="s">
        <v>735</v>
      </c>
      <c r="B12" s="182" t="s">
        <v>577</v>
      </c>
      <c r="C12" s="387" t="s">
        <v>736</v>
      </c>
      <c r="D12" s="182" t="s">
        <v>595</v>
      </c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>
        <v>33.979285714285716</v>
      </c>
      <c r="AM12" s="205">
        <v>119.62877272727272</v>
      </c>
      <c r="AN12" s="205">
        <v>206.1003442622951</v>
      </c>
    </row>
    <row r="13" spans="1:40" s="186" customFormat="1" ht="14.25" customHeight="1">
      <c r="A13" s="392"/>
      <c r="B13" s="190" t="s">
        <v>580</v>
      </c>
      <c r="C13" s="392"/>
      <c r="D13" s="190" t="s">
        <v>581</v>
      </c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>
        <v>1.4398725165756967</v>
      </c>
      <c r="AM13" s="204">
        <v>2.3971764821528834</v>
      </c>
      <c r="AN13" s="204">
        <v>3.4007020772389955</v>
      </c>
    </row>
    <row r="14" spans="1:40">
      <c r="A14" s="391" t="s">
        <v>601</v>
      </c>
      <c r="B14" s="182" t="s">
        <v>602</v>
      </c>
      <c r="C14" s="391" t="s">
        <v>603</v>
      </c>
      <c r="D14" s="182" t="s">
        <v>604</v>
      </c>
      <c r="E14" s="205">
        <v>2232.5013400000003</v>
      </c>
      <c r="F14" s="205">
        <v>2146.5437650793656</v>
      </c>
      <c r="G14" s="205">
        <v>1909.0551784615384</v>
      </c>
      <c r="H14" s="205">
        <v>2510.3702918032791</v>
      </c>
      <c r="I14" s="205">
        <v>2392.9832064516131</v>
      </c>
      <c r="J14" s="205">
        <v>2899.1654918032787</v>
      </c>
      <c r="K14" s="205">
        <v>2828.1811156250001</v>
      </c>
      <c r="L14" s="205">
        <v>2732.652694915254</v>
      </c>
      <c r="M14" s="205">
        <v>3049.599643333333</v>
      </c>
      <c r="N14" s="205">
        <v>3698.9442571428563</v>
      </c>
      <c r="O14" s="205">
        <v>2425.5631365079362</v>
      </c>
      <c r="P14" s="205">
        <v>2761.0328915254231</v>
      </c>
      <c r="Q14" s="205">
        <v>3141.4609500000001</v>
      </c>
      <c r="R14" s="205">
        <v>3943.1827999999996</v>
      </c>
      <c r="S14" s="205">
        <v>3994.9592303030299</v>
      </c>
      <c r="T14" s="205">
        <v>4519.9733114754099</v>
      </c>
      <c r="U14" s="205">
        <v>4958.2747096774192</v>
      </c>
      <c r="V14" s="205">
        <v>4068.6453508196723</v>
      </c>
      <c r="W14" s="205">
        <v>3988.3617723076923</v>
      </c>
      <c r="X14" s="205">
        <v>4229.2653704918039</v>
      </c>
      <c r="Y14" s="205">
        <v>5324.0296933333329</v>
      </c>
      <c r="Z14" s="205">
        <v>4290.4653516129029</v>
      </c>
      <c r="AA14" s="205">
        <v>4636.6313906249998</v>
      </c>
      <c r="AB14" s="205">
        <v>4256.788049180328</v>
      </c>
      <c r="AC14" s="205">
        <v>4449.2179193548382</v>
      </c>
      <c r="AD14" s="205">
        <v>4303.6967225806457</v>
      </c>
      <c r="AE14" s="205">
        <v>4550.2980461538464</v>
      </c>
      <c r="AF14" s="205">
        <v>4546.885737704918</v>
      </c>
      <c r="AG14" s="205">
        <v>6051.7013809523805</v>
      </c>
      <c r="AH14" s="205">
        <v>6434.2105573770496</v>
      </c>
      <c r="AI14" s="205">
        <v>5889.3911562499998</v>
      </c>
      <c r="AJ14" s="205">
        <v>6169.9079499999998</v>
      </c>
      <c r="AK14" s="205">
        <v>6701.7698196721312</v>
      </c>
      <c r="AL14" s="205">
        <v>8197.8176031746043</v>
      </c>
      <c r="AM14" s="205">
        <v>7144.4136363636371</v>
      </c>
      <c r="AN14" s="205">
        <v>6142.9296393442619</v>
      </c>
    </row>
    <row r="15" spans="1:40" s="186" customFormat="1" ht="14.25" customHeight="1">
      <c r="A15" s="390"/>
      <c r="B15" s="206" t="s">
        <v>580</v>
      </c>
      <c r="C15" s="390"/>
      <c r="D15" s="206" t="s">
        <v>581</v>
      </c>
      <c r="E15" s="207">
        <v>1.8870391238906612</v>
      </c>
      <c r="F15" s="207">
        <v>1.8220558311419133</v>
      </c>
      <c r="G15" s="207">
        <v>1.7178561978426741</v>
      </c>
      <c r="H15" s="207">
        <v>1.4946881195299162</v>
      </c>
      <c r="I15" s="207">
        <v>1.5058903473371883</v>
      </c>
      <c r="J15" s="207">
        <v>1.4425850483995928</v>
      </c>
      <c r="K15" s="207">
        <v>1.4193650317261046</v>
      </c>
      <c r="L15" s="207">
        <v>1.5257347599705202</v>
      </c>
      <c r="M15" s="207">
        <v>1.4880704550580812</v>
      </c>
      <c r="N15" s="207">
        <v>1.5124726258549832</v>
      </c>
      <c r="O15" s="207">
        <v>1.9187266030768524</v>
      </c>
      <c r="P15" s="207">
        <v>1.8810099884100979</v>
      </c>
      <c r="Q15" s="207">
        <v>1.7081766105777447</v>
      </c>
      <c r="R15" s="207">
        <v>1.5325443107254113</v>
      </c>
      <c r="S15" s="207">
        <v>1.4745596952030315</v>
      </c>
      <c r="T15" s="207">
        <v>1.4622010287256171</v>
      </c>
      <c r="U15" s="207">
        <v>1.4458893094631335</v>
      </c>
      <c r="V15" s="207">
        <v>2.0328599016232509</v>
      </c>
      <c r="W15" s="207">
        <v>2.141565450327239</v>
      </c>
      <c r="X15" s="207">
        <v>2.2568994433571374</v>
      </c>
      <c r="Y15" s="207">
        <v>1.9565159756797448</v>
      </c>
      <c r="Z15" s="207">
        <v>2.2244220821827554</v>
      </c>
      <c r="AA15" s="207">
        <v>1.9703526646731193</v>
      </c>
      <c r="AB15" s="207">
        <v>2.1368463404781171</v>
      </c>
      <c r="AC15" s="207">
        <v>2.0755765481378856</v>
      </c>
      <c r="AD15" s="207">
        <v>2.061440142327676</v>
      </c>
      <c r="AE15" s="207">
        <v>2.0716455420840125</v>
      </c>
      <c r="AF15" s="207">
        <v>2.0740601268322618</v>
      </c>
      <c r="AG15" s="207">
        <v>1.6020538204688672</v>
      </c>
      <c r="AH15" s="207">
        <v>1.4843397771288764</v>
      </c>
      <c r="AI15" s="207">
        <v>1.5070116969706258</v>
      </c>
      <c r="AJ15" s="207">
        <v>1.4912778682174104</v>
      </c>
      <c r="AK15" s="207">
        <v>1.274813117722656</v>
      </c>
      <c r="AL15" s="207">
        <v>1.2513494398035303</v>
      </c>
      <c r="AM15" s="207">
        <v>1.4763812753628776</v>
      </c>
      <c r="AN15" s="207">
        <v>1.8282957839404177</v>
      </c>
    </row>
    <row r="16" spans="1:40">
      <c r="A16" s="200"/>
      <c r="B16" s="200"/>
      <c r="C16" s="200"/>
      <c r="D16" s="200"/>
      <c r="F16" s="201"/>
      <c r="G16" s="202"/>
      <c r="H16" s="201"/>
      <c r="I16" s="202"/>
      <c r="Q16" s="201"/>
      <c r="R16" s="201"/>
      <c r="S16" s="201"/>
      <c r="T16" s="201"/>
    </row>
  </sheetData>
  <mergeCells count="14">
    <mergeCell ref="A2:B3"/>
    <mergeCell ref="C2:D3"/>
    <mergeCell ref="A4:A5"/>
    <mergeCell ref="C4:C5"/>
    <mergeCell ref="A6:A7"/>
    <mergeCell ref="C6:C7"/>
    <mergeCell ref="A8:A9"/>
    <mergeCell ref="C8:C9"/>
    <mergeCell ref="A10:A11"/>
    <mergeCell ref="C10:C11"/>
    <mergeCell ref="A14:A15"/>
    <mergeCell ref="C14:C15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sheetPr codeName="Planilha9"/>
  <dimension ref="A2:AN59"/>
  <sheetViews>
    <sheetView showGridLines="0" zoomScaleNormal="100" workbookViewId="0">
      <pane xSplit="4" ySplit="6" topLeftCell="AJ7" activePane="bottomRight" state="frozen"/>
      <selection activeCell="AA2" sqref="AA2"/>
      <selection pane="topRight" activeCell="AA2" sqref="AA2"/>
      <selection pane="bottomLeft" activeCell="AA2" sqref="AA2"/>
      <selection pane="bottomRight" activeCell="AN5" sqref="AN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40">
      <c r="A2" s="208" t="s">
        <v>605</v>
      </c>
    </row>
    <row r="4" spans="1:40">
      <c r="A4" s="176" t="s">
        <v>606</v>
      </c>
    </row>
    <row r="5" spans="1:40">
      <c r="A5" s="384"/>
      <c r="B5" s="385"/>
      <c r="C5" s="386"/>
      <c r="D5" s="384"/>
      <c r="E5" s="288" t="s">
        <v>554</v>
      </c>
      <c r="F5" s="288" t="s">
        <v>555</v>
      </c>
      <c r="G5" s="289" t="s">
        <v>556</v>
      </c>
      <c r="H5" s="288" t="s">
        <v>557</v>
      </c>
      <c r="I5" s="289" t="s">
        <v>26</v>
      </c>
      <c r="J5" s="288" t="s">
        <v>28</v>
      </c>
      <c r="K5" s="288" t="s">
        <v>29</v>
      </c>
      <c r="L5" s="288" t="s">
        <v>30</v>
      </c>
      <c r="M5" s="288" t="s">
        <v>75</v>
      </c>
      <c r="N5" s="288" t="s">
        <v>76</v>
      </c>
      <c r="O5" s="288" t="s">
        <v>77</v>
      </c>
      <c r="P5" s="288" t="s">
        <v>78</v>
      </c>
      <c r="Q5" s="288" t="s">
        <v>491</v>
      </c>
      <c r="R5" s="288" t="s">
        <v>498</v>
      </c>
      <c r="S5" s="288" t="s">
        <v>503</v>
      </c>
      <c r="T5" s="288" t="s">
        <v>508</v>
      </c>
      <c r="U5" s="288" t="s">
        <v>510</v>
      </c>
      <c r="V5" s="288" t="s">
        <v>512</v>
      </c>
      <c r="W5" s="288" t="s">
        <v>521</v>
      </c>
      <c r="X5" s="288" t="s">
        <v>528</v>
      </c>
      <c r="Y5" s="288" t="s">
        <v>530</v>
      </c>
      <c r="Z5" s="288" t="s">
        <v>539</v>
      </c>
      <c r="AA5" s="288" t="s">
        <v>546</v>
      </c>
      <c r="AB5" s="288" t="s">
        <v>666</v>
      </c>
      <c r="AC5" s="288" t="s">
        <v>674</v>
      </c>
      <c r="AD5" s="288" t="s">
        <v>677</v>
      </c>
      <c r="AE5" s="288" t="s">
        <v>685</v>
      </c>
      <c r="AF5" s="288" t="s">
        <v>693</v>
      </c>
      <c r="AG5" s="288" t="s">
        <v>700</v>
      </c>
      <c r="AH5" s="288" t="s">
        <v>710</v>
      </c>
      <c r="AI5" s="288" t="s">
        <v>718</v>
      </c>
      <c r="AJ5" s="288" t="s">
        <v>719</v>
      </c>
      <c r="AK5" s="288" t="s">
        <v>723</v>
      </c>
      <c r="AL5" s="288" t="s">
        <v>731</v>
      </c>
      <c r="AM5" s="288" t="s">
        <v>755</v>
      </c>
      <c r="AN5" s="288" t="s">
        <v>761</v>
      </c>
    </row>
    <row r="6" spans="1:40">
      <c r="A6" s="384"/>
      <c r="B6" s="385"/>
      <c r="C6" s="386"/>
      <c r="D6" s="384"/>
      <c r="E6" s="288" t="s">
        <v>550</v>
      </c>
      <c r="F6" s="288" t="s">
        <v>551</v>
      </c>
      <c r="G6" s="289" t="s">
        <v>552</v>
      </c>
      <c r="H6" s="288" t="s">
        <v>553</v>
      </c>
      <c r="I6" s="289" t="s">
        <v>27</v>
      </c>
      <c r="J6" s="288" t="s">
        <v>68</v>
      </c>
      <c r="K6" s="288" t="s">
        <v>69</v>
      </c>
      <c r="L6" s="288" t="s">
        <v>70</v>
      </c>
      <c r="M6" s="288" t="s">
        <v>31</v>
      </c>
      <c r="N6" s="288" t="s">
        <v>71</v>
      </c>
      <c r="O6" s="288" t="s">
        <v>72</v>
      </c>
      <c r="P6" s="288" t="s">
        <v>73</v>
      </c>
      <c r="Q6" s="288" t="s">
        <v>492</v>
      </c>
      <c r="R6" s="288" t="s">
        <v>497</v>
      </c>
      <c r="S6" s="288" t="s">
        <v>504</v>
      </c>
      <c r="T6" s="288" t="s">
        <v>509</v>
      </c>
      <c r="U6" s="288" t="s">
        <v>511</v>
      </c>
      <c r="V6" s="288" t="s">
        <v>513</v>
      </c>
      <c r="W6" s="288" t="s">
        <v>522</v>
      </c>
      <c r="X6" s="288" t="s">
        <v>529</v>
      </c>
      <c r="Y6" s="288" t="s">
        <v>531</v>
      </c>
      <c r="Z6" s="288" t="s">
        <v>540</v>
      </c>
      <c r="AA6" s="288" t="s">
        <v>547</v>
      </c>
      <c r="AB6" s="288" t="s">
        <v>667</v>
      </c>
      <c r="AC6" s="288" t="s">
        <v>675</v>
      </c>
      <c r="AD6" s="288" t="s">
        <v>678</v>
      </c>
      <c r="AE6" s="288" t="s">
        <v>686</v>
      </c>
      <c r="AF6" s="288" t="s">
        <v>692</v>
      </c>
      <c r="AG6" s="288" t="s">
        <v>701</v>
      </c>
      <c r="AH6" s="288" t="s">
        <v>711</v>
      </c>
      <c r="AI6" s="288" t="s">
        <v>717</v>
      </c>
      <c r="AJ6" s="288" t="s">
        <v>720</v>
      </c>
      <c r="AK6" s="288" t="s">
        <v>724</v>
      </c>
      <c r="AL6" s="288" t="s">
        <v>732</v>
      </c>
      <c r="AM6" s="288" t="s">
        <v>756</v>
      </c>
      <c r="AN6" s="288" t="s">
        <v>762</v>
      </c>
    </row>
    <row r="7" spans="1:40">
      <c r="A7" s="387" t="s">
        <v>607</v>
      </c>
      <c r="B7" s="182" t="s">
        <v>608</v>
      </c>
      <c r="C7" s="387" t="s">
        <v>609</v>
      </c>
      <c r="D7" s="187" t="s">
        <v>610</v>
      </c>
      <c r="E7" s="209">
        <v>1523.1476010005701</v>
      </c>
      <c r="F7" s="209">
        <v>1608.74611733046</v>
      </c>
      <c r="G7" s="209">
        <v>1551.2074513844698</v>
      </c>
      <c r="H7" s="209">
        <v>1605.1498706010602</v>
      </c>
      <c r="I7" s="209">
        <v>1504.5001037734501</v>
      </c>
      <c r="J7" s="209">
        <v>1741.8637923406504</v>
      </c>
      <c r="K7" s="209">
        <v>1840.2637986129303</v>
      </c>
      <c r="L7" s="209">
        <v>1723.2603626653301</v>
      </c>
      <c r="M7" s="209">
        <v>1871.2656199497414</v>
      </c>
      <c r="N7" s="209">
        <v>2034.1872529602499</v>
      </c>
      <c r="O7" s="209">
        <v>2096.8892090373201</v>
      </c>
      <c r="P7" s="209">
        <v>2212.40644388991</v>
      </c>
      <c r="Q7" s="209">
        <v>2121.0489674522</v>
      </c>
      <c r="R7" s="209">
        <v>2164.6857185065105</v>
      </c>
      <c r="S7" s="209">
        <v>2406.7668956950902</v>
      </c>
      <c r="T7" s="209">
        <v>2505.3957901460399</v>
      </c>
      <c r="U7" s="209">
        <v>2583.6922723526304</v>
      </c>
      <c r="V7" s="209">
        <v>2812.1063804995101</v>
      </c>
      <c r="W7" s="209">
        <v>3289.04993122411</v>
      </c>
      <c r="X7" s="209">
        <v>3511.0764159002201</v>
      </c>
      <c r="Y7" s="209">
        <v>2757.7286892590796</v>
      </c>
      <c r="Z7" s="209">
        <v>3137.41282287165</v>
      </c>
      <c r="AA7" s="209">
        <v>3399.01724816659</v>
      </c>
      <c r="AB7" s="209">
        <v>3516.7162964911295</v>
      </c>
      <c r="AC7" s="209">
        <v>3367.05154533523</v>
      </c>
      <c r="AD7" s="209">
        <v>3759.0017714236801</v>
      </c>
      <c r="AE7" s="209">
        <v>3964.2588425906997</v>
      </c>
      <c r="AF7" s="209">
        <v>4100.6394099029394</v>
      </c>
      <c r="AG7" s="209">
        <v>3869.0657096449299</v>
      </c>
      <c r="AH7" s="209">
        <v>4144.6490621712201</v>
      </c>
      <c r="AI7" s="209">
        <v>4095.6000000000004</v>
      </c>
      <c r="AJ7" s="209">
        <v>4205.3271386568294</v>
      </c>
      <c r="AK7" s="209">
        <v>3767.0400581929603</v>
      </c>
      <c r="AL7" s="209">
        <v>4161.2</v>
      </c>
      <c r="AM7" s="209">
        <v>4349.5648903233505</v>
      </c>
      <c r="AN7" s="209">
        <v>4665.0999999999995</v>
      </c>
    </row>
    <row r="8" spans="1:40">
      <c r="A8" s="387"/>
      <c r="B8" s="182" t="s">
        <v>728</v>
      </c>
      <c r="C8" s="387"/>
      <c r="D8" s="187" t="s">
        <v>611</v>
      </c>
      <c r="E8" s="209">
        <v>95.302423145730017</v>
      </c>
      <c r="F8" s="209">
        <v>112.48282692935001</v>
      </c>
      <c r="G8" s="209">
        <v>91.172082487730023</v>
      </c>
      <c r="H8" s="209">
        <v>110.53563661441997</v>
      </c>
      <c r="I8" s="209">
        <v>84.365495697200004</v>
      </c>
      <c r="J8" s="209">
        <v>90.660705159504886</v>
      </c>
      <c r="K8" s="209">
        <v>95.272265163829985</v>
      </c>
      <c r="L8" s="209">
        <v>111.6249337102044</v>
      </c>
      <c r="M8" s="209">
        <v>95.835844153969987</v>
      </c>
      <c r="N8" s="209">
        <v>112.52888411248824</v>
      </c>
      <c r="O8" s="209">
        <v>121.69620033362241</v>
      </c>
      <c r="P8" s="209">
        <v>106.4881191618</v>
      </c>
      <c r="Q8" s="209">
        <v>106.98251253424002</v>
      </c>
      <c r="R8" s="209">
        <v>154.20681465716001</v>
      </c>
      <c r="S8" s="209">
        <v>143.76008800810999</v>
      </c>
      <c r="T8" s="209">
        <v>130</v>
      </c>
      <c r="U8" s="209">
        <v>115.81623113830001</v>
      </c>
      <c r="V8" s="209">
        <v>217.51796334056999</v>
      </c>
      <c r="W8" s="209">
        <v>179.17271582841002</v>
      </c>
      <c r="X8" s="209">
        <v>192.33416951034002</v>
      </c>
      <c r="Y8" s="209">
        <v>141.07863491276689</v>
      </c>
      <c r="Z8" s="209">
        <v>149.80883224815997</v>
      </c>
      <c r="AA8" s="209">
        <v>169.62152140738002</v>
      </c>
      <c r="AB8" s="209">
        <v>256.16327562545996</v>
      </c>
      <c r="AC8" s="209">
        <v>185.15338249842003</v>
      </c>
      <c r="AD8" s="209">
        <v>288.02943137957999</v>
      </c>
      <c r="AE8" s="209">
        <v>313.6238266172125</v>
      </c>
      <c r="AF8" s="209">
        <v>306.34980439253741</v>
      </c>
      <c r="AG8" s="209">
        <v>305.32867920966305</v>
      </c>
      <c r="AH8" s="209">
        <v>405.14470108607003</v>
      </c>
      <c r="AI8" s="209">
        <v>425.00999999999993</v>
      </c>
      <c r="AJ8" s="209">
        <v>496.64622623111524</v>
      </c>
      <c r="AK8" s="209">
        <v>345.53516333726998</v>
      </c>
      <c r="AL8" s="209">
        <v>440.84999999999991</v>
      </c>
      <c r="AM8" s="209">
        <v>378.43680449897005</v>
      </c>
      <c r="AN8" s="209">
        <v>683.64</v>
      </c>
    </row>
    <row r="9" spans="1:40" ht="15" customHeight="1">
      <c r="A9" s="391" t="s">
        <v>612</v>
      </c>
      <c r="B9" s="192" t="s">
        <v>613</v>
      </c>
      <c r="C9" s="391" t="s">
        <v>614</v>
      </c>
      <c r="D9" s="192" t="s">
        <v>615</v>
      </c>
      <c r="E9" s="211">
        <v>857.47156427791458</v>
      </c>
      <c r="F9" s="211">
        <v>905.14261656269025</v>
      </c>
      <c r="G9" s="211">
        <v>961.29628359380797</v>
      </c>
      <c r="H9" s="211">
        <v>986.75086749343507</v>
      </c>
      <c r="I9" s="211">
        <v>1023.1375168242099</v>
      </c>
      <c r="J9" s="211">
        <v>1076.9937609328642</v>
      </c>
      <c r="K9" s="211">
        <v>1121.3049440807908</v>
      </c>
      <c r="L9" s="211">
        <v>1111.8714814932343</v>
      </c>
      <c r="M9" s="211">
        <v>1178.7222310173493</v>
      </c>
      <c r="N9" s="211">
        <v>1271.6363394720934</v>
      </c>
      <c r="O9" s="211">
        <v>1323.8174493406798</v>
      </c>
      <c r="P9" s="211">
        <v>1362.5555524468461</v>
      </c>
      <c r="Q9" s="211">
        <v>1351.2788490118157</v>
      </c>
      <c r="R9" s="211">
        <v>1416.3293365190711</v>
      </c>
      <c r="S9" s="211">
        <v>1430.514265190719</v>
      </c>
      <c r="T9" s="211">
        <v>1495.8999596239271</v>
      </c>
      <c r="U9" s="211">
        <v>1571.0269223816103</v>
      </c>
      <c r="V9" s="211">
        <v>1929.5788718585554</v>
      </c>
      <c r="W9" s="211">
        <v>2044.0541527260636</v>
      </c>
      <c r="X9" s="211">
        <v>2163.8660668257603</v>
      </c>
      <c r="Y9" s="211">
        <v>2168.0016630719833</v>
      </c>
      <c r="Z9" s="211">
        <v>2161.4238632277229</v>
      </c>
      <c r="AA9" s="211">
        <v>2198.8191595240783</v>
      </c>
      <c r="AB9" s="211">
        <v>2276.8736721117316</v>
      </c>
      <c r="AC9" s="211">
        <v>2340.3818030680418</v>
      </c>
      <c r="AD9" s="211">
        <v>2493.839277569256</v>
      </c>
      <c r="AE9" s="211">
        <v>2652.6381778514065</v>
      </c>
      <c r="AF9" s="211">
        <v>2793.9890789528931</v>
      </c>
      <c r="AG9" s="211">
        <v>2681.8910711038825</v>
      </c>
      <c r="AH9" s="211">
        <v>2791.1113382988901</v>
      </c>
      <c r="AI9" s="211">
        <v>2846.5061311149379</v>
      </c>
      <c r="AJ9" s="211">
        <v>3018.8764657879292</v>
      </c>
      <c r="AK9" s="211">
        <v>3063.0502404312647</v>
      </c>
      <c r="AL9" s="211">
        <v>3512.0033333333326</v>
      </c>
      <c r="AM9" s="211">
        <v>3669.332163027188</v>
      </c>
      <c r="AN9" s="211">
        <v>3781.7099999999996</v>
      </c>
    </row>
    <row r="10" spans="1:40" s="186" customFormat="1">
      <c r="A10" s="387"/>
      <c r="B10" s="182" t="s">
        <v>616</v>
      </c>
      <c r="C10" s="387"/>
      <c r="D10" s="182" t="s">
        <v>617</v>
      </c>
      <c r="E10" s="212">
        <v>700.23143802630068</v>
      </c>
      <c r="F10" s="212">
        <v>727.1839812600964</v>
      </c>
      <c r="G10" s="212">
        <v>726.62494551108739</v>
      </c>
      <c r="H10" s="212">
        <v>720.67850368567133</v>
      </c>
      <c r="I10" s="212">
        <v>695.25596932283418</v>
      </c>
      <c r="J10" s="212">
        <v>658.25295368850936</v>
      </c>
      <c r="K10" s="212">
        <v>641.59016194892422</v>
      </c>
      <c r="L10" s="212">
        <v>645.37967257488435</v>
      </c>
      <c r="M10" s="212">
        <v>665.16541693899433</v>
      </c>
      <c r="N10" s="212">
        <v>683.28086583382435</v>
      </c>
      <c r="O10" s="212">
        <v>716.78041796992773</v>
      </c>
      <c r="P10" s="212">
        <v>631.84133937372383</v>
      </c>
      <c r="Q10" s="212">
        <v>590.60371938983701</v>
      </c>
      <c r="R10" s="212">
        <v>606.37921411550997</v>
      </c>
      <c r="S10" s="212">
        <v>640.52136513167318</v>
      </c>
      <c r="T10" s="212">
        <v>663.08135383669332</v>
      </c>
      <c r="U10" s="212">
        <v>676.66871556977333</v>
      </c>
      <c r="V10" s="212">
        <v>693.12192481741658</v>
      </c>
      <c r="W10" s="212">
        <v>697.10701375728661</v>
      </c>
      <c r="X10" s="212">
        <v>691.38958316446644</v>
      </c>
      <c r="Y10" s="212">
        <v>689.09072110798661</v>
      </c>
      <c r="Z10" s="212">
        <v>706.15670242854003</v>
      </c>
      <c r="AA10" s="212">
        <v>744.81369767607987</v>
      </c>
      <c r="AB10" s="212">
        <v>797.36442131139495</v>
      </c>
      <c r="AC10" s="212">
        <v>839.47348148340677</v>
      </c>
      <c r="AD10" s="212">
        <v>896.27903869272996</v>
      </c>
      <c r="AE10" s="212">
        <v>954.98150362917988</v>
      </c>
      <c r="AF10" s="212">
        <v>981.54756790852991</v>
      </c>
      <c r="AG10" s="212">
        <v>1015.6590358477</v>
      </c>
      <c r="AH10" s="212">
        <v>1040.2472260021268</v>
      </c>
      <c r="AI10" s="212">
        <v>1073.7333333333333</v>
      </c>
      <c r="AJ10" s="212">
        <v>1018.7514746535834</v>
      </c>
      <c r="AK10" s="212">
        <v>986.89478995629668</v>
      </c>
      <c r="AL10" s="212">
        <v>1046.3435347904704</v>
      </c>
      <c r="AM10" s="212">
        <v>1111.0547866667634</v>
      </c>
      <c r="AN10" s="212">
        <v>1183.8666666666668</v>
      </c>
    </row>
    <row r="11" spans="1:40" s="186" customFormat="1">
      <c r="A11" s="390"/>
      <c r="B11" s="198" t="s">
        <v>618</v>
      </c>
      <c r="C11" s="390"/>
      <c r="D11" s="198" t="s">
        <v>619</v>
      </c>
      <c r="E11" s="213">
        <v>173.1385164371907</v>
      </c>
      <c r="F11" s="213">
        <v>165.71911010113124</v>
      </c>
      <c r="G11" s="213">
        <v>176.4766321684674</v>
      </c>
      <c r="H11" s="213">
        <v>183.38297376418822</v>
      </c>
      <c r="I11" s="213">
        <v>267.30077693594643</v>
      </c>
      <c r="J11" s="213">
        <v>327.58307323467267</v>
      </c>
      <c r="K11" s="213">
        <v>360.02121020110786</v>
      </c>
      <c r="L11" s="213">
        <v>411.60304453680106</v>
      </c>
      <c r="M11" s="213">
        <v>457.41789717016007</v>
      </c>
      <c r="N11" s="213">
        <v>463.41257355906447</v>
      </c>
      <c r="O11" s="213">
        <v>500.00832699361155</v>
      </c>
      <c r="P11" s="213">
        <v>532.49466117261591</v>
      </c>
      <c r="Q11" s="213">
        <v>578.56533435731455</v>
      </c>
      <c r="R11" s="213">
        <v>610.46465137598159</v>
      </c>
      <c r="S11" s="213">
        <v>640.07697283468622</v>
      </c>
      <c r="T11" s="213">
        <v>659.95803358950332</v>
      </c>
      <c r="U11" s="213">
        <v>680.16193454221832</v>
      </c>
      <c r="V11" s="213">
        <v>773.75821838670072</v>
      </c>
      <c r="W11" s="213">
        <v>711.09253867597874</v>
      </c>
      <c r="X11" s="213">
        <v>693.02336301783453</v>
      </c>
      <c r="Y11" s="213">
        <v>765.39103215680973</v>
      </c>
      <c r="Z11" s="213">
        <v>846.65967025177042</v>
      </c>
      <c r="AA11" s="213">
        <v>850.096535883608</v>
      </c>
      <c r="AB11" s="213">
        <v>932.59112212841865</v>
      </c>
      <c r="AC11" s="213">
        <v>1049.7683866489904</v>
      </c>
      <c r="AD11" s="213">
        <v>1195.6804095341042</v>
      </c>
      <c r="AE11" s="213">
        <v>1357.2946988193735</v>
      </c>
      <c r="AF11" s="213">
        <v>1540.4470595022437</v>
      </c>
      <c r="AG11" s="213">
        <v>1660.4036542221741</v>
      </c>
      <c r="AH11" s="213">
        <v>1788.7007361263193</v>
      </c>
      <c r="AI11" s="213">
        <v>1919.8504794713954</v>
      </c>
      <c r="AJ11" s="213">
        <v>2052.5789531971018</v>
      </c>
      <c r="AK11" s="213">
        <v>2185.2772282867668</v>
      </c>
      <c r="AL11" s="213">
        <v>2332.7633333333333</v>
      </c>
      <c r="AM11" s="213">
        <v>2418.6265608567501</v>
      </c>
      <c r="AN11" s="213">
        <v>2581.0899999999997</v>
      </c>
    </row>
    <row r="12" spans="1:40" s="186" customFormat="1">
      <c r="A12" s="223" t="s">
        <v>727</v>
      </c>
      <c r="B12" s="182" t="s">
        <v>616</v>
      </c>
      <c r="C12" s="223" t="s">
        <v>729</v>
      </c>
      <c r="D12" s="198" t="s">
        <v>617</v>
      </c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09">
        <v>113.11511750806</v>
      </c>
      <c r="AL12" s="209">
        <v>194.70999999999998</v>
      </c>
      <c r="AM12" s="209">
        <v>165.02941028871001</v>
      </c>
      <c r="AN12" s="209">
        <v>227.5</v>
      </c>
    </row>
    <row r="13" spans="1:40" s="186" customFormat="1">
      <c r="A13" s="214" t="s">
        <v>620</v>
      </c>
      <c r="B13" s="215" t="s">
        <v>621</v>
      </c>
      <c r="C13" s="214" t="s">
        <v>622</v>
      </c>
      <c r="D13" s="215" t="s">
        <v>623</v>
      </c>
      <c r="E13" s="216">
        <v>26.879198400296669</v>
      </c>
      <c r="F13" s="216">
        <v>31.598563457336667</v>
      </c>
      <c r="G13" s="216">
        <v>35.737294348486664</v>
      </c>
      <c r="H13" s="216">
        <v>39.702310884069995</v>
      </c>
      <c r="I13" s="216">
        <v>43.672936052053331</v>
      </c>
      <c r="J13" s="216">
        <v>46.232241119390004</v>
      </c>
      <c r="K13" s="216">
        <v>49.22568370674</v>
      </c>
      <c r="L13" s="216">
        <v>49.339430453096668</v>
      </c>
      <c r="M13" s="216">
        <v>49.219574411090001</v>
      </c>
      <c r="N13" s="216">
        <v>48.681333333333328</v>
      </c>
      <c r="O13" s="216">
        <v>50.583000000000006</v>
      </c>
      <c r="P13" s="216">
        <v>54.747517927639997</v>
      </c>
      <c r="Q13" s="216">
        <v>59.886030870606668</v>
      </c>
      <c r="R13" s="216">
        <v>62.532469053426667</v>
      </c>
      <c r="S13" s="216">
        <v>64.991799392760001</v>
      </c>
      <c r="T13" s="216">
        <v>66.864230139499995</v>
      </c>
      <c r="U13" s="216">
        <v>64.762975860396665</v>
      </c>
      <c r="V13" s="216">
        <v>65.993967445439992</v>
      </c>
      <c r="W13" s="216">
        <v>67.555970513943336</v>
      </c>
      <c r="X13" s="216">
        <v>67.043443319376664</v>
      </c>
      <c r="Y13" s="216">
        <v>66.770134029219989</v>
      </c>
      <c r="Z13" s="216">
        <v>66.770134029219989</v>
      </c>
      <c r="AA13" s="216">
        <v>69.935352287119997</v>
      </c>
      <c r="AB13" s="216">
        <v>73.558865336643336</v>
      </c>
      <c r="AC13" s="216">
        <v>79.76171150672333</v>
      </c>
      <c r="AD13" s="216">
        <v>86.866349414133339</v>
      </c>
      <c r="AE13" s="216">
        <v>92.859770330016659</v>
      </c>
      <c r="AF13" s="216">
        <v>97.981283991813328</v>
      </c>
      <c r="AG13" s="216">
        <v>102.09772030619001</v>
      </c>
      <c r="AH13" s="216">
        <v>112.78859870105335</v>
      </c>
      <c r="AI13" s="216">
        <v>119.66405062241667</v>
      </c>
      <c r="AJ13" s="216">
        <v>123.87319839309001</v>
      </c>
      <c r="AK13" s="216">
        <v>128.89666089599666</v>
      </c>
      <c r="AL13" s="216">
        <v>134.27897090084667</v>
      </c>
      <c r="AM13" s="216">
        <v>137.15544816839335</v>
      </c>
      <c r="AN13" s="216">
        <v>140.00689561526335</v>
      </c>
    </row>
    <row r="14" spans="1:40" s="186" customFormat="1">
      <c r="A14" s="187"/>
      <c r="B14" s="182"/>
      <c r="C14" s="187"/>
      <c r="D14" s="182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40">
      <c r="A15" s="200"/>
      <c r="B15" s="200"/>
      <c r="C15" s="200"/>
      <c r="D15" s="200"/>
      <c r="E15" s="201"/>
      <c r="F15" s="201"/>
      <c r="G15" s="202"/>
      <c r="H15" s="201"/>
      <c r="I15" s="202"/>
      <c r="Q15" s="201"/>
      <c r="R15" s="201"/>
    </row>
    <row r="16" spans="1:40">
      <c r="A16" s="176" t="s">
        <v>624</v>
      </c>
      <c r="B16" s="200"/>
      <c r="C16" s="200"/>
      <c r="D16" s="200"/>
      <c r="E16" s="201"/>
      <c r="F16" s="201"/>
      <c r="G16" s="202"/>
      <c r="H16" s="201"/>
      <c r="I16" s="202"/>
      <c r="Q16" s="201"/>
      <c r="R16" s="201"/>
    </row>
    <row r="17" spans="1:40">
      <c r="A17" s="384"/>
      <c r="B17" s="385"/>
      <c r="C17" s="386"/>
      <c r="D17" s="384"/>
      <c r="E17" s="288" t="s">
        <v>554</v>
      </c>
      <c r="F17" s="288" t="s">
        <v>555</v>
      </c>
      <c r="G17" s="289" t="s">
        <v>556</v>
      </c>
      <c r="H17" s="288" t="s">
        <v>557</v>
      </c>
      <c r="I17" s="289" t="s">
        <v>26</v>
      </c>
      <c r="J17" s="288" t="s">
        <v>28</v>
      </c>
      <c r="K17" s="288" t="s">
        <v>29</v>
      </c>
      <c r="L17" s="288" t="s">
        <v>30</v>
      </c>
      <c r="M17" s="288" t="s">
        <v>75</v>
      </c>
      <c r="N17" s="288" t="s">
        <v>76</v>
      </c>
      <c r="O17" s="288" t="s">
        <v>77</v>
      </c>
      <c r="P17" s="288" t="s">
        <v>78</v>
      </c>
      <c r="Q17" s="288" t="s">
        <v>491</v>
      </c>
      <c r="R17" s="288" t="s">
        <v>498</v>
      </c>
      <c r="S17" s="288" t="s">
        <v>503</v>
      </c>
      <c r="T17" s="288" t="s">
        <v>508</v>
      </c>
      <c r="U17" s="288" t="s">
        <v>510</v>
      </c>
      <c r="V17" s="288" t="s">
        <v>512</v>
      </c>
      <c r="W17" s="288" t="s">
        <v>521</v>
      </c>
      <c r="X17" s="288" t="s">
        <v>528</v>
      </c>
      <c r="Y17" s="288" t="s">
        <v>530</v>
      </c>
      <c r="Z17" s="288" t="s">
        <v>539</v>
      </c>
      <c r="AA17" s="288" t="s">
        <v>546</v>
      </c>
      <c r="AB17" s="288" t="s">
        <v>666</v>
      </c>
      <c r="AC17" s="288" t="s">
        <v>674</v>
      </c>
      <c r="AD17" s="288" t="s">
        <v>677</v>
      </c>
      <c r="AE17" s="288" t="s">
        <v>685</v>
      </c>
      <c r="AF17" s="288" t="s">
        <v>693</v>
      </c>
      <c r="AG17" s="288" t="s">
        <v>700</v>
      </c>
      <c r="AH17" s="288" t="s">
        <v>710</v>
      </c>
      <c r="AI17" s="288" t="s">
        <v>718</v>
      </c>
      <c r="AJ17" s="288" t="s">
        <v>719</v>
      </c>
      <c r="AK17" s="288" t="s">
        <v>723</v>
      </c>
      <c r="AL17" s="288" t="s">
        <v>731</v>
      </c>
      <c r="AM17" s="288" t="s">
        <v>755</v>
      </c>
      <c r="AN17" s="288" t="s">
        <v>761</v>
      </c>
    </row>
    <row r="18" spans="1:40">
      <c r="A18" s="384"/>
      <c r="B18" s="385"/>
      <c r="C18" s="386"/>
      <c r="D18" s="384"/>
      <c r="E18" s="288" t="s">
        <v>550</v>
      </c>
      <c r="F18" s="288" t="s">
        <v>551</v>
      </c>
      <c r="G18" s="289" t="s">
        <v>552</v>
      </c>
      <c r="H18" s="288" t="s">
        <v>553</v>
      </c>
      <c r="I18" s="289" t="s">
        <v>27</v>
      </c>
      <c r="J18" s="288" t="s">
        <v>68</v>
      </c>
      <c r="K18" s="288" t="s">
        <v>69</v>
      </c>
      <c r="L18" s="288" t="s">
        <v>70</v>
      </c>
      <c r="M18" s="288" t="s">
        <v>31</v>
      </c>
      <c r="N18" s="288" t="s">
        <v>71</v>
      </c>
      <c r="O18" s="288" t="s">
        <v>72</v>
      </c>
      <c r="P18" s="288" t="s">
        <v>73</v>
      </c>
      <c r="Q18" s="288" t="s">
        <v>492</v>
      </c>
      <c r="R18" s="288" t="s">
        <v>497</v>
      </c>
      <c r="S18" s="288" t="s">
        <v>504</v>
      </c>
      <c r="T18" s="288" t="s">
        <v>509</v>
      </c>
      <c r="U18" s="288" t="s">
        <v>511</v>
      </c>
      <c r="V18" s="288" t="s">
        <v>513</v>
      </c>
      <c r="W18" s="288" t="s">
        <v>522</v>
      </c>
      <c r="X18" s="288" t="s">
        <v>529</v>
      </c>
      <c r="Y18" s="288" t="s">
        <v>531</v>
      </c>
      <c r="Z18" s="288" t="s">
        <v>540</v>
      </c>
      <c r="AA18" s="288" t="s">
        <v>547</v>
      </c>
      <c r="AB18" s="288" t="s">
        <v>667</v>
      </c>
      <c r="AC18" s="288" t="s">
        <v>675</v>
      </c>
      <c r="AD18" s="288" t="s">
        <v>678</v>
      </c>
      <c r="AE18" s="288" t="s">
        <v>686</v>
      </c>
      <c r="AF18" s="288" t="s">
        <v>692</v>
      </c>
      <c r="AG18" s="288" t="s">
        <v>701</v>
      </c>
      <c r="AH18" s="288" t="s">
        <v>711</v>
      </c>
      <c r="AI18" s="288" t="s">
        <v>717</v>
      </c>
      <c r="AJ18" s="288" t="s">
        <v>720</v>
      </c>
      <c r="AK18" s="288" t="s">
        <v>724</v>
      </c>
      <c r="AL18" s="288" t="s">
        <v>732</v>
      </c>
      <c r="AM18" s="288" t="s">
        <v>756</v>
      </c>
      <c r="AN18" s="288" t="s">
        <v>762</v>
      </c>
    </row>
    <row r="19" spans="1:40">
      <c r="A19" s="189" t="s">
        <v>607</v>
      </c>
      <c r="B19" s="210" t="s">
        <v>625</v>
      </c>
      <c r="C19" s="182" t="s">
        <v>609</v>
      </c>
      <c r="D19" s="182" t="s">
        <v>626</v>
      </c>
      <c r="E19" s="209">
        <v>2779.0637484993895</v>
      </c>
      <c r="F19" s="209">
        <v>2275.2047831640793</v>
      </c>
      <c r="G19" s="209">
        <v>1592.01615729076</v>
      </c>
      <c r="H19" s="209">
        <v>2348.0639620725651</v>
      </c>
      <c r="I19" s="209">
        <v>2095.4857783093198</v>
      </c>
      <c r="J19" s="209">
        <v>1931.2564278379996</v>
      </c>
      <c r="K19" s="209">
        <v>1424.11322850684</v>
      </c>
      <c r="L19" s="209">
        <v>1953.8494660253996</v>
      </c>
      <c r="M19" s="209">
        <v>1634.9660690186499</v>
      </c>
      <c r="N19" s="209">
        <v>2551.9514105530302</v>
      </c>
      <c r="O19" s="209">
        <v>2449.5728535454537</v>
      </c>
      <c r="P19" s="209">
        <v>2603.5114567585097</v>
      </c>
      <c r="Q19" s="209">
        <v>2294.9409585129902</v>
      </c>
      <c r="R19" s="209">
        <v>2676.2090668910796</v>
      </c>
      <c r="S19" s="209">
        <v>2681.7597039392904</v>
      </c>
      <c r="T19" s="209">
        <v>3081.9432419915997</v>
      </c>
      <c r="U19" s="209">
        <v>3990.9729388018795</v>
      </c>
      <c r="V19" s="209">
        <v>3540.8759083638097</v>
      </c>
      <c r="W19" s="209">
        <v>2409.5063308318099</v>
      </c>
      <c r="X19" s="209">
        <v>3047.7136507861496</v>
      </c>
      <c r="Y19" s="209">
        <v>2892.2518417094225</v>
      </c>
      <c r="Z19" s="209">
        <v>2618.5454102277799</v>
      </c>
      <c r="AA19" s="209">
        <v>2528.1283529081702</v>
      </c>
      <c r="AB19" s="209">
        <v>2864.4747829531475</v>
      </c>
      <c r="AC19" s="209">
        <v>3044.0869033816998</v>
      </c>
      <c r="AD19" s="209">
        <v>3298.9730055607283</v>
      </c>
      <c r="AE19" s="209">
        <v>2922.6654658043108</v>
      </c>
      <c r="AF19" s="209">
        <v>2921.8102020209999</v>
      </c>
      <c r="AG19" s="209">
        <v>3162.3616056431401</v>
      </c>
      <c r="AH19" s="209">
        <v>3401.7345978978001</v>
      </c>
      <c r="AI19" s="209">
        <v>2898.135554601</v>
      </c>
      <c r="AJ19" s="209">
        <v>3779.1383147229499</v>
      </c>
      <c r="AK19" s="209">
        <v>3349.1299241726288</v>
      </c>
      <c r="AL19" s="209">
        <v>4100.5518042920003</v>
      </c>
      <c r="AM19" s="209">
        <v>3882.0423932113599</v>
      </c>
      <c r="AN19" s="209">
        <v>4438.6214194002996</v>
      </c>
    </row>
    <row r="20" spans="1:40">
      <c r="A20" s="218" t="s">
        <v>612</v>
      </c>
      <c r="B20" s="219" t="s">
        <v>627</v>
      </c>
      <c r="C20" s="219" t="s">
        <v>628</v>
      </c>
      <c r="D20" s="219" t="s">
        <v>629</v>
      </c>
      <c r="E20" s="220">
        <v>2664.1335014397996</v>
      </c>
      <c r="F20" s="220">
        <v>2366.9030524274003</v>
      </c>
      <c r="G20" s="220">
        <v>2350.7286574403111</v>
      </c>
      <c r="H20" s="220">
        <v>2283.2683279349731</v>
      </c>
      <c r="I20" s="220">
        <v>2134.3024378418327</v>
      </c>
      <c r="J20" s="220">
        <v>2122.0629014100764</v>
      </c>
      <c r="K20" s="220">
        <v>2093.2400969489668</v>
      </c>
      <c r="L20" s="220">
        <v>2205.5207483174268</v>
      </c>
      <c r="M20" s="220">
        <v>1997.4985307014667</v>
      </c>
      <c r="N20" s="220">
        <v>2310.1900221295459</v>
      </c>
      <c r="O20" s="220">
        <v>2553.2702160325007</v>
      </c>
      <c r="P20" s="220">
        <v>2466.5121122246987</v>
      </c>
      <c r="Q20" s="220">
        <v>2380.714512635866</v>
      </c>
      <c r="R20" s="220">
        <v>2627.9734243416433</v>
      </c>
      <c r="S20" s="220">
        <v>2646.5523427516187</v>
      </c>
      <c r="T20" s="220">
        <v>2828.0219201353252</v>
      </c>
      <c r="U20" s="220">
        <v>3432.7193967582461</v>
      </c>
      <c r="V20" s="220">
        <v>4018.7946600653113</v>
      </c>
      <c r="W20" s="220">
        <v>4137.0752822769655</v>
      </c>
      <c r="X20" s="220">
        <v>4568.9838144268042</v>
      </c>
      <c r="Y20" s="220">
        <v>4659.5227435744991</v>
      </c>
      <c r="Z20" s="220">
        <v>4919.9360462715722</v>
      </c>
      <c r="AA20" s="220">
        <v>5236.4371923943536</v>
      </c>
      <c r="AB20" s="220">
        <v>5426.0130874550923</v>
      </c>
      <c r="AC20" s="220">
        <v>5450.2964530139761</v>
      </c>
      <c r="AD20" s="220">
        <v>5483.8746808629867</v>
      </c>
      <c r="AE20" s="220">
        <v>5741.8401465956149</v>
      </c>
      <c r="AF20" s="220">
        <v>5649.9346476213223</v>
      </c>
      <c r="AG20" s="220">
        <v>5619.2674245008502</v>
      </c>
      <c r="AH20" s="220">
        <v>5683.4499127403478</v>
      </c>
      <c r="AI20" s="220">
        <v>5721.7666666666664</v>
      </c>
      <c r="AJ20" s="220">
        <v>6168.206666666666</v>
      </c>
      <c r="AK20" s="220">
        <v>6120.5771970718697</v>
      </c>
      <c r="AL20" s="220">
        <v>6509.2100000000009</v>
      </c>
      <c r="AM20" s="220">
        <v>7248.4433100127208</v>
      </c>
      <c r="AN20" s="220">
        <v>7981.1666666666661</v>
      </c>
    </row>
    <row r="22" spans="1:40">
      <c r="A22" s="176" t="s">
        <v>630</v>
      </c>
    </row>
    <row r="23" spans="1:40">
      <c r="A23" s="384"/>
      <c r="B23" s="385"/>
      <c r="C23" s="386"/>
      <c r="D23" s="384"/>
      <c r="E23" s="288" t="s">
        <v>554</v>
      </c>
      <c r="F23" s="288" t="s">
        <v>555</v>
      </c>
      <c r="G23" s="289" t="s">
        <v>556</v>
      </c>
      <c r="H23" s="288" t="s">
        <v>557</v>
      </c>
      <c r="I23" s="289" t="s">
        <v>26</v>
      </c>
      <c r="J23" s="288" t="s">
        <v>28</v>
      </c>
      <c r="K23" s="288" t="s">
        <v>29</v>
      </c>
      <c r="L23" s="288" t="s">
        <v>30</v>
      </c>
      <c r="M23" s="288" t="s">
        <v>75</v>
      </c>
      <c r="N23" s="288" t="s">
        <v>76</v>
      </c>
      <c r="O23" s="288" t="s">
        <v>77</v>
      </c>
      <c r="P23" s="288" t="s">
        <v>78</v>
      </c>
      <c r="Q23" s="288" t="s">
        <v>491</v>
      </c>
      <c r="R23" s="288" t="s">
        <v>498</v>
      </c>
      <c r="S23" s="288" t="s">
        <v>503</v>
      </c>
      <c r="T23" s="288" t="s">
        <v>508</v>
      </c>
      <c r="U23" s="288" t="s">
        <v>510</v>
      </c>
      <c r="V23" s="288" t="s">
        <v>512</v>
      </c>
      <c r="W23" s="288" t="s">
        <v>521</v>
      </c>
      <c r="X23" s="288" t="s">
        <v>528</v>
      </c>
      <c r="Y23" s="288" t="s">
        <v>530</v>
      </c>
      <c r="Z23" s="288" t="s">
        <v>539</v>
      </c>
      <c r="AA23" s="288" t="s">
        <v>546</v>
      </c>
      <c r="AB23" s="288" t="s">
        <v>666</v>
      </c>
      <c r="AC23" s="288" t="s">
        <v>674</v>
      </c>
      <c r="AD23" s="288" t="s">
        <v>677</v>
      </c>
      <c r="AE23" s="288" t="s">
        <v>685</v>
      </c>
      <c r="AF23" s="288" t="s">
        <v>693</v>
      </c>
      <c r="AG23" s="288" t="s">
        <v>700</v>
      </c>
      <c r="AH23" s="288" t="s">
        <v>710</v>
      </c>
      <c r="AI23" s="288" t="s">
        <v>718</v>
      </c>
      <c r="AJ23" s="288" t="s">
        <v>719</v>
      </c>
      <c r="AK23" s="288" t="s">
        <v>723</v>
      </c>
      <c r="AL23" s="288" t="s">
        <v>731</v>
      </c>
      <c r="AM23" s="288" t="s">
        <v>755</v>
      </c>
      <c r="AN23" s="288" t="s">
        <v>761</v>
      </c>
    </row>
    <row r="24" spans="1:40">
      <c r="A24" s="384"/>
      <c r="B24" s="385"/>
      <c r="C24" s="386"/>
      <c r="D24" s="384"/>
      <c r="E24" s="288" t="s">
        <v>550</v>
      </c>
      <c r="F24" s="288" t="s">
        <v>551</v>
      </c>
      <c r="G24" s="289" t="s">
        <v>552</v>
      </c>
      <c r="H24" s="288" t="s">
        <v>553</v>
      </c>
      <c r="I24" s="289" t="s">
        <v>27</v>
      </c>
      <c r="J24" s="288" t="s">
        <v>68</v>
      </c>
      <c r="K24" s="288" t="s">
        <v>69</v>
      </c>
      <c r="L24" s="288" t="s">
        <v>70</v>
      </c>
      <c r="M24" s="288" t="s">
        <v>31</v>
      </c>
      <c r="N24" s="288" t="s">
        <v>71</v>
      </c>
      <c r="O24" s="288" t="s">
        <v>72</v>
      </c>
      <c r="P24" s="288" t="s">
        <v>73</v>
      </c>
      <c r="Q24" s="288" t="s">
        <v>492</v>
      </c>
      <c r="R24" s="288" t="s">
        <v>497</v>
      </c>
      <c r="S24" s="288" t="s">
        <v>504</v>
      </c>
      <c r="T24" s="288" t="s">
        <v>509</v>
      </c>
      <c r="U24" s="288" t="s">
        <v>511</v>
      </c>
      <c r="V24" s="288" t="s">
        <v>513</v>
      </c>
      <c r="W24" s="288" t="s">
        <v>522</v>
      </c>
      <c r="X24" s="288" t="s">
        <v>529</v>
      </c>
      <c r="Y24" s="288" t="s">
        <v>531</v>
      </c>
      <c r="Z24" s="288" t="s">
        <v>540</v>
      </c>
      <c r="AA24" s="288" t="s">
        <v>547</v>
      </c>
      <c r="AB24" s="288" t="s">
        <v>667</v>
      </c>
      <c r="AC24" s="288" t="s">
        <v>675</v>
      </c>
      <c r="AD24" s="288" t="s">
        <v>678</v>
      </c>
      <c r="AE24" s="288" t="s">
        <v>686</v>
      </c>
      <c r="AF24" s="288" t="s">
        <v>692</v>
      </c>
      <c r="AG24" s="288" t="s">
        <v>701</v>
      </c>
      <c r="AH24" s="288" t="s">
        <v>711</v>
      </c>
      <c r="AI24" s="288" t="s">
        <v>717</v>
      </c>
      <c r="AJ24" s="288" t="s">
        <v>720</v>
      </c>
      <c r="AK24" s="288" t="s">
        <v>724</v>
      </c>
      <c r="AL24" s="288" t="s">
        <v>732</v>
      </c>
      <c r="AM24" s="288" t="s">
        <v>756</v>
      </c>
      <c r="AN24" s="288" t="s">
        <v>762</v>
      </c>
    </row>
    <row r="25" spans="1:40" ht="17.25" customHeight="1">
      <c r="A25" s="189" t="s">
        <v>607</v>
      </c>
      <c r="B25" s="210" t="s">
        <v>721</v>
      </c>
      <c r="C25" s="210" t="s">
        <v>609</v>
      </c>
      <c r="D25" s="210" t="s">
        <v>730</v>
      </c>
      <c r="E25" s="298">
        <v>255.70584007995006</v>
      </c>
      <c r="F25" s="298">
        <v>221.55700205472996</v>
      </c>
      <c r="G25" s="298">
        <v>376.24125813997011</v>
      </c>
      <c r="H25" s="298">
        <v>298.47294252422012</v>
      </c>
      <c r="I25" s="298">
        <v>282.50746615173</v>
      </c>
      <c r="J25" s="298">
        <v>273.62580587014008</v>
      </c>
      <c r="K25" s="298">
        <v>328.67042860835994</v>
      </c>
      <c r="L25" s="298">
        <v>327.07906321657981</v>
      </c>
      <c r="M25" s="298">
        <v>366.11010754514001</v>
      </c>
      <c r="N25" s="298">
        <v>315.03865771232995</v>
      </c>
      <c r="O25" s="298">
        <v>337.44901224069014</v>
      </c>
      <c r="P25" s="298">
        <v>371.88942762632013</v>
      </c>
      <c r="Q25" s="298">
        <v>352.09610933057019</v>
      </c>
      <c r="R25" s="298">
        <v>432.94083352981994</v>
      </c>
      <c r="S25" s="298">
        <v>406.42696522645991</v>
      </c>
      <c r="T25" s="298">
        <v>447.01349382968016</v>
      </c>
      <c r="U25" s="298">
        <v>566.30224231827333</v>
      </c>
      <c r="V25" s="298">
        <v>491.0664536796175</v>
      </c>
      <c r="W25" s="298">
        <v>413.01503307197913</v>
      </c>
      <c r="X25" s="298">
        <v>447.21378087359017</v>
      </c>
      <c r="Y25" s="298">
        <v>463.74776912710036</v>
      </c>
      <c r="Z25" s="298">
        <v>535.7458035269301</v>
      </c>
      <c r="AA25" s="298">
        <v>571.34773010712104</v>
      </c>
      <c r="AB25" s="298">
        <v>469.57984401440973</v>
      </c>
      <c r="AC25" s="298">
        <v>474.4265362540101</v>
      </c>
      <c r="AD25" s="298">
        <v>435.32365649480988</v>
      </c>
      <c r="AE25" s="298">
        <v>493.28618657616028</v>
      </c>
      <c r="AF25" s="298">
        <v>394.9782278633802</v>
      </c>
      <c r="AG25" s="298">
        <v>494.84062194493032</v>
      </c>
      <c r="AH25" s="298">
        <v>654.36936837797998</v>
      </c>
      <c r="AI25" s="298">
        <v>522.79999999999995</v>
      </c>
      <c r="AJ25" s="298">
        <v>484.95554293710995</v>
      </c>
      <c r="AK25" s="298">
        <v>403.48015630480006</v>
      </c>
      <c r="AL25" s="298">
        <v>612.1</v>
      </c>
      <c r="AM25" s="298">
        <v>552.81317488412014</v>
      </c>
      <c r="AN25" s="298">
        <v>477</v>
      </c>
    </row>
    <row r="26" spans="1:40" ht="16.5" customHeight="1">
      <c r="A26" s="210" t="s">
        <v>612</v>
      </c>
      <c r="B26" s="210" t="s">
        <v>631</v>
      </c>
      <c r="C26" s="182" t="s">
        <v>633</v>
      </c>
      <c r="D26" s="182" t="s">
        <v>632</v>
      </c>
      <c r="E26" s="299">
        <v>1631.39106037994</v>
      </c>
      <c r="F26" s="299">
        <v>1730.6346278035023</v>
      </c>
      <c r="G26" s="299">
        <v>1828.3940661837003</v>
      </c>
      <c r="H26" s="299">
        <v>1937.3637348870552</v>
      </c>
      <c r="I26" s="299">
        <v>2019.2586253147183</v>
      </c>
      <c r="J26" s="299">
        <v>2056.9971071803011</v>
      </c>
      <c r="K26" s="299">
        <v>2126.0383457305002</v>
      </c>
      <c r="L26" s="299">
        <v>2179.3125739073312</v>
      </c>
      <c r="M26" s="299">
        <v>2234.5579306027125</v>
      </c>
      <c r="N26" s="299">
        <v>2280.0056015252917</v>
      </c>
      <c r="O26" s="299">
        <v>2295.5435264419407</v>
      </c>
      <c r="P26" s="299">
        <v>2373.5369451676474</v>
      </c>
      <c r="Q26" s="299">
        <v>2513.8548370939679</v>
      </c>
      <c r="R26" s="299">
        <v>2537.2884962273251</v>
      </c>
      <c r="S26" s="299">
        <v>2615.2221819231067</v>
      </c>
      <c r="T26" s="299">
        <v>2712.9393316806099</v>
      </c>
      <c r="U26" s="299">
        <v>2819.4255082726318</v>
      </c>
      <c r="V26" s="299">
        <v>2806.0794545512485</v>
      </c>
      <c r="W26" s="299">
        <v>2868.0555215688469</v>
      </c>
      <c r="X26" s="299">
        <v>2921.8812103722485</v>
      </c>
      <c r="Y26" s="299">
        <v>3002.6905125398916</v>
      </c>
      <c r="Z26" s="299">
        <v>3084.6815922412038</v>
      </c>
      <c r="AA26" s="299">
        <v>3101.8172844370961</v>
      </c>
      <c r="AB26" s="299">
        <v>3067.7289887493316</v>
      </c>
      <c r="AC26" s="299">
        <v>3188.6414997214711</v>
      </c>
      <c r="AD26" s="299">
        <v>3227.0298612504853</v>
      </c>
      <c r="AE26" s="299">
        <v>3366.7741064108486</v>
      </c>
      <c r="AF26" s="299">
        <v>3485.7859929486353</v>
      </c>
      <c r="AG26" s="299">
        <v>3467.894889293977</v>
      </c>
      <c r="AH26" s="299">
        <v>3709.4281346428302</v>
      </c>
      <c r="AI26" s="299">
        <v>3886.1</v>
      </c>
      <c r="AJ26" s="299">
        <v>4045.9300000000003</v>
      </c>
      <c r="AK26" s="299">
        <v>4108.6415230462108</v>
      </c>
      <c r="AL26" s="299">
        <v>4200.4666666666662</v>
      </c>
      <c r="AM26" s="299">
        <v>4321.8601471727197</v>
      </c>
      <c r="AN26" s="299">
        <v>4536</v>
      </c>
    </row>
    <row r="27" spans="1:40"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</row>
    <row r="28" spans="1:40">
      <c r="A28" s="176" t="s">
        <v>634</v>
      </c>
    </row>
    <row r="29" spans="1:40">
      <c r="A29" s="384"/>
      <c r="B29" s="385"/>
      <c r="C29" s="386"/>
      <c r="D29" s="384"/>
      <c r="E29" s="288" t="s">
        <v>554</v>
      </c>
      <c r="F29" s="288" t="s">
        <v>555</v>
      </c>
      <c r="G29" s="289" t="s">
        <v>556</v>
      </c>
      <c r="H29" s="288" t="s">
        <v>557</v>
      </c>
      <c r="I29" s="289" t="s">
        <v>26</v>
      </c>
      <c r="J29" s="288" t="s">
        <v>28</v>
      </c>
      <c r="K29" s="288" t="s">
        <v>29</v>
      </c>
      <c r="L29" s="288" t="s">
        <v>30</v>
      </c>
      <c r="M29" s="288" t="s">
        <v>75</v>
      </c>
      <c r="N29" s="288" t="s">
        <v>76</v>
      </c>
      <c r="O29" s="288" t="s">
        <v>77</v>
      </c>
      <c r="P29" s="288" t="s">
        <v>78</v>
      </c>
      <c r="Q29" s="288" t="s">
        <v>491</v>
      </c>
      <c r="R29" s="288" t="s">
        <v>498</v>
      </c>
      <c r="S29" s="288" t="s">
        <v>503</v>
      </c>
      <c r="T29" s="288" t="s">
        <v>508</v>
      </c>
      <c r="U29" s="288" t="s">
        <v>510</v>
      </c>
      <c r="V29" s="288" t="s">
        <v>512</v>
      </c>
      <c r="W29" s="288" t="s">
        <v>521</v>
      </c>
      <c r="X29" s="288" t="s">
        <v>528</v>
      </c>
      <c r="Y29" s="288" t="s">
        <v>530</v>
      </c>
      <c r="Z29" s="288" t="s">
        <v>539</v>
      </c>
      <c r="AA29" s="288" t="s">
        <v>546</v>
      </c>
      <c r="AB29" s="288" t="s">
        <v>666</v>
      </c>
      <c r="AC29" s="288" t="s">
        <v>674</v>
      </c>
      <c r="AD29" s="288" t="s">
        <v>677</v>
      </c>
      <c r="AE29" s="288" t="s">
        <v>685</v>
      </c>
      <c r="AF29" s="288" t="s">
        <v>693</v>
      </c>
      <c r="AG29" s="288" t="s">
        <v>700</v>
      </c>
      <c r="AH29" s="288" t="s">
        <v>710</v>
      </c>
      <c r="AI29" s="288" t="s">
        <v>718</v>
      </c>
      <c r="AJ29" s="288" t="s">
        <v>719</v>
      </c>
      <c r="AK29" s="288" t="s">
        <v>723</v>
      </c>
      <c r="AL29" s="288" t="s">
        <v>731</v>
      </c>
      <c r="AM29" s="288" t="s">
        <v>755</v>
      </c>
      <c r="AN29" s="288" t="s">
        <v>761</v>
      </c>
    </row>
    <row r="30" spans="1:40">
      <c r="A30" s="384"/>
      <c r="B30" s="385"/>
      <c r="C30" s="386"/>
      <c r="D30" s="384"/>
      <c r="E30" s="288" t="s">
        <v>550</v>
      </c>
      <c r="F30" s="288" t="s">
        <v>551</v>
      </c>
      <c r="G30" s="289" t="s">
        <v>552</v>
      </c>
      <c r="H30" s="288" t="s">
        <v>553</v>
      </c>
      <c r="I30" s="289" t="s">
        <v>27</v>
      </c>
      <c r="J30" s="288" t="s">
        <v>68</v>
      </c>
      <c r="K30" s="288" t="s">
        <v>69</v>
      </c>
      <c r="L30" s="288" t="s">
        <v>70</v>
      </c>
      <c r="M30" s="288" t="s">
        <v>31</v>
      </c>
      <c r="N30" s="288" t="s">
        <v>71</v>
      </c>
      <c r="O30" s="288" t="s">
        <v>72</v>
      </c>
      <c r="P30" s="288" t="s">
        <v>73</v>
      </c>
      <c r="Q30" s="288" t="s">
        <v>492</v>
      </c>
      <c r="R30" s="288" t="s">
        <v>497</v>
      </c>
      <c r="S30" s="288" t="s">
        <v>504</v>
      </c>
      <c r="T30" s="288" t="s">
        <v>509</v>
      </c>
      <c r="U30" s="288" t="s">
        <v>511</v>
      </c>
      <c r="V30" s="288" t="s">
        <v>513</v>
      </c>
      <c r="W30" s="288" t="s">
        <v>522</v>
      </c>
      <c r="X30" s="288" t="s">
        <v>529</v>
      </c>
      <c r="Y30" s="288" t="s">
        <v>531</v>
      </c>
      <c r="Z30" s="288" t="s">
        <v>540</v>
      </c>
      <c r="AA30" s="288" t="s">
        <v>547</v>
      </c>
      <c r="AB30" s="288" t="s">
        <v>667</v>
      </c>
      <c r="AC30" s="288" t="s">
        <v>675</v>
      </c>
      <c r="AD30" s="288" t="s">
        <v>678</v>
      </c>
      <c r="AE30" s="288" t="s">
        <v>686</v>
      </c>
      <c r="AF30" s="288" t="s">
        <v>692</v>
      </c>
      <c r="AG30" s="288" t="s">
        <v>701</v>
      </c>
      <c r="AH30" s="288" t="s">
        <v>711</v>
      </c>
      <c r="AI30" s="288" t="s">
        <v>717</v>
      </c>
      <c r="AJ30" s="288" t="s">
        <v>720</v>
      </c>
      <c r="AK30" s="288" t="s">
        <v>724</v>
      </c>
      <c r="AL30" s="288" t="s">
        <v>732</v>
      </c>
      <c r="AM30" s="288" t="s">
        <v>756</v>
      </c>
      <c r="AN30" s="288" t="s">
        <v>762</v>
      </c>
    </row>
    <row r="31" spans="1:40" ht="15" customHeight="1">
      <c r="A31" s="223" t="s">
        <v>635</v>
      </c>
      <c r="B31" s="198" t="s">
        <v>636</v>
      </c>
      <c r="C31" s="198" t="s">
        <v>637</v>
      </c>
      <c r="D31" s="219" t="s">
        <v>638</v>
      </c>
      <c r="E31" s="224">
        <v>85727.782000000007</v>
      </c>
      <c r="F31" s="224">
        <v>90742.62</v>
      </c>
      <c r="G31" s="224">
        <v>96489.468500000017</v>
      </c>
      <c r="H31" s="224">
        <v>99805.225999999995</v>
      </c>
      <c r="I31" s="224">
        <v>101077.636</v>
      </c>
      <c r="J31" s="224">
        <v>91094.669999999984</v>
      </c>
      <c r="K31" s="224">
        <v>91655.724000000002</v>
      </c>
      <c r="L31" s="224">
        <v>72469.466</v>
      </c>
      <c r="M31" s="224">
        <v>90311.631999999998</v>
      </c>
      <c r="N31" s="224">
        <v>99340.1829</v>
      </c>
      <c r="O31" s="224">
        <v>108195.50935000001</v>
      </c>
      <c r="P31" s="224">
        <v>113088.04299999999</v>
      </c>
      <c r="Q31" s="224">
        <v>109948.4068</v>
      </c>
      <c r="R31" s="224">
        <v>112888.33974999998</v>
      </c>
      <c r="S31" s="224">
        <v>119520.83304999999</v>
      </c>
      <c r="T31" s="224">
        <v>125666.23989999999</v>
      </c>
      <c r="U31" s="224">
        <v>126695.1005</v>
      </c>
      <c r="V31" s="224">
        <v>120879.89914999998</v>
      </c>
      <c r="W31" s="224">
        <v>145285.76315000001</v>
      </c>
      <c r="X31" s="224">
        <v>159099.58444999999</v>
      </c>
      <c r="Y31" s="224">
        <v>167307.96959999998</v>
      </c>
      <c r="Z31" s="224">
        <v>178412.97710000002</v>
      </c>
      <c r="AA31" s="224">
        <v>221986.39655</v>
      </c>
      <c r="AB31" s="224">
        <v>235990.36199999999</v>
      </c>
      <c r="AC31" s="224">
        <v>239813.76000000001</v>
      </c>
      <c r="AD31" s="224">
        <v>284608.03599999996</v>
      </c>
      <c r="AE31" s="224">
        <v>319420.23800000001</v>
      </c>
      <c r="AF31" s="224">
        <v>329446.71000000002</v>
      </c>
      <c r="AG31" s="224">
        <v>377001.18099999998</v>
      </c>
      <c r="AH31" s="224">
        <v>375543.36300000001</v>
      </c>
      <c r="AI31" s="224">
        <v>421840.07299999997</v>
      </c>
      <c r="AJ31" s="224">
        <v>396857.52</v>
      </c>
      <c r="AK31" s="224">
        <v>423670.03300000005</v>
      </c>
      <c r="AL31" s="224">
        <v>417925.83600000001</v>
      </c>
      <c r="AM31" s="224">
        <v>382221.33100000001</v>
      </c>
      <c r="AN31" s="224">
        <v>382344</v>
      </c>
    </row>
    <row r="32" spans="1:40">
      <c r="A32" s="187"/>
      <c r="B32" s="182"/>
      <c r="C32" s="182"/>
      <c r="D32" s="182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1:40">
      <c r="A33" s="225"/>
      <c r="B33" s="182"/>
      <c r="C33" s="226"/>
      <c r="D33" s="182"/>
      <c r="E33" s="227"/>
      <c r="F33" s="209"/>
      <c r="G33" s="209"/>
      <c r="H33" s="227"/>
      <c r="I33" s="209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</row>
    <row r="34" spans="1:40">
      <c r="B34" s="228"/>
      <c r="D34" s="228"/>
      <c r="F34" s="228"/>
      <c r="G34" s="228"/>
      <c r="I34" s="228"/>
    </row>
    <row r="35" spans="1:40">
      <c r="A35" s="208" t="s">
        <v>639</v>
      </c>
    </row>
    <row r="37" spans="1:40">
      <c r="A37" s="176" t="s">
        <v>606</v>
      </c>
    </row>
    <row r="38" spans="1:40">
      <c r="A38" s="384"/>
      <c r="B38" s="385"/>
      <c r="C38" s="386"/>
      <c r="D38" s="384"/>
      <c r="E38" s="288" t="s">
        <v>554</v>
      </c>
      <c r="F38" s="288" t="s">
        <v>555</v>
      </c>
      <c r="G38" s="289" t="s">
        <v>556</v>
      </c>
      <c r="H38" s="288" t="s">
        <v>557</v>
      </c>
      <c r="I38" s="289" t="s">
        <v>26</v>
      </c>
      <c r="J38" s="288" t="s">
        <v>28</v>
      </c>
      <c r="K38" s="288" t="s">
        <v>29</v>
      </c>
      <c r="L38" s="288" t="s">
        <v>30</v>
      </c>
      <c r="M38" s="288" t="s">
        <v>75</v>
      </c>
      <c r="N38" s="288" t="s">
        <v>76</v>
      </c>
      <c r="O38" s="288" t="s">
        <v>77</v>
      </c>
      <c r="P38" s="288" t="s">
        <v>78</v>
      </c>
      <c r="Q38" s="288" t="s">
        <v>491</v>
      </c>
      <c r="R38" s="288" t="s">
        <v>498</v>
      </c>
      <c r="S38" s="288" t="s">
        <v>503</v>
      </c>
      <c r="T38" s="288" t="s">
        <v>508</v>
      </c>
      <c r="U38" s="288" t="s">
        <v>510</v>
      </c>
      <c r="V38" s="288" t="s">
        <v>512</v>
      </c>
      <c r="W38" s="288" t="s">
        <v>521</v>
      </c>
      <c r="X38" s="288" t="s">
        <v>528</v>
      </c>
      <c r="Y38" s="288" t="s">
        <v>530</v>
      </c>
      <c r="Z38" s="288" t="s">
        <v>539</v>
      </c>
      <c r="AA38" s="288" t="s">
        <v>546</v>
      </c>
      <c r="AB38" s="288" t="s">
        <v>666</v>
      </c>
      <c r="AC38" s="288" t="s">
        <v>674</v>
      </c>
      <c r="AD38" s="288" t="s">
        <v>677</v>
      </c>
      <c r="AE38" s="288" t="s">
        <v>685</v>
      </c>
      <c r="AF38" s="288" t="s">
        <v>693</v>
      </c>
      <c r="AG38" s="288" t="s">
        <v>700</v>
      </c>
      <c r="AH38" s="288" t="s">
        <v>710</v>
      </c>
      <c r="AI38" s="288" t="s">
        <v>718</v>
      </c>
      <c r="AJ38" s="288" t="s">
        <v>719</v>
      </c>
      <c r="AK38" s="288" t="s">
        <v>723</v>
      </c>
      <c r="AL38" s="288" t="s">
        <v>731</v>
      </c>
      <c r="AM38" s="288" t="s">
        <v>755</v>
      </c>
      <c r="AN38" s="288" t="s">
        <v>761</v>
      </c>
    </row>
    <row r="39" spans="1:40">
      <c r="A39" s="384"/>
      <c r="B39" s="385"/>
      <c r="C39" s="386"/>
      <c r="D39" s="384"/>
      <c r="E39" s="288" t="s">
        <v>550</v>
      </c>
      <c r="F39" s="288" t="s">
        <v>551</v>
      </c>
      <c r="G39" s="289" t="s">
        <v>552</v>
      </c>
      <c r="H39" s="288" t="s">
        <v>553</v>
      </c>
      <c r="I39" s="289" t="s">
        <v>27</v>
      </c>
      <c r="J39" s="288" t="s">
        <v>68</v>
      </c>
      <c r="K39" s="288" t="s">
        <v>69</v>
      </c>
      <c r="L39" s="288" t="s">
        <v>70</v>
      </c>
      <c r="M39" s="288" t="s">
        <v>31</v>
      </c>
      <c r="N39" s="288" t="s">
        <v>71</v>
      </c>
      <c r="O39" s="288" t="s">
        <v>72</v>
      </c>
      <c r="P39" s="288" t="s">
        <v>73</v>
      </c>
      <c r="Q39" s="288" t="s">
        <v>492</v>
      </c>
      <c r="R39" s="288" t="s">
        <v>497</v>
      </c>
      <c r="S39" s="288" t="s">
        <v>504</v>
      </c>
      <c r="T39" s="288" t="s">
        <v>509</v>
      </c>
      <c r="U39" s="288" t="s">
        <v>511</v>
      </c>
      <c r="V39" s="288" t="s">
        <v>513</v>
      </c>
      <c r="W39" s="288" t="s">
        <v>522</v>
      </c>
      <c r="X39" s="288" t="s">
        <v>529</v>
      </c>
      <c r="Y39" s="288" t="s">
        <v>531</v>
      </c>
      <c r="Z39" s="288" t="s">
        <v>540</v>
      </c>
      <c r="AA39" s="288" t="s">
        <v>547</v>
      </c>
      <c r="AB39" s="288" t="s">
        <v>667</v>
      </c>
      <c r="AC39" s="288" t="s">
        <v>675</v>
      </c>
      <c r="AD39" s="288" t="s">
        <v>678</v>
      </c>
      <c r="AE39" s="288" t="s">
        <v>686</v>
      </c>
      <c r="AF39" s="288" t="s">
        <v>692</v>
      </c>
      <c r="AG39" s="288" t="s">
        <v>701</v>
      </c>
      <c r="AH39" s="288" t="s">
        <v>711</v>
      </c>
      <c r="AI39" s="288" t="s">
        <v>717</v>
      </c>
      <c r="AJ39" s="288" t="s">
        <v>720</v>
      </c>
      <c r="AK39" s="288" t="s">
        <v>724</v>
      </c>
      <c r="AL39" s="288" t="s">
        <v>732</v>
      </c>
      <c r="AM39" s="288" t="s">
        <v>756</v>
      </c>
      <c r="AN39" s="288" t="s">
        <v>762</v>
      </c>
    </row>
    <row r="40" spans="1:40">
      <c r="A40" s="189" t="s">
        <v>607</v>
      </c>
      <c r="B40" s="210" t="s">
        <v>640</v>
      </c>
      <c r="C40" s="189" t="s">
        <v>609</v>
      </c>
      <c r="D40" s="210" t="s">
        <v>640</v>
      </c>
      <c r="E40" s="229">
        <v>7.6602900831241855E-2</v>
      </c>
      <c r="F40" s="229">
        <v>7.1591385858893547E-2</v>
      </c>
      <c r="G40" s="229">
        <v>7.6831727927400686E-2</v>
      </c>
      <c r="H40" s="229">
        <v>7.6528898651767638E-2</v>
      </c>
      <c r="I40" s="229">
        <v>7.1065528599535757E-2</v>
      </c>
      <c r="J40" s="229">
        <v>6.5189443013156698E-2</v>
      </c>
      <c r="K40" s="229">
        <v>6.6009731787023268E-2</v>
      </c>
      <c r="L40" s="229">
        <v>6.7779925183698381E-2</v>
      </c>
      <c r="M40" s="229">
        <v>6.339102599399514E-2</v>
      </c>
      <c r="N40" s="229">
        <v>6.2877639270973437E-2</v>
      </c>
      <c r="O40" s="229">
        <v>6.4607264611452248E-2</v>
      </c>
      <c r="P40" s="229">
        <v>6.5671109427803909E-2</v>
      </c>
      <c r="Q40" s="229">
        <v>7.202537385197838E-2</v>
      </c>
      <c r="R40" s="229">
        <v>6.8964066849971875E-2</v>
      </c>
      <c r="S40" s="229">
        <v>7.0212366852294067E-2</v>
      </c>
      <c r="T40" s="229">
        <v>7.0570509190856986E-2</v>
      </c>
      <c r="U40" s="229">
        <v>6.1079018490505732E-2</v>
      </c>
      <c r="V40" s="229">
        <v>6.875609361389376E-2</v>
      </c>
      <c r="W40" s="229">
        <v>6.2456278487221309E-2</v>
      </c>
      <c r="X40" s="229">
        <v>6.64167983882165E-2</v>
      </c>
      <c r="Y40" s="229">
        <v>7.0393664386886004E-2</v>
      </c>
      <c r="Z40" s="229">
        <v>6.1408954849636557E-2</v>
      </c>
      <c r="AA40" s="229">
        <v>6.5299126823032128E-2</v>
      </c>
      <c r="AB40" s="229">
        <v>6.3991483609575239E-2</v>
      </c>
      <c r="AC40" s="229">
        <v>6.4000000000000001E-2</v>
      </c>
      <c r="AD40" s="229">
        <v>6.0817396894517539E-2</v>
      </c>
      <c r="AE40" s="229">
        <v>6.2905573135637299E-2</v>
      </c>
      <c r="AF40" s="229">
        <v>5.7120226657906198E-2</v>
      </c>
      <c r="AG40" s="229">
        <v>5.2939605294716918E-2</v>
      </c>
      <c r="AH40" s="229">
        <v>5.2964697590896719E-2</v>
      </c>
      <c r="AI40" s="229">
        <v>4.9860571920178863E-2</v>
      </c>
      <c r="AJ40" s="229">
        <v>5.0896377308449141E-2</v>
      </c>
      <c r="AK40" s="229">
        <v>5.0951276663500154E-2</v>
      </c>
      <c r="AL40" s="229">
        <v>4.9479662325530846E-2</v>
      </c>
      <c r="AM40" s="229">
        <v>4.9979743580746638E-2</v>
      </c>
      <c r="AN40" s="229">
        <v>4.6786990822927026E-2</v>
      </c>
    </row>
    <row r="41" spans="1:40" ht="17.25" customHeight="1">
      <c r="A41" s="189" t="s">
        <v>727</v>
      </c>
      <c r="B41" s="189" t="s">
        <v>640</v>
      </c>
      <c r="C41" s="210" t="s">
        <v>729</v>
      </c>
      <c r="D41" s="210" t="s">
        <v>640</v>
      </c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>
        <v>1.9973690995273099</v>
      </c>
      <c r="AL41" s="231">
        <v>1.9431721005598073</v>
      </c>
      <c r="AM41" s="231">
        <v>1.9613027364864974</v>
      </c>
      <c r="AN41" s="231">
        <v>1.8753365512087905</v>
      </c>
    </row>
    <row r="42" spans="1:40">
      <c r="A42" s="218" t="s">
        <v>612</v>
      </c>
      <c r="B42" s="219" t="s">
        <v>640</v>
      </c>
      <c r="C42" s="219" t="s">
        <v>628</v>
      </c>
      <c r="D42" s="219" t="s">
        <v>640</v>
      </c>
      <c r="E42" s="230">
        <v>0.12638982658508996</v>
      </c>
      <c r="F42" s="230">
        <v>0.12575067020648883</v>
      </c>
      <c r="G42" s="230">
        <v>0.12454015854467272</v>
      </c>
      <c r="H42" s="230">
        <v>0.12377301249692164</v>
      </c>
      <c r="I42" s="230">
        <v>0.12245022771284837</v>
      </c>
      <c r="J42" s="230">
        <v>0.11784032776934915</v>
      </c>
      <c r="K42" s="230">
        <v>0.11342611501500403</v>
      </c>
      <c r="L42" s="230">
        <v>0.11152415123910868</v>
      </c>
      <c r="M42" s="230">
        <v>0.10683792757173742</v>
      </c>
      <c r="N42" s="230">
        <v>0.10639470851133662</v>
      </c>
      <c r="O42" s="230">
        <v>0.10556773705812461</v>
      </c>
      <c r="P42" s="230">
        <v>0.10434711677563654</v>
      </c>
      <c r="Q42" s="230">
        <v>0.10710121877061796</v>
      </c>
      <c r="R42" s="230">
        <v>0.10372136715432484</v>
      </c>
      <c r="S42" s="230">
        <v>0.10572145847828603</v>
      </c>
      <c r="T42" s="230">
        <v>0.10542831421088894</v>
      </c>
      <c r="U42" s="230">
        <v>8.6297999536275455E-2</v>
      </c>
      <c r="V42" s="230">
        <v>8.2028968208768649E-2</v>
      </c>
      <c r="W42" s="230">
        <v>7.5931545096335679E-2</v>
      </c>
      <c r="X42" s="230">
        <v>7.8114263210573756E-2</v>
      </c>
      <c r="Y42" s="230">
        <v>7.9722140193731111E-2</v>
      </c>
      <c r="Z42" s="230">
        <v>7.3545837044261944E-2</v>
      </c>
      <c r="AA42" s="230">
        <v>7.2542250035471462E-2</v>
      </c>
      <c r="AB42" s="230">
        <v>7.1801432185673572E-2</v>
      </c>
      <c r="AC42" s="230">
        <v>7.0999999999999994E-2</v>
      </c>
      <c r="AD42" s="230">
        <v>7.0526595650034982E-2</v>
      </c>
      <c r="AE42" s="230">
        <v>6.7978467390933939E-2</v>
      </c>
      <c r="AF42" s="230">
        <v>6.1991228002732275E-2</v>
      </c>
      <c r="AG42" s="230">
        <v>6.3368020861427926E-2</v>
      </c>
      <c r="AH42" s="230">
        <v>6.5935406253331677E-2</v>
      </c>
      <c r="AI42" s="230">
        <v>6.2342515610585653E-2</v>
      </c>
      <c r="AJ42" s="230">
        <v>6.1677614394903164E-2</v>
      </c>
      <c r="AK42" s="230">
        <v>6.8991073480563631E-2</v>
      </c>
      <c r="AL42" s="230">
        <v>6.6932267518007529E-2</v>
      </c>
      <c r="AM42" s="230">
        <v>6.603815810827196E-2</v>
      </c>
      <c r="AN42" s="230">
        <v>6.5280760353356906E-2</v>
      </c>
    </row>
    <row r="43" spans="1:40">
      <c r="A43" s="187"/>
      <c r="B43" s="182"/>
      <c r="C43" s="182"/>
      <c r="D43" s="182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</row>
    <row r="44" spans="1:40">
      <c r="A44" s="176" t="s">
        <v>624</v>
      </c>
      <c r="B44" s="182"/>
      <c r="C44" s="182"/>
      <c r="D44" s="182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</row>
    <row r="45" spans="1:40">
      <c r="A45" s="384"/>
      <c r="B45" s="385"/>
      <c r="C45" s="386"/>
      <c r="D45" s="384"/>
      <c r="E45" s="288" t="s">
        <v>554</v>
      </c>
      <c r="F45" s="288" t="s">
        <v>555</v>
      </c>
      <c r="G45" s="289" t="s">
        <v>556</v>
      </c>
      <c r="H45" s="288" t="s">
        <v>557</v>
      </c>
      <c r="I45" s="289" t="s">
        <v>26</v>
      </c>
      <c r="J45" s="288" t="s">
        <v>28</v>
      </c>
      <c r="K45" s="288" t="s">
        <v>29</v>
      </c>
      <c r="L45" s="288" t="s">
        <v>30</v>
      </c>
      <c r="M45" s="288" t="s">
        <v>75</v>
      </c>
      <c r="N45" s="288" t="s">
        <v>76</v>
      </c>
      <c r="O45" s="288" t="s">
        <v>77</v>
      </c>
      <c r="P45" s="288" t="s">
        <v>78</v>
      </c>
      <c r="Q45" s="288" t="s">
        <v>491</v>
      </c>
      <c r="R45" s="288" t="s">
        <v>498</v>
      </c>
      <c r="S45" s="288" t="s">
        <v>503</v>
      </c>
      <c r="T45" s="288" t="s">
        <v>508</v>
      </c>
      <c r="U45" s="288" t="s">
        <v>510</v>
      </c>
      <c r="V45" s="288" t="s">
        <v>512</v>
      </c>
      <c r="W45" s="288" t="s">
        <v>521</v>
      </c>
      <c r="X45" s="288" t="s">
        <v>528</v>
      </c>
      <c r="Y45" s="288" t="s">
        <v>530</v>
      </c>
      <c r="Z45" s="288" t="s">
        <v>539</v>
      </c>
      <c r="AA45" s="288" t="s">
        <v>546</v>
      </c>
      <c r="AB45" s="288" t="s">
        <v>666</v>
      </c>
      <c r="AC45" s="288" t="s">
        <v>674</v>
      </c>
      <c r="AD45" s="288" t="s">
        <v>677</v>
      </c>
      <c r="AE45" s="288" t="s">
        <v>685</v>
      </c>
      <c r="AF45" s="288" t="s">
        <v>693</v>
      </c>
      <c r="AG45" s="288" t="s">
        <v>700</v>
      </c>
      <c r="AH45" s="288" t="s">
        <v>710</v>
      </c>
      <c r="AI45" s="288" t="s">
        <v>718</v>
      </c>
      <c r="AJ45" s="288" t="s">
        <v>719</v>
      </c>
      <c r="AK45" s="288" t="s">
        <v>723</v>
      </c>
      <c r="AL45" s="288" t="s">
        <v>731</v>
      </c>
      <c r="AM45" s="288" t="s">
        <v>755</v>
      </c>
      <c r="AN45" s="288" t="s">
        <v>761</v>
      </c>
    </row>
    <row r="46" spans="1:40">
      <c r="A46" s="384"/>
      <c r="B46" s="385"/>
      <c r="C46" s="386"/>
      <c r="D46" s="384"/>
      <c r="E46" s="288" t="s">
        <v>550</v>
      </c>
      <c r="F46" s="288" t="s">
        <v>551</v>
      </c>
      <c r="G46" s="289" t="s">
        <v>552</v>
      </c>
      <c r="H46" s="288" t="s">
        <v>553</v>
      </c>
      <c r="I46" s="289" t="s">
        <v>27</v>
      </c>
      <c r="J46" s="288" t="s">
        <v>68</v>
      </c>
      <c r="K46" s="288" t="s">
        <v>69</v>
      </c>
      <c r="L46" s="288" t="s">
        <v>70</v>
      </c>
      <c r="M46" s="288" t="s">
        <v>31</v>
      </c>
      <c r="N46" s="288" t="s">
        <v>71</v>
      </c>
      <c r="O46" s="288" t="s">
        <v>72</v>
      </c>
      <c r="P46" s="288" t="s">
        <v>73</v>
      </c>
      <c r="Q46" s="288" t="s">
        <v>492</v>
      </c>
      <c r="R46" s="288" t="s">
        <v>497</v>
      </c>
      <c r="S46" s="288" t="s">
        <v>504</v>
      </c>
      <c r="T46" s="288" t="s">
        <v>509</v>
      </c>
      <c r="U46" s="288" t="s">
        <v>511</v>
      </c>
      <c r="V46" s="288" t="s">
        <v>513</v>
      </c>
      <c r="W46" s="288" t="s">
        <v>522</v>
      </c>
      <c r="X46" s="288" t="s">
        <v>529</v>
      </c>
      <c r="Y46" s="288" t="s">
        <v>531</v>
      </c>
      <c r="Z46" s="288" t="s">
        <v>540</v>
      </c>
      <c r="AA46" s="288" t="s">
        <v>547</v>
      </c>
      <c r="AB46" s="288" t="s">
        <v>667</v>
      </c>
      <c r="AC46" s="288" t="s">
        <v>675</v>
      </c>
      <c r="AD46" s="288" t="s">
        <v>678</v>
      </c>
      <c r="AE46" s="288" t="s">
        <v>686</v>
      </c>
      <c r="AF46" s="288" t="s">
        <v>692</v>
      </c>
      <c r="AG46" s="288" t="s">
        <v>701</v>
      </c>
      <c r="AH46" s="288" t="s">
        <v>711</v>
      </c>
      <c r="AI46" s="288" t="s">
        <v>717</v>
      </c>
      <c r="AJ46" s="288" t="s">
        <v>720</v>
      </c>
      <c r="AK46" s="288" t="s">
        <v>724</v>
      </c>
      <c r="AL46" s="288" t="s">
        <v>732</v>
      </c>
      <c r="AM46" s="288" t="s">
        <v>756</v>
      </c>
      <c r="AN46" s="288" t="s">
        <v>762</v>
      </c>
    </row>
    <row r="47" spans="1:40">
      <c r="A47" s="189" t="s">
        <v>607</v>
      </c>
      <c r="B47" s="210" t="s">
        <v>640</v>
      </c>
      <c r="C47" s="182" t="s">
        <v>609</v>
      </c>
      <c r="D47" s="182" t="s">
        <v>640</v>
      </c>
      <c r="E47" s="229">
        <v>3.3821096960032632E-2</v>
      </c>
      <c r="F47" s="229">
        <v>3.6014005029024299E-2</v>
      </c>
      <c r="G47" s="229">
        <v>3.4556160197204422E-2</v>
      </c>
      <c r="H47" s="229">
        <v>3.459700377752379E-2</v>
      </c>
      <c r="I47" s="229">
        <v>3.6278022096200215E-2</v>
      </c>
      <c r="J47" s="229">
        <v>3.7003757875330556E-2</v>
      </c>
      <c r="K47" s="229">
        <v>3.6632362245628887E-2</v>
      </c>
      <c r="L47" s="229">
        <v>3.4706563768844935E-2</v>
      </c>
      <c r="M47" s="229">
        <v>3.9141955538484346E-2</v>
      </c>
      <c r="N47" s="229">
        <v>3.9756128370305052E-2</v>
      </c>
      <c r="O47" s="229">
        <v>3.9442093003361975E-2</v>
      </c>
      <c r="P47" s="229">
        <v>4.0400495948309682E-2</v>
      </c>
      <c r="Q47" s="229">
        <v>4.1625855350296989E-2</v>
      </c>
      <c r="R47" s="229">
        <v>4.169629014067535E-2</v>
      </c>
      <c r="S47" s="229">
        <v>3.8220504801922697E-2</v>
      </c>
      <c r="T47" s="229">
        <v>3.7440619712851446E-2</v>
      </c>
      <c r="U47" s="229">
        <v>4.4811291993798713E-2</v>
      </c>
      <c r="V47" s="229">
        <v>3.9994911531773876E-2</v>
      </c>
      <c r="W47" s="229">
        <v>5.8336719394082234E-2</v>
      </c>
      <c r="X47" s="229">
        <v>5.1759500924487729E-2</v>
      </c>
      <c r="Y47" s="229">
        <v>5.0097084911652413E-2</v>
      </c>
      <c r="Z47" s="229">
        <v>6.148932230508615E-2</v>
      </c>
      <c r="AA47" s="229">
        <v>5.6971183853983587E-2</v>
      </c>
      <c r="AB47" s="229">
        <v>3.3745317317943051E-2</v>
      </c>
      <c r="AC47" s="229">
        <v>3.1E-2</v>
      </c>
      <c r="AD47" s="229">
        <v>3.0732357988108937E-2</v>
      </c>
      <c r="AE47" s="229">
        <v>3.4278663080733157E-2</v>
      </c>
      <c r="AF47" s="229">
        <v>3.7276024474370423E-2</v>
      </c>
      <c r="AG47" s="229">
        <v>3.1801623862539624E-2</v>
      </c>
      <c r="AH47" s="229">
        <v>3.1019850597753827E-2</v>
      </c>
      <c r="AI47" s="229">
        <v>3.4148341316500366E-2</v>
      </c>
      <c r="AJ47" s="229">
        <v>3.1048680897143105E-2</v>
      </c>
      <c r="AK47" s="229">
        <v>3.1177343538201258E-2</v>
      </c>
      <c r="AL47" s="229">
        <v>3.0500518825074166E-2</v>
      </c>
      <c r="AM47" s="229">
        <v>3.003600635683517E-2</v>
      </c>
      <c r="AN47" s="229">
        <v>2.8810287455711306E-2</v>
      </c>
    </row>
    <row r="48" spans="1:40">
      <c r="A48" s="218" t="s">
        <v>612</v>
      </c>
      <c r="B48" s="219" t="s">
        <v>640</v>
      </c>
      <c r="C48" s="219" t="s">
        <v>628</v>
      </c>
      <c r="D48" s="219" t="s">
        <v>640</v>
      </c>
      <c r="E48" s="230">
        <v>3.6678849938235739E-2</v>
      </c>
      <c r="F48" s="230">
        <v>4.6291926348505937E-2</v>
      </c>
      <c r="G48" s="230">
        <v>4.9704157044901151E-2</v>
      </c>
      <c r="H48" s="230">
        <v>3.5753409087671821E-2</v>
      </c>
      <c r="I48" s="230">
        <v>4.0627734621781972E-2</v>
      </c>
      <c r="J48" s="230">
        <v>5.5158007121432144E-2</v>
      </c>
      <c r="K48" s="230">
        <v>5.7297332036235722E-2</v>
      </c>
      <c r="L48" s="230">
        <v>4.4641446098237884E-2</v>
      </c>
      <c r="M48" s="230">
        <v>5.6746731596273602E-2</v>
      </c>
      <c r="N48" s="230">
        <v>4.6003213698492265E-2</v>
      </c>
      <c r="O48" s="230">
        <v>4.7050257024916976E-2</v>
      </c>
      <c r="P48" s="230">
        <v>3.6184047434125087E-2</v>
      </c>
      <c r="Q48" s="230">
        <v>4.4157525806529978E-2</v>
      </c>
      <c r="R48" s="230">
        <v>3.9419414301047798E-2</v>
      </c>
      <c r="S48" s="230">
        <v>3.984823047408604E-2</v>
      </c>
      <c r="T48" s="230">
        <v>3.9714575630997555E-2</v>
      </c>
      <c r="U48" s="230">
        <v>3.6778777049442012E-2</v>
      </c>
      <c r="V48" s="230">
        <v>3.4201637039541169E-2</v>
      </c>
      <c r="W48" s="230">
        <v>3.1187728317653433E-2</v>
      </c>
      <c r="X48" s="230">
        <v>2.9629451339385729E-2</v>
      </c>
      <c r="Y48" s="230">
        <v>2.8039911622602078E-2</v>
      </c>
      <c r="Z48" s="230">
        <v>2.802764866652397E-2</v>
      </c>
      <c r="AA48" s="230">
        <v>2.6025913140193355E-2</v>
      </c>
      <c r="AB48" s="230">
        <v>2.5096970041380694E-2</v>
      </c>
      <c r="AC48" s="230">
        <v>2.5000000000000001E-2</v>
      </c>
      <c r="AD48" s="230">
        <v>2.2552627347884151E-2</v>
      </c>
      <c r="AE48" s="230">
        <v>2.1658209074385256E-2</v>
      </c>
      <c r="AF48" s="230">
        <v>2.3360805318736654E-2</v>
      </c>
      <c r="AG48" s="230">
        <v>2.319982035942705E-2</v>
      </c>
      <c r="AH48" s="230">
        <v>2.3901493204356968E-2</v>
      </c>
      <c r="AI48" s="230">
        <v>2.438242754277526E-2</v>
      </c>
      <c r="AJ48" s="230">
        <v>2.3548770998810024E-2</v>
      </c>
      <c r="AK48" s="230">
        <v>2.4255042678712591E-2</v>
      </c>
      <c r="AL48" s="230">
        <v>2.3547644747468083E-2</v>
      </c>
      <c r="AM48" s="230">
        <v>2.0743117531498788E-2</v>
      </c>
      <c r="AN48" s="230">
        <v>2.0205432727044913E-2</v>
      </c>
    </row>
    <row r="49" spans="1:40">
      <c r="A49" s="187"/>
      <c r="B49" s="182"/>
      <c r="C49" s="182"/>
      <c r="D49" s="182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40">
      <c r="A50" s="176" t="s">
        <v>630</v>
      </c>
      <c r="B50" s="182"/>
      <c r="C50" s="182"/>
      <c r="D50" s="182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40">
      <c r="A51" s="384"/>
      <c r="B51" s="385"/>
      <c r="C51" s="386"/>
      <c r="D51" s="384"/>
      <c r="E51" s="288" t="s">
        <v>554</v>
      </c>
      <c r="F51" s="288" t="s">
        <v>555</v>
      </c>
      <c r="G51" s="289" t="s">
        <v>556</v>
      </c>
      <c r="H51" s="288" t="s">
        <v>557</v>
      </c>
      <c r="I51" s="289" t="s">
        <v>26</v>
      </c>
      <c r="J51" s="288" t="s">
        <v>28</v>
      </c>
      <c r="K51" s="288" t="s">
        <v>29</v>
      </c>
      <c r="L51" s="288" t="s">
        <v>30</v>
      </c>
      <c r="M51" s="288" t="s">
        <v>75</v>
      </c>
      <c r="N51" s="288" t="s">
        <v>76</v>
      </c>
      <c r="O51" s="288" t="s">
        <v>77</v>
      </c>
      <c r="P51" s="288" t="s">
        <v>78</v>
      </c>
      <c r="Q51" s="288" t="s">
        <v>491</v>
      </c>
      <c r="R51" s="288" t="s">
        <v>498</v>
      </c>
      <c r="S51" s="288" t="s">
        <v>503</v>
      </c>
      <c r="T51" s="288" t="s">
        <v>508</v>
      </c>
      <c r="U51" s="288" t="s">
        <v>510</v>
      </c>
      <c r="V51" s="288" t="s">
        <v>512</v>
      </c>
      <c r="W51" s="288" t="s">
        <v>521</v>
      </c>
      <c r="X51" s="288" t="s">
        <v>528</v>
      </c>
      <c r="Y51" s="288" t="s">
        <v>530</v>
      </c>
      <c r="Z51" s="288" t="s">
        <v>539</v>
      </c>
      <c r="AA51" s="288" t="s">
        <v>546</v>
      </c>
      <c r="AB51" s="288" t="s">
        <v>666</v>
      </c>
      <c r="AC51" s="288" t="s">
        <v>674</v>
      </c>
      <c r="AD51" s="288" t="s">
        <v>677</v>
      </c>
      <c r="AE51" s="288" t="s">
        <v>685</v>
      </c>
      <c r="AF51" s="288" t="s">
        <v>693</v>
      </c>
      <c r="AG51" s="288" t="s">
        <v>700</v>
      </c>
      <c r="AH51" s="288" t="s">
        <v>710</v>
      </c>
      <c r="AI51" s="288" t="s">
        <v>718</v>
      </c>
      <c r="AJ51" s="288" t="s">
        <v>719</v>
      </c>
      <c r="AK51" s="288" t="s">
        <v>723</v>
      </c>
      <c r="AL51" s="288" t="s">
        <v>731</v>
      </c>
      <c r="AM51" s="288" t="s">
        <v>755</v>
      </c>
      <c r="AN51" s="288" t="s">
        <v>761</v>
      </c>
    </row>
    <row r="52" spans="1:40">
      <c r="A52" s="384"/>
      <c r="B52" s="385"/>
      <c r="C52" s="386"/>
      <c r="D52" s="384"/>
      <c r="E52" s="288" t="s">
        <v>550</v>
      </c>
      <c r="F52" s="288" t="s">
        <v>551</v>
      </c>
      <c r="G52" s="289" t="s">
        <v>552</v>
      </c>
      <c r="H52" s="288" t="s">
        <v>553</v>
      </c>
      <c r="I52" s="289" t="s">
        <v>27</v>
      </c>
      <c r="J52" s="288" t="s">
        <v>68</v>
      </c>
      <c r="K52" s="288" t="s">
        <v>69</v>
      </c>
      <c r="L52" s="288" t="s">
        <v>70</v>
      </c>
      <c r="M52" s="288" t="s">
        <v>31</v>
      </c>
      <c r="N52" s="288" t="s">
        <v>71</v>
      </c>
      <c r="O52" s="288" t="s">
        <v>72</v>
      </c>
      <c r="P52" s="288" t="s">
        <v>73</v>
      </c>
      <c r="Q52" s="288" t="s">
        <v>492</v>
      </c>
      <c r="R52" s="288" t="s">
        <v>497</v>
      </c>
      <c r="S52" s="288" t="s">
        <v>504</v>
      </c>
      <c r="T52" s="288" t="s">
        <v>509</v>
      </c>
      <c r="U52" s="288" t="s">
        <v>511</v>
      </c>
      <c r="V52" s="288" t="s">
        <v>513</v>
      </c>
      <c r="W52" s="288" t="s">
        <v>522</v>
      </c>
      <c r="X52" s="288" t="s">
        <v>529</v>
      </c>
      <c r="Y52" s="288" t="s">
        <v>531</v>
      </c>
      <c r="Z52" s="288" t="s">
        <v>540</v>
      </c>
      <c r="AA52" s="288" t="s">
        <v>547</v>
      </c>
      <c r="AB52" s="288" t="s">
        <v>667</v>
      </c>
      <c r="AC52" s="288" t="s">
        <v>675</v>
      </c>
      <c r="AD52" s="288" t="s">
        <v>678</v>
      </c>
      <c r="AE52" s="288" t="s">
        <v>686</v>
      </c>
      <c r="AF52" s="288" t="s">
        <v>692</v>
      </c>
      <c r="AG52" s="288" t="s">
        <v>701</v>
      </c>
      <c r="AH52" s="288" t="s">
        <v>711</v>
      </c>
      <c r="AI52" s="288" t="s">
        <v>717</v>
      </c>
      <c r="AJ52" s="288" t="s">
        <v>720</v>
      </c>
      <c r="AK52" s="288" t="s">
        <v>724</v>
      </c>
      <c r="AL52" s="288" t="s">
        <v>732</v>
      </c>
      <c r="AM52" s="288" t="s">
        <v>756</v>
      </c>
      <c r="AN52" s="288" t="s">
        <v>762</v>
      </c>
    </row>
    <row r="53" spans="1:40" ht="17.25" customHeight="1">
      <c r="A53" s="189" t="s">
        <v>607</v>
      </c>
      <c r="B53" s="189" t="s">
        <v>641</v>
      </c>
      <c r="C53" s="189" t="s">
        <v>609</v>
      </c>
      <c r="D53" s="189" t="s">
        <v>642</v>
      </c>
      <c r="E53" s="297">
        <v>8.33692308057363E-2</v>
      </c>
      <c r="F53" s="297">
        <v>8.8881572766251735E-2</v>
      </c>
      <c r="G53" s="297">
        <v>7.6989767265831899E-2</v>
      </c>
      <c r="H53" s="297">
        <v>8.2147962534360894E-2</v>
      </c>
      <c r="I53" s="297">
        <v>8.5836557986669185E-2</v>
      </c>
      <c r="J53" s="297">
        <v>8.6517126645704767E-2</v>
      </c>
      <c r="K53" s="297">
        <v>8.2044582104504216E-2</v>
      </c>
      <c r="L53" s="297">
        <v>8.1634579426294401E-2</v>
      </c>
      <c r="M53" s="297">
        <v>7.9931149818768171E-2</v>
      </c>
      <c r="N53" s="297">
        <v>8.379827357152414E-2</v>
      </c>
      <c r="O53" s="297">
        <v>8.296265669546847E-2</v>
      </c>
      <c r="P53" s="297">
        <v>8.1272369235793174E-2</v>
      </c>
      <c r="Q53" s="297">
        <v>8.3029312575219089E-2</v>
      </c>
      <c r="R53" s="297">
        <v>8.0956373678681928E-2</v>
      </c>
      <c r="S53" s="297">
        <v>8.5373386779753799E-2</v>
      </c>
      <c r="T53" s="297">
        <v>8.3617797466239985E-2</v>
      </c>
      <c r="U53" s="297">
        <v>5.8000007850119335E-2</v>
      </c>
      <c r="V53" s="297">
        <v>5.7484177728862815E-2</v>
      </c>
      <c r="W53" s="297">
        <v>6.1438437025557915E-2</v>
      </c>
      <c r="X53" s="297">
        <v>6.4072610070348854E-2</v>
      </c>
      <c r="Y53" s="297">
        <v>6.0577704886598777E-2</v>
      </c>
      <c r="Z53" s="297">
        <v>5.4564426837420132E-2</v>
      </c>
      <c r="AA53" s="297">
        <v>4.9956375593981403E-2</v>
      </c>
      <c r="AB53" s="297">
        <v>5.5554402584620931E-2</v>
      </c>
      <c r="AC53" s="297">
        <v>5.3999999999999999E-2</v>
      </c>
      <c r="AD53" s="297">
        <v>5.1991947284100518E-2</v>
      </c>
      <c r="AE53" s="297">
        <v>5.0247865791743895E-2</v>
      </c>
      <c r="AF53" s="297">
        <v>5.0377536269879092E-2</v>
      </c>
      <c r="AG53" s="297">
        <v>5.065777320680389E-2</v>
      </c>
      <c r="AH53" s="297">
        <v>5.249043097055886E-2</v>
      </c>
      <c r="AI53" s="297">
        <v>5.0383721308339763E-2</v>
      </c>
      <c r="AJ53" s="297">
        <v>4.9924698980376013E-2</v>
      </c>
      <c r="AK53" s="297">
        <v>5.0636576497620836E-2</v>
      </c>
      <c r="AL53" s="297">
        <v>5.2315338833524072E-2</v>
      </c>
      <c r="AM53" s="297">
        <v>5.1344762009244621E-2</v>
      </c>
      <c r="AN53" s="297">
        <v>5.0926333892265849E-2</v>
      </c>
    </row>
    <row r="54" spans="1:40" ht="17.25" customHeight="1">
      <c r="A54" s="189" t="s">
        <v>612</v>
      </c>
      <c r="B54" s="189" t="s">
        <v>641</v>
      </c>
      <c r="C54" s="189" t="s">
        <v>628</v>
      </c>
      <c r="D54" s="189" t="s">
        <v>642</v>
      </c>
      <c r="E54" s="231">
        <v>3.8884864195933101E-2</v>
      </c>
      <c r="F54" s="231">
        <v>3.8044728877039261E-2</v>
      </c>
      <c r="G54" s="231">
        <v>3.6987936253711287E-2</v>
      </c>
      <c r="H54" s="231">
        <v>3.6158319561719901E-2</v>
      </c>
      <c r="I54" s="231">
        <v>3.6370959806375981E-2</v>
      </c>
      <c r="J54" s="231">
        <v>3.622216101969563E-2</v>
      </c>
      <c r="K54" s="231">
        <v>3.5349304001066485E-2</v>
      </c>
      <c r="L54" s="231">
        <v>3.504915882622122E-2</v>
      </c>
      <c r="M54" s="231">
        <v>3.50761331465997E-2</v>
      </c>
      <c r="N54" s="231">
        <v>3.5127724211833841E-2</v>
      </c>
      <c r="O54" s="231">
        <v>3.5123055464742245E-2</v>
      </c>
      <c r="P54" s="231">
        <v>3.4915360032518827E-2</v>
      </c>
      <c r="Q54" s="231">
        <v>3.555174543231078E-2</v>
      </c>
      <c r="R54" s="231">
        <v>3.5740095897285724E-2</v>
      </c>
      <c r="S54" s="231">
        <v>3.5599245761175138E-2</v>
      </c>
      <c r="T54" s="231">
        <v>3.5601961724343649E-2</v>
      </c>
      <c r="U54" s="231">
        <v>3.6248417523403333E-2</v>
      </c>
      <c r="V54" s="231">
        <v>3.6735338290632379E-2</v>
      </c>
      <c r="W54" s="231">
        <v>3.696232438183239E-2</v>
      </c>
      <c r="X54" s="231">
        <v>3.6552908455300577E-2</v>
      </c>
      <c r="Y54" s="231">
        <v>3.6526972451968912E-2</v>
      </c>
      <c r="Z54" s="231">
        <v>3.6555508727478744E-2</v>
      </c>
      <c r="AA54" s="231">
        <v>3.6624614803495423E-2</v>
      </c>
      <c r="AB54" s="231">
        <v>3.7087925286293809E-2</v>
      </c>
      <c r="AC54" s="231">
        <v>3.6999999999999998E-2</v>
      </c>
      <c r="AD54" s="231">
        <v>3.6866115008275496E-2</v>
      </c>
      <c r="AE54" s="231">
        <v>3.6738635013005505E-2</v>
      </c>
      <c r="AF54" s="231">
        <v>3.6280112966149948E-2</v>
      </c>
      <c r="AG54" s="231">
        <v>3.6449515648113287E-2</v>
      </c>
      <c r="AH54" s="231">
        <v>3.6531429027504558E-2</v>
      </c>
      <c r="AI54" s="231">
        <v>3.6486044080183209E-2</v>
      </c>
      <c r="AJ54" s="231">
        <v>3.6220979305128805E-2</v>
      </c>
      <c r="AK54" s="231">
        <v>3.6456745948705883E-2</v>
      </c>
      <c r="AL54" s="231">
        <v>3.6357747686764905E-2</v>
      </c>
      <c r="AM54" s="231">
        <v>3.599487905728916E-2</v>
      </c>
      <c r="AN54" s="231">
        <v>3.5413256629949881E-2</v>
      </c>
    </row>
    <row r="56" spans="1:40">
      <c r="A56" s="176" t="s">
        <v>634</v>
      </c>
    </row>
    <row r="57" spans="1:40">
      <c r="A57" s="384"/>
      <c r="B57" s="385"/>
      <c r="C57" s="386"/>
      <c r="D57" s="384"/>
      <c r="E57" s="288" t="s">
        <v>554</v>
      </c>
      <c r="F57" s="288" t="s">
        <v>555</v>
      </c>
      <c r="G57" s="289" t="s">
        <v>556</v>
      </c>
      <c r="H57" s="288" t="s">
        <v>557</v>
      </c>
      <c r="I57" s="289" t="s">
        <v>26</v>
      </c>
      <c r="J57" s="288" t="s">
        <v>28</v>
      </c>
      <c r="K57" s="288" t="s">
        <v>29</v>
      </c>
      <c r="L57" s="288" t="s">
        <v>30</v>
      </c>
      <c r="M57" s="288" t="s">
        <v>75</v>
      </c>
      <c r="N57" s="288" t="s">
        <v>76</v>
      </c>
      <c r="O57" s="288" t="s">
        <v>77</v>
      </c>
      <c r="P57" s="288" t="s">
        <v>78</v>
      </c>
      <c r="Q57" s="288" t="s">
        <v>491</v>
      </c>
      <c r="R57" s="288" t="s">
        <v>498</v>
      </c>
      <c r="S57" s="288" t="s">
        <v>503</v>
      </c>
      <c r="T57" s="288" t="s">
        <v>508</v>
      </c>
      <c r="U57" s="288" t="s">
        <v>510</v>
      </c>
      <c r="V57" s="288" t="s">
        <v>512</v>
      </c>
      <c r="W57" s="288" t="s">
        <v>521</v>
      </c>
      <c r="X57" s="288" t="s">
        <v>528</v>
      </c>
      <c r="Y57" s="288" t="s">
        <v>530</v>
      </c>
      <c r="Z57" s="288" t="s">
        <v>539</v>
      </c>
      <c r="AA57" s="288" t="s">
        <v>546</v>
      </c>
      <c r="AB57" s="288" t="s">
        <v>666</v>
      </c>
      <c r="AC57" s="288" t="s">
        <v>674</v>
      </c>
      <c r="AD57" s="288" t="s">
        <v>677</v>
      </c>
      <c r="AE57" s="288" t="s">
        <v>685</v>
      </c>
      <c r="AF57" s="288" t="s">
        <v>693</v>
      </c>
      <c r="AG57" s="288" t="s">
        <v>700</v>
      </c>
      <c r="AH57" s="288" t="s">
        <v>710</v>
      </c>
      <c r="AI57" s="288" t="s">
        <v>718</v>
      </c>
      <c r="AJ57" s="288" t="s">
        <v>719</v>
      </c>
      <c r="AK57" s="288" t="s">
        <v>723</v>
      </c>
      <c r="AL57" s="288" t="s">
        <v>731</v>
      </c>
      <c r="AM57" s="288" t="s">
        <v>755</v>
      </c>
      <c r="AN57" s="288" t="s">
        <v>761</v>
      </c>
    </row>
    <row r="58" spans="1:40">
      <c r="A58" s="384"/>
      <c r="B58" s="385"/>
      <c r="C58" s="386"/>
      <c r="D58" s="384"/>
      <c r="E58" s="288" t="s">
        <v>550</v>
      </c>
      <c r="F58" s="288" t="s">
        <v>551</v>
      </c>
      <c r="G58" s="289" t="s">
        <v>552</v>
      </c>
      <c r="H58" s="288" t="s">
        <v>553</v>
      </c>
      <c r="I58" s="289" t="s">
        <v>27</v>
      </c>
      <c r="J58" s="288" t="s">
        <v>68</v>
      </c>
      <c r="K58" s="288" t="s">
        <v>69</v>
      </c>
      <c r="L58" s="288" t="s">
        <v>70</v>
      </c>
      <c r="M58" s="288" t="s">
        <v>31</v>
      </c>
      <c r="N58" s="288" t="s">
        <v>71</v>
      </c>
      <c r="O58" s="288" t="s">
        <v>72</v>
      </c>
      <c r="P58" s="288" t="s">
        <v>73</v>
      </c>
      <c r="Q58" s="288" t="s">
        <v>492</v>
      </c>
      <c r="R58" s="288" t="s">
        <v>497</v>
      </c>
      <c r="S58" s="288" t="s">
        <v>504</v>
      </c>
      <c r="T58" s="288" t="s">
        <v>509</v>
      </c>
      <c r="U58" s="288" t="s">
        <v>511</v>
      </c>
      <c r="V58" s="288" t="s">
        <v>513</v>
      </c>
      <c r="W58" s="288" t="s">
        <v>522</v>
      </c>
      <c r="X58" s="288" t="s">
        <v>529</v>
      </c>
      <c r="Y58" s="288" t="s">
        <v>531</v>
      </c>
      <c r="Z58" s="288" t="s">
        <v>540</v>
      </c>
      <c r="AA58" s="288" t="s">
        <v>547</v>
      </c>
      <c r="AB58" s="288" t="s">
        <v>667</v>
      </c>
      <c r="AC58" s="288" t="s">
        <v>675</v>
      </c>
      <c r="AD58" s="288" t="s">
        <v>678</v>
      </c>
      <c r="AE58" s="288" t="s">
        <v>686</v>
      </c>
      <c r="AF58" s="288" t="s">
        <v>692</v>
      </c>
      <c r="AG58" s="288" t="s">
        <v>701</v>
      </c>
      <c r="AH58" s="288" t="s">
        <v>711</v>
      </c>
      <c r="AI58" s="288" t="s">
        <v>717</v>
      </c>
      <c r="AJ58" s="288" t="s">
        <v>720</v>
      </c>
      <c r="AK58" s="288" t="s">
        <v>724</v>
      </c>
      <c r="AL58" s="288" t="s">
        <v>732</v>
      </c>
      <c r="AM58" s="288" t="s">
        <v>756</v>
      </c>
      <c r="AN58" s="288" t="s">
        <v>762</v>
      </c>
    </row>
    <row r="59" spans="1:40">
      <c r="A59" s="223" t="s">
        <v>643</v>
      </c>
      <c r="B59" s="198" t="s">
        <v>644</v>
      </c>
      <c r="C59" s="198" t="s">
        <v>645</v>
      </c>
      <c r="D59" s="198" t="s">
        <v>644</v>
      </c>
      <c r="E59" s="232">
        <v>0.39999148794028039</v>
      </c>
      <c r="F59" s="232">
        <v>0.38123242522642614</v>
      </c>
      <c r="G59" s="232">
        <v>0.36845478597487136</v>
      </c>
      <c r="H59" s="232">
        <v>0.40098395629102618</v>
      </c>
      <c r="I59" s="232">
        <v>0.37956436070586363</v>
      </c>
      <c r="J59" s="232">
        <v>0.39427255085286556</v>
      </c>
      <c r="K59" s="232">
        <v>0.39465053697076452</v>
      </c>
      <c r="L59" s="232">
        <v>0.388350117420735</v>
      </c>
      <c r="M59" s="232">
        <v>0.30729486351893043</v>
      </c>
      <c r="N59" s="232">
        <v>0.28702779687510177</v>
      </c>
      <c r="O59" s="232">
        <v>0.29196767150443059</v>
      </c>
      <c r="P59" s="232">
        <v>0.30264914921199937</v>
      </c>
      <c r="Q59" s="232">
        <v>0.31994917510710125</v>
      </c>
      <c r="R59" s="232">
        <v>0.27906736656564229</v>
      </c>
      <c r="S59" s="232">
        <v>0.28018737533389387</v>
      </c>
      <c r="T59" s="232">
        <v>0.27678831317002334</v>
      </c>
      <c r="U59" s="232">
        <v>1.5843070190389882E-2</v>
      </c>
      <c r="V59" s="232">
        <v>1.4652552098868543E-2</v>
      </c>
      <c r="W59" s="232">
        <v>5.5230631700073458E-3</v>
      </c>
      <c r="X59" s="232">
        <v>6.968732846366666E-3</v>
      </c>
      <c r="Y59" s="232">
        <v>6.6268361432556787E-3</v>
      </c>
      <c r="Z59" s="232">
        <v>6.214360177278843E-3</v>
      </c>
      <c r="AA59" s="232">
        <v>4.9945515456406566E-3</v>
      </c>
      <c r="AB59" s="232">
        <v>4.6981685633415921E-3</v>
      </c>
      <c r="AC59" s="232">
        <v>0.01</v>
      </c>
      <c r="AD59" s="232">
        <v>9.4688022793565831E-3</v>
      </c>
      <c r="AE59" s="232">
        <v>7.0669598586924854E-3</v>
      </c>
      <c r="AF59" s="232">
        <v>6.8518820540050315E-3</v>
      </c>
      <c r="AG59" s="232">
        <v>4.5092696937731871E-3</v>
      </c>
      <c r="AH59" s="232">
        <v>4.7804063308662329E-3</v>
      </c>
      <c r="AI59" s="232">
        <v>5.9347119210269861E-3</v>
      </c>
      <c r="AJ59" s="232">
        <v>6.472764986285246E-3</v>
      </c>
      <c r="AK59" s="232">
        <v>4.4542548988825911E-3</v>
      </c>
      <c r="AL59" s="232">
        <v>5.7318163263780737E-3</v>
      </c>
      <c r="AM59" s="232">
        <v>5.0974595397450606E-3</v>
      </c>
      <c r="AN59" s="232">
        <v>5.0974595397450606E-3</v>
      </c>
    </row>
  </sheetData>
  <mergeCells count="20">
    <mergeCell ref="A5:B6"/>
    <mergeCell ref="C5:D6"/>
    <mergeCell ref="A7:A8"/>
    <mergeCell ref="C7:C8"/>
    <mergeCell ref="A9:A11"/>
    <mergeCell ref="C9:C11"/>
    <mergeCell ref="A17:B18"/>
    <mergeCell ref="C17:D18"/>
    <mergeCell ref="A23:B24"/>
    <mergeCell ref="C23:D24"/>
    <mergeCell ref="A29:B30"/>
    <mergeCell ref="C29:D30"/>
    <mergeCell ref="A57:B58"/>
    <mergeCell ref="C57:D58"/>
    <mergeCell ref="A38:B39"/>
    <mergeCell ref="C38:D39"/>
    <mergeCell ref="A45:B46"/>
    <mergeCell ref="C45:D46"/>
    <mergeCell ref="A51:B52"/>
    <mergeCell ref="C51:D5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sheetPr codeName="Planilha10"/>
  <dimension ref="A2:AN11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>
      <c r="A2" s="384"/>
      <c r="B2" s="385"/>
      <c r="C2" s="386"/>
      <c r="D2" s="384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4"/>
      <c r="B3" s="385"/>
      <c r="C3" s="386"/>
      <c r="D3" s="384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s="1" customFormat="1" ht="15.9" customHeight="1">
      <c r="A4" s="387" t="s">
        <v>17</v>
      </c>
      <c r="B4" s="187" t="s">
        <v>646</v>
      </c>
      <c r="C4" s="387" t="s">
        <v>647</v>
      </c>
      <c r="D4" s="187" t="s">
        <v>648</v>
      </c>
      <c r="E4" s="233">
        <v>3766.4009999999998</v>
      </c>
      <c r="F4" s="233">
        <v>4021.5439999999999</v>
      </c>
      <c r="G4" s="233">
        <v>4381.0439999999999</v>
      </c>
      <c r="H4" s="233">
        <v>4347.3090000000002</v>
      </c>
      <c r="I4" s="233">
        <v>3937.9250000000002</v>
      </c>
      <c r="J4" s="233">
        <v>4298.799</v>
      </c>
      <c r="K4" s="233">
        <v>4636.1000000000004</v>
      </c>
      <c r="L4" s="233">
        <v>4532.0050000000001</v>
      </c>
      <c r="M4" s="233">
        <v>4051.529</v>
      </c>
      <c r="N4" s="233">
        <v>4415.5950000000003</v>
      </c>
      <c r="O4" s="233">
        <v>4631.982</v>
      </c>
      <c r="P4" s="233">
        <v>4715.3599999999997</v>
      </c>
      <c r="Q4" s="233">
        <v>4214.9189999999999</v>
      </c>
      <c r="R4" s="233">
        <v>4532.4210000000003</v>
      </c>
      <c r="S4" s="233">
        <v>4913.1130000000003</v>
      </c>
      <c r="T4" s="233">
        <v>4926.4269999999997</v>
      </c>
      <c r="U4" s="233">
        <v>3962.7629999999999</v>
      </c>
      <c r="V4" s="233">
        <v>1768.4259999999999</v>
      </c>
      <c r="W4" s="233">
        <v>4697.241</v>
      </c>
      <c r="X4" s="233">
        <v>5491.39</v>
      </c>
      <c r="Y4" s="233">
        <v>4373.0739999999996</v>
      </c>
      <c r="Z4" s="233">
        <v>4699.6750000000002</v>
      </c>
      <c r="AA4" s="233">
        <v>5068.6350000000002</v>
      </c>
      <c r="AB4" s="233">
        <v>4491.0460000000003</v>
      </c>
      <c r="AC4" s="233">
        <v>3489.8609999999999</v>
      </c>
      <c r="AD4" s="233">
        <v>4188.6099999999997</v>
      </c>
      <c r="AE4" s="233">
        <v>4732.8760000000002</v>
      </c>
      <c r="AF4" s="233">
        <v>4549.5559999999996</v>
      </c>
      <c r="AG4" s="233">
        <v>4236.1019999999999</v>
      </c>
      <c r="AH4" s="233">
        <v>4485.6850000000004</v>
      </c>
      <c r="AI4" s="233">
        <v>4861.2950000000001</v>
      </c>
      <c r="AJ4" s="233">
        <v>4951.625</v>
      </c>
      <c r="AK4" s="233">
        <v>4521.83</v>
      </c>
      <c r="AL4" s="233">
        <v>5001.01</v>
      </c>
      <c r="AM4" s="233">
        <v>5489.1080000000002</v>
      </c>
      <c r="AN4" s="233">
        <v>5491.0290000000005</v>
      </c>
    </row>
    <row r="5" spans="1:40" s="1" customFormat="1" ht="15.9" customHeight="1">
      <c r="A5" s="387"/>
      <c r="B5" s="187" t="s">
        <v>649</v>
      </c>
      <c r="C5" s="387"/>
      <c r="D5" s="187" t="s">
        <v>650</v>
      </c>
      <c r="E5" s="233">
        <v>1127.8240000000001</v>
      </c>
      <c r="F5" s="233">
        <v>1130.8309999999999</v>
      </c>
      <c r="G5" s="233">
        <v>1167.07</v>
      </c>
      <c r="H5" s="233">
        <v>1228.289</v>
      </c>
      <c r="I5" s="233">
        <v>1208.9690000000001</v>
      </c>
      <c r="J5" s="233">
        <v>1216.827</v>
      </c>
      <c r="K5" s="233">
        <v>1309.6279999999999</v>
      </c>
      <c r="L5" s="233">
        <v>1370.3030000000001</v>
      </c>
      <c r="M5" s="233">
        <v>1312.0139999999999</v>
      </c>
      <c r="N5" s="233">
        <v>1324.136</v>
      </c>
      <c r="O5" s="233">
        <v>1381.1980000000001</v>
      </c>
      <c r="P5" s="233">
        <v>1469.0450000000001</v>
      </c>
      <c r="Q5" s="233">
        <v>1406.337</v>
      </c>
      <c r="R5" s="233">
        <v>1469.2629999999999</v>
      </c>
      <c r="S5" s="233">
        <v>1581.595</v>
      </c>
      <c r="T5" s="233">
        <v>1656.481</v>
      </c>
      <c r="U5" s="233">
        <v>1423.8889999999999</v>
      </c>
      <c r="V5" s="233">
        <v>870.28300000000002</v>
      </c>
      <c r="W5" s="233">
        <v>1526.979</v>
      </c>
      <c r="X5" s="233">
        <v>1708.087</v>
      </c>
      <c r="Y5" s="233">
        <v>1402.7460000000001</v>
      </c>
      <c r="Z5" s="233">
        <v>1487.7909999999999</v>
      </c>
      <c r="AA5" s="233">
        <v>1563.095</v>
      </c>
      <c r="AB5" s="233">
        <v>1450.7570000000001</v>
      </c>
      <c r="AC5" s="233">
        <v>1273.5160000000001</v>
      </c>
      <c r="AD5" s="233">
        <v>1350.07</v>
      </c>
      <c r="AE5" s="233">
        <v>1398.239</v>
      </c>
      <c r="AF5" s="233">
        <v>1398.5630000000001</v>
      </c>
      <c r="AG5" s="233">
        <v>1366.4190000000001</v>
      </c>
      <c r="AH5" s="233">
        <v>1406.616</v>
      </c>
      <c r="AI5" s="233">
        <v>1543.24</v>
      </c>
      <c r="AJ5" s="233">
        <v>1644.3879999999999</v>
      </c>
      <c r="AK5" s="233">
        <v>1658.951</v>
      </c>
      <c r="AL5" s="233">
        <v>1772.7660000000001</v>
      </c>
      <c r="AM5" s="233">
        <v>1858.14</v>
      </c>
      <c r="AN5" s="233">
        <v>1889.6510000000001</v>
      </c>
    </row>
    <row r="6" spans="1:40" s="186" customFormat="1" ht="15.9" customHeight="1">
      <c r="A6" s="392"/>
      <c r="B6" s="189" t="s">
        <v>651</v>
      </c>
      <c r="C6" s="392"/>
      <c r="D6" s="187" t="s">
        <v>652</v>
      </c>
      <c r="E6" s="234">
        <v>0.29944342092092691</v>
      </c>
      <c r="F6" s="234">
        <v>0.28119324319216699</v>
      </c>
      <c r="G6" s="234">
        <v>0.26639084200021729</v>
      </c>
      <c r="H6" s="234">
        <v>0.2825400724908213</v>
      </c>
      <c r="I6" s="234">
        <v>0.30700660881047759</v>
      </c>
      <c r="J6" s="234">
        <v>0.28306208315392278</v>
      </c>
      <c r="K6" s="234">
        <v>0.2824848471775846</v>
      </c>
      <c r="L6" s="234">
        <v>0.30236131690057716</v>
      </c>
      <c r="M6" s="234">
        <v>0.3238318175681329</v>
      </c>
      <c r="N6" s="234">
        <v>0.29987714000038496</v>
      </c>
      <c r="O6" s="234">
        <v>0.29818725547724495</v>
      </c>
      <c r="P6" s="234">
        <v>0.31154461165213265</v>
      </c>
      <c r="Q6" s="234">
        <v>0.33365694572066512</v>
      </c>
      <c r="R6" s="234">
        <v>0.32416737103636223</v>
      </c>
      <c r="S6" s="234">
        <v>0.3219130111601341</v>
      </c>
      <c r="T6" s="234">
        <v>0.33624389440866576</v>
      </c>
      <c r="U6" s="234">
        <v>0.35931722386627712</v>
      </c>
      <c r="V6" s="234">
        <v>0.4921229387036834</v>
      </c>
      <c r="W6" s="234">
        <v>0.32507997779973397</v>
      </c>
      <c r="X6" s="234">
        <v>0.31104820455294557</v>
      </c>
      <c r="Y6" s="234">
        <v>0.32076886876371175</v>
      </c>
      <c r="Z6" s="234">
        <v>0.31657316729348306</v>
      </c>
      <c r="AA6" s="234">
        <v>0.30838578828422247</v>
      </c>
      <c r="AB6" s="234">
        <v>0.32303320874468888</v>
      </c>
      <c r="AC6" s="234">
        <v>0.36491883201078784</v>
      </c>
      <c r="AD6" s="234">
        <v>0.32231933744129915</v>
      </c>
      <c r="AE6" s="234">
        <v>0.29543115010830623</v>
      </c>
      <c r="AF6" s="234">
        <v>0.30740648098407852</v>
      </c>
      <c r="AG6" s="234">
        <v>0.32256517902543425</v>
      </c>
      <c r="AH6" s="234">
        <v>0.31357886253715983</v>
      </c>
      <c r="AI6" s="234">
        <v>0.31745450543528009</v>
      </c>
      <c r="AJ6" s="234">
        <v>0.33209057632595357</v>
      </c>
      <c r="AK6" s="234">
        <v>0.36687602143380005</v>
      </c>
      <c r="AL6" s="234">
        <v>0.354481594717867</v>
      </c>
      <c r="AM6" s="234">
        <v>0.33851401721372582</v>
      </c>
      <c r="AN6" s="234">
        <v>0.34413422329403104</v>
      </c>
    </row>
    <row r="7" spans="1:40" ht="15.9" customHeight="1">
      <c r="A7" s="391" t="s">
        <v>684</v>
      </c>
      <c r="B7" s="221" t="s">
        <v>653</v>
      </c>
      <c r="C7" s="391" t="s">
        <v>654</v>
      </c>
      <c r="D7" s="221" t="s">
        <v>655</v>
      </c>
      <c r="E7" s="235">
        <v>815.30499999999995</v>
      </c>
      <c r="F7" s="235">
        <v>823.55899999999997</v>
      </c>
      <c r="G7" s="235">
        <v>865.08</v>
      </c>
      <c r="H7" s="235">
        <v>921.85618918</v>
      </c>
      <c r="I7" s="235">
        <v>899.51</v>
      </c>
      <c r="J7" s="235">
        <v>907.24300000000005</v>
      </c>
      <c r="K7" s="235">
        <v>943.67600000000004</v>
      </c>
      <c r="L7" s="235">
        <v>893.48699999999997</v>
      </c>
      <c r="M7" s="235">
        <v>875.39599999999996</v>
      </c>
      <c r="N7" s="235">
        <v>834.5</v>
      </c>
      <c r="O7" s="235">
        <v>904.77200000000005</v>
      </c>
      <c r="P7" s="235">
        <v>825.899</v>
      </c>
      <c r="Q7" s="235">
        <v>767.34900000000005</v>
      </c>
      <c r="R7" s="235">
        <v>876.54600000000005</v>
      </c>
      <c r="S7" s="235">
        <v>967.899</v>
      </c>
      <c r="T7" s="235">
        <v>1006.144</v>
      </c>
      <c r="U7" s="235">
        <v>845.65800000000002</v>
      </c>
      <c r="V7" s="235">
        <v>487.78199999999998</v>
      </c>
      <c r="W7" s="235">
        <v>875.59</v>
      </c>
      <c r="X7" s="235">
        <v>977.81700000000001</v>
      </c>
      <c r="Y7" s="235">
        <v>798.76</v>
      </c>
      <c r="Z7" s="235">
        <v>767.54899999999998</v>
      </c>
      <c r="AA7" s="235">
        <v>754.53599999999994</v>
      </c>
      <c r="AB7" s="235">
        <v>667.69200000000001</v>
      </c>
      <c r="AC7" s="235">
        <v>583.66300000000001</v>
      </c>
      <c r="AD7" s="257" t="s">
        <v>158</v>
      </c>
      <c r="AE7" s="257" t="s">
        <v>158</v>
      </c>
      <c r="AF7" s="257" t="s">
        <v>158</v>
      </c>
      <c r="AG7" s="257" t="s">
        <v>158</v>
      </c>
      <c r="AH7" s="257" t="s">
        <v>158</v>
      </c>
      <c r="AI7" s="257" t="s">
        <v>158</v>
      </c>
      <c r="AJ7" s="257" t="s">
        <v>158</v>
      </c>
      <c r="AK7" s="257" t="s">
        <v>158</v>
      </c>
      <c r="AL7" s="257" t="s">
        <v>158</v>
      </c>
      <c r="AM7" s="257" t="s">
        <v>158</v>
      </c>
      <c r="AN7" s="257" t="s">
        <v>158</v>
      </c>
    </row>
    <row r="8" spans="1:40" s="186" customFormat="1" ht="15.9" customHeight="1">
      <c r="A8" s="393"/>
      <c r="B8" s="236" t="s">
        <v>656</v>
      </c>
      <c r="C8" s="393"/>
      <c r="D8" s="236" t="s">
        <v>657</v>
      </c>
      <c r="E8" s="237">
        <v>0.72290091361772746</v>
      </c>
      <c r="F8" s="237">
        <v>0.72827770020453986</v>
      </c>
      <c r="G8" s="237">
        <v>0.74124088529394128</v>
      </c>
      <c r="H8" s="237">
        <v>0.75052059342711697</v>
      </c>
      <c r="I8" s="237">
        <v>0.74403065752719877</v>
      </c>
      <c r="J8" s="237">
        <v>0.7455809248151134</v>
      </c>
      <c r="K8" s="237">
        <v>0.72056797808232576</v>
      </c>
      <c r="L8" s="237">
        <v>0.65203608253065193</v>
      </c>
      <c r="M8" s="237">
        <v>0.66721544129864474</v>
      </c>
      <c r="N8" s="237">
        <v>0.63022227324081515</v>
      </c>
      <c r="O8" s="237">
        <v>0.65506321323952099</v>
      </c>
      <c r="P8" s="237">
        <v>0.56220129403796337</v>
      </c>
      <c r="Q8" s="237">
        <v>0.5456366432796691</v>
      </c>
      <c r="R8" s="237">
        <v>0.59658890205497594</v>
      </c>
      <c r="S8" s="237">
        <v>0.61197651737644587</v>
      </c>
      <c r="T8" s="237">
        <v>0.60739845491738209</v>
      </c>
      <c r="U8" s="237">
        <v>0.59390724979264542</v>
      </c>
      <c r="V8" s="237">
        <v>0.56048664629781342</v>
      </c>
      <c r="W8" s="237">
        <v>0.57341325584700253</v>
      </c>
      <c r="X8" s="237">
        <v>0.57246322933199534</v>
      </c>
      <c r="Y8" s="237">
        <v>0.56942596877838181</v>
      </c>
      <c r="Z8" s="237">
        <v>0.51589840239657314</v>
      </c>
      <c r="AA8" s="237">
        <v>0.48271922052082561</v>
      </c>
      <c r="AB8" s="237">
        <v>0.46023696594260788</v>
      </c>
      <c r="AC8" s="237">
        <v>0.45830833691920636</v>
      </c>
      <c r="AD8" s="258" t="s">
        <v>158</v>
      </c>
      <c r="AE8" s="258" t="s">
        <v>158</v>
      </c>
      <c r="AF8" s="258" t="s">
        <v>158</v>
      </c>
      <c r="AG8" s="258" t="s">
        <v>158</v>
      </c>
      <c r="AH8" s="258" t="s">
        <v>158</v>
      </c>
      <c r="AI8" s="258" t="s">
        <v>158</v>
      </c>
      <c r="AJ8" s="258" t="s">
        <v>158</v>
      </c>
      <c r="AK8" s="258" t="s">
        <v>158</v>
      </c>
      <c r="AL8" s="258" t="s">
        <v>158</v>
      </c>
      <c r="AM8" s="258" t="s">
        <v>158</v>
      </c>
      <c r="AN8" s="258" t="s">
        <v>158</v>
      </c>
    </row>
    <row r="9" spans="1:40">
      <c r="A9" s="259" t="s">
        <v>683</v>
      </c>
      <c r="B9" s="200"/>
      <c r="C9" s="200"/>
      <c r="D9" s="200"/>
      <c r="F9" s="201"/>
      <c r="G9" s="202"/>
      <c r="H9" s="201"/>
      <c r="I9" s="202"/>
      <c r="Q9" s="201"/>
      <c r="R9" s="201"/>
    </row>
    <row r="10" spans="1:40">
      <c r="A10" s="200"/>
      <c r="B10" s="200"/>
      <c r="C10" s="200"/>
      <c r="D10" s="200"/>
      <c r="F10" s="201"/>
      <c r="G10" s="202"/>
      <c r="H10" s="201"/>
      <c r="I10" s="202"/>
      <c r="Q10" s="201"/>
      <c r="R10" s="201"/>
    </row>
    <row r="11" spans="1:40">
      <c r="A11" s="200"/>
      <c r="B11" s="200"/>
      <c r="C11" s="200"/>
      <c r="D11" s="200"/>
      <c r="F11" s="201"/>
      <c r="G11" s="202"/>
      <c r="H11" s="201"/>
      <c r="I11" s="202"/>
      <c r="Q11" s="201"/>
      <c r="R11" s="201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sheetPr codeName="Planilha11"/>
  <dimension ref="A2:AN13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>
      <c r="A2" s="384"/>
      <c r="B2" s="385"/>
      <c r="C2" s="386"/>
      <c r="D2" s="384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4"/>
      <c r="B3" s="385"/>
      <c r="C3" s="386"/>
      <c r="D3" s="384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s="1" customFormat="1" ht="15.9" customHeight="1">
      <c r="A4" s="387" t="s">
        <v>6</v>
      </c>
      <c r="B4" s="187" t="s">
        <v>658</v>
      </c>
      <c r="C4" s="387" t="s">
        <v>659</v>
      </c>
      <c r="D4" s="187" t="s">
        <v>660</v>
      </c>
      <c r="E4" s="209">
        <v>12502</v>
      </c>
      <c r="F4" s="209">
        <v>12368</v>
      </c>
      <c r="G4" s="209">
        <v>12141</v>
      </c>
      <c r="H4" s="209">
        <v>12208</v>
      </c>
      <c r="I4" s="209">
        <v>12273</v>
      </c>
      <c r="J4" s="209">
        <v>12388.333333333334</v>
      </c>
      <c r="K4" s="209">
        <v>12533.666666666666</v>
      </c>
      <c r="L4" s="209">
        <v>12688</v>
      </c>
      <c r="M4" s="209">
        <v>12338.666666666666</v>
      </c>
      <c r="N4" s="209">
        <v>12350.333333333334</v>
      </c>
      <c r="O4" s="209">
        <v>12465</v>
      </c>
      <c r="P4" s="209">
        <v>12741.333333333334</v>
      </c>
      <c r="Q4" s="209">
        <v>12966.666666666666</v>
      </c>
      <c r="R4" s="209">
        <v>13183</v>
      </c>
      <c r="S4" s="209">
        <v>13334.666666666666</v>
      </c>
      <c r="T4" s="209">
        <v>13722</v>
      </c>
      <c r="U4" s="209">
        <v>13843.666666666666</v>
      </c>
      <c r="V4" s="209">
        <v>13868.333333333334</v>
      </c>
      <c r="W4" s="209">
        <v>14176</v>
      </c>
      <c r="X4" s="209">
        <v>14606</v>
      </c>
      <c r="Y4" s="209">
        <v>15188.333333333334</v>
      </c>
      <c r="Z4" s="209">
        <v>15936.666666666666</v>
      </c>
      <c r="AA4" s="209">
        <v>16428</v>
      </c>
      <c r="AB4" s="209">
        <v>17061</v>
      </c>
      <c r="AC4" s="209">
        <v>17660.333333333332</v>
      </c>
      <c r="AD4" s="209">
        <v>18205.666666666668</v>
      </c>
      <c r="AE4" s="209">
        <v>18635.666666666668</v>
      </c>
      <c r="AF4" s="209">
        <v>19211.666666666668</v>
      </c>
      <c r="AG4" s="209">
        <v>19676</v>
      </c>
      <c r="AH4" s="209">
        <v>20003</v>
      </c>
      <c r="AI4" s="209">
        <v>20293.333333333332</v>
      </c>
      <c r="AJ4" s="209">
        <v>20761</v>
      </c>
      <c r="AK4" s="209">
        <v>21178.666666666668</v>
      </c>
      <c r="AL4" s="209">
        <v>21377.666666666668</v>
      </c>
      <c r="AM4" s="209">
        <v>21814.333333333332</v>
      </c>
      <c r="AN4" s="209">
        <v>22214</v>
      </c>
    </row>
    <row r="5" spans="1:40" s="1" customFormat="1" ht="15.9" customHeight="1">
      <c r="A5" s="392"/>
      <c r="B5" s="260" t="s">
        <v>661</v>
      </c>
      <c r="C5" s="392"/>
      <c r="D5" s="260" t="s">
        <v>662</v>
      </c>
      <c r="E5" s="261">
        <v>1528.0842665173573</v>
      </c>
      <c r="F5" s="261">
        <v>1535.343547326434</v>
      </c>
      <c r="G5" s="261">
        <v>1543.793632594789</v>
      </c>
      <c r="H5" s="261">
        <v>1538.1198121450414</v>
      </c>
      <c r="I5" s="261">
        <v>1646.5051731446176</v>
      </c>
      <c r="J5" s="261">
        <v>1646.5984937444352</v>
      </c>
      <c r="K5" s="261">
        <v>1621.1822817322804</v>
      </c>
      <c r="L5" s="261">
        <v>1609.7695221953522</v>
      </c>
      <c r="M5" s="261">
        <v>2025.5043756286661</v>
      </c>
      <c r="N5" s="261">
        <v>1990.7559032611609</v>
      </c>
      <c r="O5" s="261">
        <v>1963.1069907300362</v>
      </c>
      <c r="P5" s="261">
        <v>1931.3781917120136</v>
      </c>
      <c r="Q5" s="261">
        <v>2009.8599668378299</v>
      </c>
      <c r="R5" s="261">
        <v>1999.1411170950328</v>
      </c>
      <c r="S5" s="261">
        <v>2006.8308959101914</v>
      </c>
      <c r="T5" s="261">
        <v>1991.2708465721919</v>
      </c>
      <c r="U5" s="261">
        <v>3477.9523671474349</v>
      </c>
      <c r="V5" s="261">
        <v>3359</v>
      </c>
      <c r="W5" s="261">
        <v>3476.2136959179898</v>
      </c>
      <c r="X5" s="261">
        <v>3512.1647946049588</v>
      </c>
      <c r="Y5" s="261">
        <v>3544.9892437177023</v>
      </c>
      <c r="Z5" s="261">
        <v>3620.2472365613658</v>
      </c>
      <c r="AA5" s="261">
        <v>3616.9006328625796</v>
      </c>
      <c r="AB5" s="261">
        <v>3544.2359543207704</v>
      </c>
      <c r="AC5" s="261">
        <v>3773.8543312570782</v>
      </c>
      <c r="AD5" s="261">
        <v>3681.4255147664649</v>
      </c>
      <c r="AE5" s="261">
        <v>3662.025667626594</v>
      </c>
      <c r="AF5" s="261">
        <v>3635.2493247282132</v>
      </c>
      <c r="AG5" s="261">
        <v>3755.6547909466694</v>
      </c>
      <c r="AH5" s="261">
        <v>3699.479706044559</v>
      </c>
      <c r="AI5" s="261">
        <v>3744.1877564065508</v>
      </c>
      <c r="AJ5" s="261">
        <v>3680.6451378390957</v>
      </c>
      <c r="AK5" s="261">
        <v>3799.6680622009571</v>
      </c>
      <c r="AL5" s="261">
        <v>3799.4515410157969</v>
      </c>
      <c r="AM5" s="261">
        <v>3765.1662906648648</v>
      </c>
      <c r="AN5" s="261">
        <v>3723.5409409978715</v>
      </c>
    </row>
    <row r="6" spans="1:40" ht="15.75" customHeight="1">
      <c r="A6" s="387" t="s">
        <v>663</v>
      </c>
      <c r="B6" s="187" t="s">
        <v>664</v>
      </c>
      <c r="C6" s="391" t="s">
        <v>663</v>
      </c>
      <c r="D6" s="187" t="s">
        <v>665</v>
      </c>
      <c r="E6" s="209">
        <v>88751.764999999999</v>
      </c>
      <c r="F6" s="209">
        <v>99696.942999999999</v>
      </c>
      <c r="G6" s="209">
        <v>106872.46699999999</v>
      </c>
      <c r="H6" s="209">
        <v>115800.317</v>
      </c>
      <c r="I6" s="209">
        <v>114322.447</v>
      </c>
      <c r="J6" s="209">
        <v>126192.219</v>
      </c>
      <c r="K6" s="209">
        <v>140543.405</v>
      </c>
      <c r="L6" s="209">
        <v>153816.323</v>
      </c>
      <c r="M6" s="209">
        <v>145057.826</v>
      </c>
      <c r="N6" s="209">
        <v>156093.72600000002</v>
      </c>
      <c r="O6" s="209">
        <v>161186.99900000001</v>
      </c>
      <c r="P6" s="209">
        <v>175353.29800000001</v>
      </c>
      <c r="Q6" s="209">
        <v>175095.36299999998</v>
      </c>
      <c r="R6" s="209">
        <v>201163.20900000003</v>
      </c>
      <c r="S6" s="209">
        <v>218289.16700000002</v>
      </c>
      <c r="T6" s="209">
        <v>244978.19600000003</v>
      </c>
      <c r="U6" s="209">
        <v>260184.462</v>
      </c>
      <c r="V6" s="209">
        <v>299205.54100000003</v>
      </c>
      <c r="W6" s="209">
        <v>372532.92300000001</v>
      </c>
      <c r="X6" s="209">
        <v>399810.62599999999</v>
      </c>
      <c r="Y6" s="209">
        <v>249174.217</v>
      </c>
      <c r="Z6" s="209">
        <v>229027.274</v>
      </c>
      <c r="AA6" s="209">
        <v>205959.11599999998</v>
      </c>
      <c r="AB6" s="209">
        <v>209291.88799999998</v>
      </c>
      <c r="AC6" s="209">
        <v>176087.91899999999</v>
      </c>
      <c r="AD6" s="209">
        <v>175577.10600000003</v>
      </c>
      <c r="AE6" s="209">
        <v>177690.25400000002</v>
      </c>
      <c r="AF6" s="209">
        <v>177901.27100000001</v>
      </c>
      <c r="AG6" s="209">
        <v>155130.33199999999</v>
      </c>
      <c r="AH6" s="209">
        <v>144959.66800000001</v>
      </c>
      <c r="AI6" s="209">
        <v>118797.47</v>
      </c>
      <c r="AJ6" s="209">
        <v>134037.58600000001</v>
      </c>
      <c r="AK6" s="209">
        <v>117328.193</v>
      </c>
      <c r="AL6" s="209">
        <v>112053.98300000001</v>
      </c>
      <c r="AM6" s="209">
        <v>117806.31200000001</v>
      </c>
      <c r="AN6" s="209">
        <v>132448</v>
      </c>
    </row>
    <row r="7" spans="1:40" s="186" customFormat="1" ht="15.9" customHeight="1">
      <c r="A7" s="392"/>
      <c r="B7" s="260" t="s">
        <v>661</v>
      </c>
      <c r="C7" s="393"/>
      <c r="D7" s="260" t="s">
        <v>662</v>
      </c>
      <c r="E7" s="262">
        <v>0.11938523543729</v>
      </c>
      <c r="F7" s="262">
        <v>0.10351473896245747</v>
      </c>
      <c r="G7" s="262">
        <v>0.10083019520827569</v>
      </c>
      <c r="H7" s="262">
        <v>9.4372478973388296E-2</v>
      </c>
      <c r="I7" s="262">
        <v>9.7455378876229709E-2</v>
      </c>
      <c r="J7" s="262">
        <v>9.3632868248748072E-2</v>
      </c>
      <c r="K7" s="262">
        <v>8.8010042309722106E-2</v>
      </c>
      <c r="L7" s="262">
        <v>8.1066456530680411E-2</v>
      </c>
      <c r="M7" s="262">
        <v>9.0599244069870355E-2</v>
      </c>
      <c r="N7" s="262">
        <v>8.4789628482961094E-2</v>
      </c>
      <c r="O7" s="262">
        <v>8.3820796387492263E-2</v>
      </c>
      <c r="P7" s="262">
        <v>7.6945218047738101E-2</v>
      </c>
      <c r="Q7" s="262">
        <v>7.073510279081463E-2</v>
      </c>
      <c r="R7" s="262">
        <v>5.1784861564820234E-2</v>
      </c>
      <c r="S7" s="262">
        <v>5.0933845287888239E-2</v>
      </c>
      <c r="T7" s="262">
        <v>4.7506E-2</v>
      </c>
      <c r="U7" s="262">
        <v>4.676356468973155E-2</v>
      </c>
      <c r="V7" s="262">
        <v>4.3999999999999997E-2</v>
      </c>
      <c r="W7" s="262">
        <v>4.2836877360096941E-2</v>
      </c>
      <c r="X7" s="262">
        <v>4.3233317990903027E-2</v>
      </c>
      <c r="Y7" s="262">
        <v>5.2424360316557631E-2</v>
      </c>
      <c r="Z7" s="262">
        <v>5.4882995725653173E-2</v>
      </c>
      <c r="AA7" s="262">
        <v>5.9550542351327639E-2</v>
      </c>
      <c r="AB7" s="262">
        <v>7.7875962862219594E-2</v>
      </c>
      <c r="AC7" s="262">
        <v>5.964207597455589E-2</v>
      </c>
      <c r="AD7" s="262">
        <v>4.2497550077743675E-2</v>
      </c>
      <c r="AE7" s="262">
        <v>4.2847202356973382E-2</v>
      </c>
      <c r="AF7" s="262">
        <v>4.2530603598737053E-2</v>
      </c>
      <c r="AG7" s="262">
        <v>4.7642325791271839E-2</v>
      </c>
      <c r="AH7" s="262">
        <v>5.0085121952679966E-2</v>
      </c>
      <c r="AI7" s="262">
        <v>5.8509748482017343E-2</v>
      </c>
      <c r="AJ7" s="262">
        <v>5.3254949324437993E-2</v>
      </c>
      <c r="AK7" s="262">
        <v>7.3468948763235439E-2</v>
      </c>
      <c r="AL7" s="262">
        <v>5.9879458814061079E-2</v>
      </c>
      <c r="AM7" s="262">
        <v>5.8421291042537682E-2</v>
      </c>
      <c r="AN7" s="262">
        <v>5.484512483043176E-2</v>
      </c>
    </row>
    <row r="8" spans="1:40">
      <c r="A8" s="269" t="s">
        <v>691</v>
      </c>
      <c r="B8" s="270" t="s">
        <v>658</v>
      </c>
      <c r="C8" s="271"/>
      <c r="D8" s="271"/>
      <c r="E8" s="272"/>
      <c r="F8" s="273"/>
      <c r="G8" s="274"/>
      <c r="H8" s="273"/>
      <c r="I8" s="274"/>
      <c r="J8" s="272"/>
      <c r="K8" s="272"/>
      <c r="L8" s="272"/>
      <c r="M8" s="272"/>
      <c r="N8" s="272"/>
      <c r="O8" s="272"/>
      <c r="P8" s="272"/>
      <c r="Q8" s="273"/>
      <c r="R8" s="273"/>
      <c r="S8" s="272"/>
      <c r="T8" s="272"/>
      <c r="U8" s="272"/>
      <c r="V8" s="272"/>
      <c r="W8" s="272"/>
      <c r="X8" s="272"/>
      <c r="Y8" s="275">
        <v>144.666666666667</v>
      </c>
      <c r="Z8" s="275">
        <v>153.33333333333334</v>
      </c>
      <c r="AA8" s="275">
        <v>159</v>
      </c>
      <c r="AB8" s="275">
        <v>154.33333333333334</v>
      </c>
      <c r="AC8" s="275">
        <v>161.33333333333334</v>
      </c>
      <c r="AD8" s="275">
        <v>149</v>
      </c>
      <c r="AE8" s="275">
        <v>152.66666666666666</v>
      </c>
      <c r="AF8" s="275">
        <v>172.33333333333334</v>
      </c>
      <c r="AG8" s="275">
        <v>158.66666666666666</v>
      </c>
      <c r="AH8" s="275">
        <v>160.66666666666666</v>
      </c>
      <c r="AI8" s="275">
        <v>159.33333333333334</v>
      </c>
      <c r="AJ8" s="275">
        <v>164.66666666666666</v>
      </c>
      <c r="AK8" s="275">
        <v>161</v>
      </c>
      <c r="AL8" s="275">
        <v>163</v>
      </c>
      <c r="AM8" s="275">
        <v>161.33333333333334</v>
      </c>
      <c r="AN8" s="275">
        <v>160.33333333333334</v>
      </c>
    </row>
    <row r="9" spans="1:40">
      <c r="A9" s="267" t="s">
        <v>690</v>
      </c>
      <c r="B9" s="236" t="s">
        <v>658</v>
      </c>
      <c r="C9" s="263"/>
      <c r="D9" s="263"/>
      <c r="E9" s="264"/>
      <c r="F9" s="265"/>
      <c r="G9" s="266"/>
      <c r="H9" s="265"/>
      <c r="I9" s="266"/>
      <c r="J9" s="264"/>
      <c r="K9" s="264"/>
      <c r="L9" s="264"/>
      <c r="M9" s="264"/>
      <c r="N9" s="264"/>
      <c r="O9" s="264"/>
      <c r="P9" s="264"/>
      <c r="Q9" s="265"/>
      <c r="R9" s="265"/>
      <c r="S9" s="264"/>
      <c r="T9" s="264"/>
      <c r="U9" s="264"/>
      <c r="V9" s="264"/>
      <c r="W9" s="264"/>
      <c r="X9" s="264"/>
      <c r="Y9" s="268">
        <v>72</v>
      </c>
      <c r="Z9" s="268">
        <v>79.333333333333329</v>
      </c>
      <c r="AA9" s="268">
        <v>81</v>
      </c>
      <c r="AB9" s="268">
        <v>84.333333333333329</v>
      </c>
      <c r="AC9" s="268">
        <v>88</v>
      </c>
      <c r="AD9" s="268">
        <v>86</v>
      </c>
      <c r="AE9" s="268">
        <v>88.333333333333329</v>
      </c>
      <c r="AF9" s="268">
        <v>89.333333333333329</v>
      </c>
      <c r="AG9" s="268">
        <v>92.666666666666671</v>
      </c>
      <c r="AH9" s="268">
        <v>91.333333333333329</v>
      </c>
      <c r="AI9" s="268">
        <v>92</v>
      </c>
      <c r="AJ9" s="268">
        <v>93.666666666666671</v>
      </c>
      <c r="AK9" s="268">
        <v>92.666666666666671</v>
      </c>
      <c r="AL9" s="268">
        <v>92.333333333333329</v>
      </c>
      <c r="AM9" s="268">
        <v>95</v>
      </c>
      <c r="AN9" s="268">
        <v>94.333333333333329</v>
      </c>
    </row>
    <row r="11" spans="1:40">
      <c r="R11" t="s">
        <v>689</v>
      </c>
      <c r="U11" s="209"/>
    </row>
    <row r="13" spans="1:40">
      <c r="AB13" s="187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316"/>
    <col min="2" max="2" width="46.88671875" style="316" bestFit="1" customWidth="1"/>
    <col min="3" max="3" width="47.44140625" style="316" customWidth="1"/>
    <col min="4" max="4" width="85.88671875" style="316" customWidth="1"/>
    <col min="5" max="5" width="52" style="316" customWidth="1"/>
    <col min="6" max="6" width="42.109375" style="316" customWidth="1"/>
    <col min="7" max="16384" width="8.88671875" style="316"/>
  </cols>
  <sheetData>
    <row r="1" spans="2:6" ht="20.399999999999999">
      <c r="B1" s="315" t="s">
        <v>792</v>
      </c>
      <c r="C1" s="315" t="s">
        <v>793</v>
      </c>
      <c r="D1" s="315" t="s">
        <v>794</v>
      </c>
      <c r="E1" s="315" t="s">
        <v>795</v>
      </c>
      <c r="F1" s="315" t="s">
        <v>796</v>
      </c>
    </row>
    <row r="2" spans="2:6">
      <c r="B2" s="317"/>
      <c r="C2" s="317"/>
    </row>
    <row r="3" spans="2:6" ht="21" customHeight="1">
      <c r="B3" s="318" t="s">
        <v>765</v>
      </c>
      <c r="C3" s="318"/>
      <c r="D3" s="319"/>
      <c r="E3" s="319"/>
      <c r="F3" s="319"/>
    </row>
    <row r="4" spans="2:6" ht="21" customHeight="1">
      <c r="B4" s="364" t="s">
        <v>0</v>
      </c>
      <c r="C4" s="367" t="s">
        <v>797</v>
      </c>
      <c r="D4" s="320" t="s">
        <v>798</v>
      </c>
      <c r="E4" s="370" t="s">
        <v>799</v>
      </c>
      <c r="F4" s="370" t="s">
        <v>800</v>
      </c>
    </row>
    <row r="5" spans="2:6" ht="21" customHeight="1">
      <c r="B5" s="364"/>
      <c r="C5" s="370"/>
      <c r="D5" s="320" t="s">
        <v>801</v>
      </c>
      <c r="E5" s="370"/>
      <c r="F5" s="370"/>
    </row>
    <row r="6" spans="2:6" ht="21" customHeight="1">
      <c r="B6" s="364"/>
      <c r="C6" s="370"/>
      <c r="D6" s="320" t="s">
        <v>890</v>
      </c>
      <c r="E6" s="370"/>
      <c r="F6" s="370"/>
    </row>
    <row r="7" spans="2:6" ht="21" customHeight="1">
      <c r="B7" s="364"/>
      <c r="C7" s="370"/>
      <c r="D7" s="320" t="s">
        <v>802</v>
      </c>
      <c r="E7" s="370"/>
      <c r="F7" s="370"/>
    </row>
    <row r="8" spans="2:6" ht="21" customHeight="1">
      <c r="B8" s="364"/>
      <c r="C8" s="370"/>
      <c r="D8" s="320" t="s">
        <v>600</v>
      </c>
      <c r="E8" s="370"/>
      <c r="F8" s="370"/>
    </row>
    <row r="9" spans="2:6" ht="21" customHeight="1">
      <c r="B9" s="364"/>
      <c r="C9" s="371"/>
      <c r="D9" s="323" t="s">
        <v>803</v>
      </c>
      <c r="E9" s="371"/>
      <c r="F9" s="371"/>
    </row>
    <row r="10" spans="2:6" ht="21" customHeight="1">
      <c r="B10" s="364"/>
      <c r="C10" s="321" t="s">
        <v>452</v>
      </c>
      <c r="D10" s="366" t="s">
        <v>804</v>
      </c>
      <c r="E10" s="369" t="s">
        <v>40</v>
      </c>
      <c r="F10" s="369" t="s">
        <v>0</v>
      </c>
    </row>
    <row r="11" spans="2:6" ht="21" customHeight="1">
      <c r="B11" s="364"/>
      <c r="C11" s="321" t="s">
        <v>805</v>
      </c>
      <c r="D11" s="367"/>
      <c r="E11" s="370"/>
      <c r="F11" s="370"/>
    </row>
    <row r="12" spans="2:6" ht="21" customHeight="1">
      <c r="B12" s="364"/>
      <c r="C12" s="321" t="s">
        <v>806</v>
      </c>
      <c r="D12" s="367"/>
      <c r="E12" s="370"/>
      <c r="F12" s="370"/>
    </row>
    <row r="13" spans="2:6" ht="21" customHeight="1">
      <c r="B13" s="364"/>
      <c r="C13" s="321" t="s">
        <v>455</v>
      </c>
      <c r="D13" s="367"/>
      <c r="E13" s="370"/>
      <c r="F13" s="370"/>
    </row>
    <row r="14" spans="2:6" ht="21" customHeight="1">
      <c r="B14" s="364"/>
      <c r="C14" s="321" t="s">
        <v>807</v>
      </c>
      <c r="D14" s="368"/>
      <c r="E14" s="371"/>
      <c r="F14" s="371"/>
    </row>
    <row r="15" spans="2:6" ht="21" customHeight="1">
      <c r="B15" s="363" t="s">
        <v>867</v>
      </c>
      <c r="C15" s="366" t="s">
        <v>797</v>
      </c>
      <c r="D15" s="325" t="s">
        <v>808</v>
      </c>
      <c r="E15" s="369" t="s">
        <v>809</v>
      </c>
      <c r="F15" s="369" t="s">
        <v>800</v>
      </c>
    </row>
    <row r="16" spans="2:6" ht="21" customHeight="1">
      <c r="B16" s="364"/>
      <c r="C16" s="367"/>
      <c r="D16" s="320" t="s">
        <v>810</v>
      </c>
      <c r="E16" s="370"/>
      <c r="F16" s="370"/>
    </row>
    <row r="17" spans="2:6" ht="21" customHeight="1">
      <c r="B17" s="365"/>
      <c r="C17" s="368"/>
      <c r="D17" s="323" t="s">
        <v>811</v>
      </c>
      <c r="E17" s="371"/>
      <c r="F17" s="371"/>
    </row>
    <row r="18" spans="2:6" ht="21" customHeight="1">
      <c r="B18" s="363" t="s">
        <v>767</v>
      </c>
      <c r="C18" s="324" t="s">
        <v>452</v>
      </c>
      <c r="D18" s="366" t="s">
        <v>925</v>
      </c>
      <c r="E18" s="369" t="s">
        <v>40</v>
      </c>
      <c r="F18" s="369" t="s">
        <v>812</v>
      </c>
    </row>
    <row r="19" spans="2:6" ht="21" customHeight="1">
      <c r="B19" s="364"/>
      <c r="C19" s="321" t="s">
        <v>727</v>
      </c>
      <c r="D19" s="367"/>
      <c r="E19" s="370"/>
      <c r="F19" s="370"/>
    </row>
    <row r="20" spans="2:6" ht="21" customHeight="1">
      <c r="B20" s="364"/>
      <c r="C20" s="321" t="s">
        <v>806</v>
      </c>
      <c r="D20" s="367"/>
      <c r="E20" s="370"/>
      <c r="F20" s="370"/>
    </row>
    <row r="21" spans="2:6" ht="21" customHeight="1">
      <c r="B21" s="364"/>
      <c r="C21" s="321" t="s">
        <v>813</v>
      </c>
      <c r="D21" s="367"/>
      <c r="E21" s="370"/>
      <c r="F21" s="370"/>
    </row>
    <row r="22" spans="2:6" ht="21" customHeight="1">
      <c r="B22" s="364"/>
      <c r="C22" s="321" t="s">
        <v>455</v>
      </c>
      <c r="D22" s="367"/>
      <c r="E22" s="370"/>
      <c r="F22" s="370"/>
    </row>
    <row r="23" spans="2:6" ht="21" customHeight="1">
      <c r="B23" s="365"/>
      <c r="C23" s="322" t="s">
        <v>807</v>
      </c>
      <c r="D23" s="368"/>
      <c r="E23" s="371"/>
      <c r="F23" s="371"/>
    </row>
    <row r="24" spans="2:6" ht="21" customHeight="1">
      <c r="B24" s="326" t="s">
        <v>769</v>
      </c>
      <c r="C24" s="327" t="s">
        <v>9</v>
      </c>
      <c r="D24" s="328" t="s">
        <v>808</v>
      </c>
      <c r="E24" s="328" t="s">
        <v>809</v>
      </c>
      <c r="F24" s="328" t="s">
        <v>814</v>
      </c>
    </row>
    <row r="25" spans="2:6" ht="21" customHeight="1">
      <c r="C25" s="329"/>
    </row>
    <row r="26" spans="2:6" ht="21" customHeight="1">
      <c r="B26" s="318" t="s">
        <v>771</v>
      </c>
      <c r="C26" s="318"/>
      <c r="D26" s="319"/>
      <c r="E26" s="319"/>
      <c r="F26" s="319"/>
    </row>
    <row r="27" spans="2:6" ht="21" customHeight="1">
      <c r="B27" s="364" t="s">
        <v>773</v>
      </c>
      <c r="C27" s="370" t="s">
        <v>815</v>
      </c>
      <c r="D27" s="320" t="s">
        <v>691</v>
      </c>
      <c r="E27" s="370" t="s">
        <v>816</v>
      </c>
      <c r="F27" s="370" t="s">
        <v>817</v>
      </c>
    </row>
    <row r="28" spans="2:6" ht="21" customHeight="1">
      <c r="B28" s="364"/>
      <c r="C28" s="371"/>
      <c r="D28" s="323" t="s">
        <v>818</v>
      </c>
      <c r="E28" s="370"/>
      <c r="F28" s="370"/>
    </row>
    <row r="29" spans="2:6" ht="21" customHeight="1">
      <c r="B29" s="364"/>
      <c r="C29" s="330" t="s">
        <v>819</v>
      </c>
      <c r="D29" s="328" t="s">
        <v>820</v>
      </c>
      <c r="E29" s="370"/>
      <c r="F29" s="370"/>
    </row>
    <row r="30" spans="2:6" ht="21" customHeight="1">
      <c r="B30" s="365"/>
      <c r="C30" s="331" t="s">
        <v>821</v>
      </c>
      <c r="D30" s="323" t="s">
        <v>42</v>
      </c>
      <c r="E30" s="371"/>
      <c r="F30" s="371"/>
    </row>
    <row r="31" spans="2:6" ht="21" customHeight="1">
      <c r="B31" s="363" t="s">
        <v>775</v>
      </c>
      <c r="C31" s="330" t="s">
        <v>813</v>
      </c>
      <c r="D31" s="328" t="s">
        <v>808</v>
      </c>
      <c r="E31" s="328" t="s">
        <v>809</v>
      </c>
      <c r="F31" s="328" t="s">
        <v>822</v>
      </c>
    </row>
    <row r="32" spans="2:6" ht="21" customHeight="1">
      <c r="B32" s="365"/>
      <c r="C32" s="330" t="s">
        <v>823</v>
      </c>
      <c r="D32" s="328" t="s">
        <v>824</v>
      </c>
      <c r="E32" s="328" t="s">
        <v>816</v>
      </c>
      <c r="F32" s="328" t="s">
        <v>11</v>
      </c>
    </row>
    <row r="33" spans="2:6" ht="21" customHeight="1">
      <c r="B33" s="363" t="s">
        <v>777</v>
      </c>
      <c r="C33" s="332" t="s">
        <v>826</v>
      </c>
      <c r="D33" s="369" t="s">
        <v>827</v>
      </c>
      <c r="E33" s="369" t="s">
        <v>809</v>
      </c>
      <c r="F33" s="370" t="s">
        <v>777</v>
      </c>
    </row>
    <row r="34" spans="2:6" ht="21" customHeight="1">
      <c r="B34" s="364"/>
      <c r="C34" s="333" t="s">
        <v>828</v>
      </c>
      <c r="D34" s="370"/>
      <c r="E34" s="370"/>
      <c r="F34" s="370"/>
    </row>
    <row r="35" spans="2:6" ht="21" customHeight="1">
      <c r="B35" s="365"/>
      <c r="C35" s="331" t="s">
        <v>829</v>
      </c>
      <c r="D35" s="371"/>
      <c r="E35" s="371"/>
      <c r="F35" s="371"/>
    </row>
    <row r="36" spans="2:6" ht="21" customHeight="1">
      <c r="C36" s="329"/>
    </row>
    <row r="37" spans="2:6" ht="21" customHeight="1">
      <c r="B37" s="318" t="s">
        <v>779</v>
      </c>
      <c r="C37" s="318"/>
      <c r="D37" s="319"/>
      <c r="E37" s="319"/>
      <c r="F37" s="319"/>
    </row>
    <row r="38" spans="2:6" ht="21" customHeight="1">
      <c r="B38" s="364" t="s">
        <v>781</v>
      </c>
      <c r="C38" s="331" t="s">
        <v>830</v>
      </c>
      <c r="D38" s="323" t="s">
        <v>17</v>
      </c>
      <c r="E38" s="370" t="s">
        <v>831</v>
      </c>
      <c r="F38" s="370" t="s">
        <v>831</v>
      </c>
    </row>
    <row r="39" spans="2:6" ht="21" customHeight="1">
      <c r="B39" s="365"/>
      <c r="C39" s="331" t="s">
        <v>832</v>
      </c>
      <c r="D39" s="323" t="s">
        <v>833</v>
      </c>
      <c r="E39" s="371"/>
      <c r="F39" s="371"/>
    </row>
    <row r="40" spans="2:6" ht="21" customHeight="1">
      <c r="B40" s="363" t="s">
        <v>783</v>
      </c>
      <c r="C40" s="332" t="s">
        <v>676</v>
      </c>
      <c r="D40" s="325" t="s">
        <v>834</v>
      </c>
      <c r="E40" s="369" t="s">
        <v>816</v>
      </c>
      <c r="F40" s="369" t="s">
        <v>817</v>
      </c>
    </row>
    <row r="41" spans="2:6" ht="21" customHeight="1">
      <c r="B41" s="364"/>
      <c r="C41" s="333" t="s">
        <v>712</v>
      </c>
      <c r="D41" s="320" t="s">
        <v>835</v>
      </c>
      <c r="E41" s="370"/>
      <c r="F41" s="370"/>
    </row>
    <row r="42" spans="2:6" ht="21" customHeight="1">
      <c r="B42" s="364"/>
      <c r="C42" s="331" t="s">
        <v>42</v>
      </c>
      <c r="D42" s="323" t="s">
        <v>42</v>
      </c>
      <c r="E42" s="371"/>
      <c r="F42" s="371"/>
    </row>
    <row r="43" spans="2:6" ht="21" customHeight="1">
      <c r="B43" s="365"/>
      <c r="C43" s="330" t="s">
        <v>906</v>
      </c>
      <c r="D43" s="328" t="s">
        <v>836</v>
      </c>
      <c r="E43" s="328" t="s">
        <v>40</v>
      </c>
      <c r="F43" s="328" t="s">
        <v>42</v>
      </c>
    </row>
    <row r="44" spans="2:6" ht="21" customHeight="1">
      <c r="C44" s="334"/>
    </row>
    <row r="45" spans="2:6" ht="21" customHeight="1">
      <c r="B45" s="318" t="s">
        <v>926</v>
      </c>
      <c r="C45" s="318"/>
      <c r="D45" s="319"/>
      <c r="E45" s="319"/>
      <c r="F45" s="319"/>
    </row>
    <row r="46" spans="2:6" ht="21" customHeight="1">
      <c r="B46" s="364" t="s">
        <v>785</v>
      </c>
      <c r="C46" s="331" t="s">
        <v>837</v>
      </c>
      <c r="D46" s="323" t="s">
        <v>838</v>
      </c>
      <c r="E46" s="369" t="s">
        <v>816</v>
      </c>
      <c r="F46" s="370" t="s">
        <v>839</v>
      </c>
    </row>
    <row r="47" spans="2:6" ht="21" customHeight="1">
      <c r="B47" s="364"/>
      <c r="C47" s="330" t="s">
        <v>840</v>
      </c>
      <c r="D47" s="328" t="s">
        <v>841</v>
      </c>
      <c r="E47" s="370"/>
      <c r="F47" s="371"/>
    </row>
    <row r="48" spans="2:6" ht="21" customHeight="1">
      <c r="B48" s="365"/>
      <c r="C48" s="331" t="s">
        <v>842</v>
      </c>
      <c r="D48" s="323" t="s">
        <v>843</v>
      </c>
      <c r="E48" s="371"/>
      <c r="F48" s="328" t="s">
        <v>42</v>
      </c>
    </row>
    <row r="49" spans="2:6" ht="21" customHeight="1">
      <c r="B49" s="363" t="s">
        <v>787</v>
      </c>
      <c r="C49" s="332" t="s">
        <v>452</v>
      </c>
      <c r="D49" s="369" t="s">
        <v>844</v>
      </c>
      <c r="E49" s="369" t="s">
        <v>40</v>
      </c>
      <c r="F49" s="369" t="s">
        <v>42</v>
      </c>
    </row>
    <row r="50" spans="2:6" ht="21" customHeight="1">
      <c r="B50" s="364"/>
      <c r="C50" s="333" t="s">
        <v>727</v>
      </c>
      <c r="D50" s="370"/>
      <c r="E50" s="370"/>
      <c r="F50" s="370"/>
    </row>
    <row r="51" spans="2:6" ht="21" customHeight="1">
      <c r="B51" s="364"/>
      <c r="C51" s="333" t="s">
        <v>845</v>
      </c>
      <c r="D51" s="370"/>
      <c r="E51" s="370"/>
      <c r="F51" s="370"/>
    </row>
    <row r="52" spans="2:6" ht="21" customHeight="1">
      <c r="B52" s="364"/>
      <c r="C52" s="333" t="s">
        <v>455</v>
      </c>
      <c r="D52" s="370"/>
      <c r="E52" s="370"/>
      <c r="F52" s="370"/>
    </row>
    <row r="53" spans="2:6" ht="21" customHeight="1">
      <c r="B53" s="364"/>
      <c r="C53" s="331" t="s">
        <v>807</v>
      </c>
      <c r="D53" s="371"/>
      <c r="E53" s="371"/>
      <c r="F53" s="371"/>
    </row>
    <row r="54" spans="2:6" ht="21" customHeight="1">
      <c r="B54" s="364"/>
      <c r="C54" s="330" t="s">
        <v>825</v>
      </c>
      <c r="D54" s="328" t="s">
        <v>825</v>
      </c>
      <c r="E54" s="328" t="s">
        <v>816</v>
      </c>
      <c r="F54" s="328" t="s">
        <v>11</v>
      </c>
    </row>
    <row r="55" spans="2:6" ht="21" customHeight="1">
      <c r="B55" s="364"/>
      <c r="C55" s="330" t="s">
        <v>846</v>
      </c>
      <c r="D55" s="328" t="s">
        <v>847</v>
      </c>
      <c r="E55" s="328" t="s">
        <v>40</v>
      </c>
      <c r="F55" s="328" t="s">
        <v>42</v>
      </c>
    </row>
    <row r="56" spans="2:6" ht="21" customHeight="1">
      <c r="B56" s="364"/>
      <c r="C56" s="330" t="s">
        <v>848</v>
      </c>
      <c r="D56" s="328" t="s">
        <v>848</v>
      </c>
      <c r="E56" s="367" t="s">
        <v>816</v>
      </c>
      <c r="F56" s="328" t="s">
        <v>42</v>
      </c>
    </row>
    <row r="57" spans="2:6" ht="21" customHeight="1">
      <c r="B57" s="365"/>
      <c r="C57" s="331" t="s">
        <v>849</v>
      </c>
      <c r="D57" s="323" t="s">
        <v>850</v>
      </c>
      <c r="E57" s="368"/>
      <c r="F57" s="323" t="s">
        <v>839</v>
      </c>
    </row>
    <row r="58" spans="2:6" ht="21" customHeight="1">
      <c r="B58" s="363" t="s">
        <v>42</v>
      </c>
      <c r="C58" s="330" t="s">
        <v>851</v>
      </c>
      <c r="D58" s="328" t="s">
        <v>852</v>
      </c>
      <c r="E58" s="369" t="s">
        <v>816</v>
      </c>
      <c r="F58" s="369" t="s">
        <v>42</v>
      </c>
    </row>
    <row r="59" spans="2:6" ht="21" customHeight="1">
      <c r="B59" s="365"/>
      <c r="C59" s="323" t="s">
        <v>853</v>
      </c>
      <c r="D59" s="323" t="s">
        <v>853</v>
      </c>
      <c r="E59" s="371"/>
      <c r="F59" s="371"/>
    </row>
    <row r="69" spans="2:2">
      <c r="B69" s="317"/>
    </row>
    <row r="70" spans="2:2">
      <c r="B70" s="329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316"/>
    <col min="2" max="2" width="46.88671875" style="316" bestFit="1" customWidth="1"/>
    <col min="3" max="3" width="47.44140625" style="316" customWidth="1"/>
    <col min="4" max="4" width="85.88671875" style="316" customWidth="1"/>
    <col min="5" max="5" width="52" style="316" customWidth="1"/>
    <col min="6" max="6" width="42.109375" style="316" customWidth="1"/>
    <col min="7" max="16384" width="8.88671875" style="316"/>
  </cols>
  <sheetData>
    <row r="1" spans="2:6" ht="20.399999999999999">
      <c r="B1" s="315" t="s">
        <v>869</v>
      </c>
      <c r="C1" s="315" t="s">
        <v>870</v>
      </c>
      <c r="D1" s="315" t="s">
        <v>871</v>
      </c>
      <c r="E1" s="315" t="s">
        <v>872</v>
      </c>
      <c r="F1" s="315" t="s">
        <v>873</v>
      </c>
    </row>
    <row r="2" spans="2:6">
      <c r="B2" s="317"/>
      <c r="C2" s="317"/>
    </row>
    <row r="3" spans="2:6" ht="21" customHeight="1">
      <c r="B3" s="318" t="s">
        <v>766</v>
      </c>
      <c r="C3" s="318"/>
      <c r="D3" s="319"/>
      <c r="E3" s="319"/>
      <c r="F3" s="319"/>
    </row>
    <row r="4" spans="2:6" ht="21" customHeight="1">
      <c r="B4" s="364" t="s">
        <v>52</v>
      </c>
      <c r="C4" s="367" t="s">
        <v>881</v>
      </c>
      <c r="D4" s="320" t="s">
        <v>888</v>
      </c>
      <c r="E4" s="370" t="s">
        <v>875</v>
      </c>
      <c r="F4" s="370" t="s">
        <v>61</v>
      </c>
    </row>
    <row r="5" spans="2:6" ht="21" customHeight="1">
      <c r="B5" s="364"/>
      <c r="C5" s="370"/>
      <c r="D5" s="320" t="s">
        <v>889</v>
      </c>
      <c r="E5" s="370"/>
      <c r="F5" s="370"/>
    </row>
    <row r="6" spans="2:6" ht="21" customHeight="1">
      <c r="B6" s="364"/>
      <c r="C6" s="370"/>
      <c r="D6" s="320" t="s">
        <v>891</v>
      </c>
      <c r="E6" s="370"/>
      <c r="F6" s="370"/>
    </row>
    <row r="7" spans="2:6" ht="21" customHeight="1">
      <c r="B7" s="364"/>
      <c r="C7" s="370"/>
      <c r="D7" s="320" t="s">
        <v>892</v>
      </c>
      <c r="E7" s="370"/>
      <c r="F7" s="370"/>
    </row>
    <row r="8" spans="2:6" ht="21" customHeight="1">
      <c r="B8" s="364"/>
      <c r="C8" s="370"/>
      <c r="D8" s="320" t="s">
        <v>600</v>
      </c>
      <c r="E8" s="370"/>
      <c r="F8" s="370"/>
    </row>
    <row r="9" spans="2:6" ht="21" customHeight="1">
      <c r="B9" s="364"/>
      <c r="C9" s="371"/>
      <c r="D9" s="323" t="s">
        <v>923</v>
      </c>
      <c r="E9" s="371"/>
      <c r="F9" s="371"/>
    </row>
    <row r="10" spans="2:6" ht="21" customHeight="1">
      <c r="B10" s="364"/>
      <c r="C10" s="321" t="s">
        <v>882</v>
      </c>
      <c r="D10" s="366" t="s">
        <v>887</v>
      </c>
      <c r="E10" s="369" t="s">
        <v>50</v>
      </c>
      <c r="F10" s="369" t="s">
        <v>52</v>
      </c>
    </row>
    <row r="11" spans="2:6" ht="21" customHeight="1">
      <c r="B11" s="364"/>
      <c r="C11" s="321" t="s">
        <v>883</v>
      </c>
      <c r="D11" s="367"/>
      <c r="E11" s="370"/>
      <c r="F11" s="370"/>
    </row>
    <row r="12" spans="2:6" ht="21" customHeight="1">
      <c r="B12" s="364"/>
      <c r="C12" s="321" t="s">
        <v>884</v>
      </c>
      <c r="D12" s="367"/>
      <c r="E12" s="370"/>
      <c r="F12" s="370"/>
    </row>
    <row r="13" spans="2:6" ht="21" customHeight="1">
      <c r="B13" s="364"/>
      <c r="C13" s="321" t="s">
        <v>885</v>
      </c>
      <c r="D13" s="367"/>
      <c r="E13" s="370"/>
      <c r="F13" s="370"/>
    </row>
    <row r="14" spans="2:6" ht="21" customHeight="1">
      <c r="B14" s="364"/>
      <c r="C14" s="321" t="s">
        <v>886</v>
      </c>
      <c r="D14" s="368"/>
      <c r="E14" s="371"/>
      <c r="F14" s="371"/>
    </row>
    <row r="15" spans="2:6" ht="21" customHeight="1">
      <c r="B15" s="363" t="s">
        <v>868</v>
      </c>
      <c r="C15" s="366" t="s">
        <v>881</v>
      </c>
      <c r="D15" s="325" t="s">
        <v>878</v>
      </c>
      <c r="E15" s="369" t="s">
        <v>876</v>
      </c>
      <c r="F15" s="369" t="s">
        <v>61</v>
      </c>
    </row>
    <row r="16" spans="2:6" ht="21" customHeight="1">
      <c r="B16" s="364"/>
      <c r="C16" s="367"/>
      <c r="D16" s="320" t="s">
        <v>893</v>
      </c>
      <c r="E16" s="370"/>
      <c r="F16" s="370"/>
    </row>
    <row r="17" spans="2:6" ht="21" customHeight="1">
      <c r="B17" s="365"/>
      <c r="C17" s="368"/>
      <c r="D17" s="323" t="s">
        <v>894</v>
      </c>
      <c r="E17" s="371"/>
      <c r="F17" s="371"/>
    </row>
    <row r="18" spans="2:6" ht="21" customHeight="1">
      <c r="B18" s="363" t="s">
        <v>768</v>
      </c>
      <c r="C18" s="324" t="s">
        <v>882</v>
      </c>
      <c r="D18" s="366" t="s">
        <v>924</v>
      </c>
      <c r="E18" s="369" t="s">
        <v>50</v>
      </c>
      <c r="F18" s="369" t="s">
        <v>877</v>
      </c>
    </row>
    <row r="19" spans="2:6" ht="21" customHeight="1">
      <c r="B19" s="364"/>
      <c r="C19" s="321" t="s">
        <v>729</v>
      </c>
      <c r="D19" s="367"/>
      <c r="E19" s="370"/>
      <c r="F19" s="370"/>
    </row>
    <row r="20" spans="2:6" ht="21" customHeight="1">
      <c r="B20" s="364"/>
      <c r="C20" s="321" t="s">
        <v>884</v>
      </c>
      <c r="D20" s="367"/>
      <c r="E20" s="370"/>
      <c r="F20" s="370"/>
    </row>
    <row r="21" spans="2:6" ht="21" customHeight="1">
      <c r="B21" s="364"/>
      <c r="C21" s="321" t="s">
        <v>58</v>
      </c>
      <c r="D21" s="367"/>
      <c r="E21" s="370"/>
      <c r="F21" s="370"/>
    </row>
    <row r="22" spans="2:6" ht="21" customHeight="1">
      <c r="B22" s="364"/>
      <c r="C22" s="321" t="s">
        <v>885</v>
      </c>
      <c r="D22" s="367"/>
      <c r="E22" s="370"/>
      <c r="F22" s="370"/>
    </row>
    <row r="23" spans="2:6" ht="21" customHeight="1">
      <c r="B23" s="365"/>
      <c r="C23" s="322" t="s">
        <v>886</v>
      </c>
      <c r="D23" s="368"/>
      <c r="E23" s="371"/>
      <c r="F23" s="371"/>
    </row>
    <row r="24" spans="2:6" ht="21" customHeight="1">
      <c r="B24" s="326" t="s">
        <v>770</v>
      </c>
      <c r="C24" s="327" t="s">
        <v>770</v>
      </c>
      <c r="D24" s="328" t="s">
        <v>868</v>
      </c>
      <c r="E24" s="328" t="s">
        <v>876</v>
      </c>
      <c r="F24" s="328" t="s">
        <v>770</v>
      </c>
    </row>
    <row r="25" spans="2:6" ht="21" customHeight="1">
      <c r="C25" s="329"/>
    </row>
    <row r="26" spans="2:6" ht="21" customHeight="1">
      <c r="B26" s="318" t="s">
        <v>874</v>
      </c>
      <c r="C26" s="318"/>
      <c r="D26" s="319"/>
      <c r="E26" s="319"/>
      <c r="F26" s="319"/>
    </row>
    <row r="27" spans="2:6" ht="21" customHeight="1">
      <c r="B27" s="364" t="s">
        <v>774</v>
      </c>
      <c r="C27" s="370" t="s">
        <v>895</v>
      </c>
      <c r="D27" s="320" t="s">
        <v>691</v>
      </c>
      <c r="E27" s="370" t="s">
        <v>864</v>
      </c>
      <c r="F27" s="370" t="s">
        <v>879</v>
      </c>
    </row>
    <row r="28" spans="2:6" ht="21" customHeight="1">
      <c r="B28" s="364"/>
      <c r="C28" s="371"/>
      <c r="D28" s="323" t="s">
        <v>818</v>
      </c>
      <c r="E28" s="370"/>
      <c r="F28" s="370"/>
    </row>
    <row r="29" spans="2:6" ht="21" customHeight="1">
      <c r="B29" s="364"/>
      <c r="C29" s="330" t="s">
        <v>896</v>
      </c>
      <c r="D29" s="328" t="s">
        <v>820</v>
      </c>
      <c r="E29" s="370"/>
      <c r="F29" s="370"/>
    </row>
    <row r="30" spans="2:6" ht="21" customHeight="1">
      <c r="B30" s="365"/>
      <c r="C30" s="331" t="s">
        <v>897</v>
      </c>
      <c r="D30" s="323" t="s">
        <v>53</v>
      </c>
      <c r="E30" s="371"/>
      <c r="F30" s="371"/>
    </row>
    <row r="31" spans="2:6" ht="21" customHeight="1">
      <c r="B31" s="363" t="s">
        <v>776</v>
      </c>
      <c r="C31" s="330" t="s">
        <v>58</v>
      </c>
      <c r="D31" s="328" t="s">
        <v>868</v>
      </c>
      <c r="E31" s="328" t="s">
        <v>876</v>
      </c>
      <c r="F31" s="328" t="s">
        <v>58</v>
      </c>
    </row>
    <row r="32" spans="2:6" ht="21" customHeight="1">
      <c r="B32" s="365"/>
      <c r="C32" s="330" t="s">
        <v>898</v>
      </c>
      <c r="D32" s="328" t="s">
        <v>824</v>
      </c>
      <c r="E32" s="328" t="s">
        <v>864</v>
      </c>
      <c r="F32" s="328" t="s">
        <v>64</v>
      </c>
    </row>
    <row r="33" spans="2:6" ht="21" customHeight="1">
      <c r="B33" s="363" t="s">
        <v>778</v>
      </c>
      <c r="C33" s="332" t="s">
        <v>900</v>
      </c>
      <c r="D33" s="369" t="s">
        <v>901</v>
      </c>
      <c r="E33" s="369" t="s">
        <v>876</v>
      </c>
      <c r="F33" s="370" t="s">
        <v>778</v>
      </c>
    </row>
    <row r="34" spans="2:6" ht="21" customHeight="1">
      <c r="B34" s="364"/>
      <c r="C34" s="333" t="s">
        <v>421</v>
      </c>
      <c r="D34" s="370"/>
      <c r="E34" s="370"/>
      <c r="F34" s="370"/>
    </row>
    <row r="35" spans="2:6" ht="21" customHeight="1">
      <c r="B35" s="365"/>
      <c r="C35" s="331" t="s">
        <v>899</v>
      </c>
      <c r="D35" s="371"/>
      <c r="E35" s="371"/>
      <c r="F35" s="371"/>
    </row>
    <row r="36" spans="2:6" ht="21" customHeight="1">
      <c r="C36" s="329"/>
    </row>
    <row r="37" spans="2:6" ht="21" customHeight="1">
      <c r="B37" s="318" t="s">
        <v>780</v>
      </c>
      <c r="C37" s="318"/>
      <c r="D37" s="319"/>
      <c r="E37" s="319"/>
      <c r="F37" s="319"/>
    </row>
    <row r="38" spans="2:6" ht="21" customHeight="1">
      <c r="B38" s="364" t="s">
        <v>782</v>
      </c>
      <c r="C38" s="331" t="s">
        <v>902</v>
      </c>
      <c r="D38" s="323" t="s">
        <v>17</v>
      </c>
      <c r="E38" s="370" t="s">
        <v>865</v>
      </c>
      <c r="F38" s="370" t="s">
        <v>865</v>
      </c>
    </row>
    <row r="39" spans="2:6" ht="21" customHeight="1">
      <c r="B39" s="365"/>
      <c r="C39" s="331" t="s">
        <v>903</v>
      </c>
      <c r="D39" s="323" t="s">
        <v>833</v>
      </c>
      <c r="E39" s="371"/>
      <c r="F39" s="371"/>
    </row>
    <row r="40" spans="2:6" ht="21" customHeight="1">
      <c r="B40" s="363" t="s">
        <v>784</v>
      </c>
      <c r="C40" s="332" t="s">
        <v>676</v>
      </c>
      <c r="D40" s="325" t="s">
        <v>905</v>
      </c>
      <c r="E40" s="369" t="s">
        <v>864</v>
      </c>
      <c r="F40" s="369" t="s">
        <v>879</v>
      </c>
    </row>
    <row r="41" spans="2:6" ht="21" customHeight="1">
      <c r="B41" s="364"/>
      <c r="C41" s="333" t="s">
        <v>712</v>
      </c>
      <c r="D41" s="320" t="s">
        <v>904</v>
      </c>
      <c r="E41" s="370"/>
      <c r="F41" s="370"/>
    </row>
    <row r="42" spans="2:6" ht="21" customHeight="1">
      <c r="B42" s="364"/>
      <c r="C42" s="331" t="s">
        <v>53</v>
      </c>
      <c r="D42" s="323" t="s">
        <v>53</v>
      </c>
      <c r="E42" s="371"/>
      <c r="F42" s="371"/>
    </row>
    <row r="43" spans="2:6" ht="21" customHeight="1">
      <c r="B43" s="365"/>
      <c r="C43" s="330" t="s">
        <v>907</v>
      </c>
      <c r="D43" s="328" t="s">
        <v>908</v>
      </c>
      <c r="E43" s="328" t="s">
        <v>50</v>
      </c>
      <c r="F43" s="328" t="s">
        <v>53</v>
      </c>
    </row>
    <row r="44" spans="2:6" ht="21" customHeight="1">
      <c r="C44" s="334"/>
    </row>
    <row r="45" spans="2:6" ht="21" customHeight="1">
      <c r="B45" s="318" t="s">
        <v>927</v>
      </c>
      <c r="C45" s="318"/>
      <c r="D45" s="319"/>
      <c r="E45" s="319"/>
      <c r="F45" s="319"/>
    </row>
    <row r="46" spans="2:6" ht="21" customHeight="1">
      <c r="B46" s="364" t="s">
        <v>786</v>
      </c>
      <c r="C46" s="331" t="s">
        <v>909</v>
      </c>
      <c r="D46" s="323" t="s">
        <v>910</v>
      </c>
      <c r="E46" s="369" t="s">
        <v>864</v>
      </c>
      <c r="F46" s="370" t="s">
        <v>880</v>
      </c>
    </row>
    <row r="47" spans="2:6" ht="21" customHeight="1">
      <c r="B47" s="364"/>
      <c r="C47" s="330" t="s">
        <v>911</v>
      </c>
      <c r="D47" s="328" t="s">
        <v>912</v>
      </c>
      <c r="E47" s="370"/>
      <c r="F47" s="371"/>
    </row>
    <row r="48" spans="2:6" ht="21" customHeight="1">
      <c r="B48" s="365"/>
      <c r="C48" s="331" t="s">
        <v>913</v>
      </c>
      <c r="D48" s="323" t="s">
        <v>843</v>
      </c>
      <c r="E48" s="371"/>
      <c r="F48" s="328" t="s">
        <v>53</v>
      </c>
    </row>
    <row r="49" spans="2:6" ht="21" customHeight="1">
      <c r="B49" s="363" t="s">
        <v>788</v>
      </c>
      <c r="C49" s="332" t="s">
        <v>882</v>
      </c>
      <c r="D49" s="369" t="s">
        <v>844</v>
      </c>
      <c r="E49" s="369" t="s">
        <v>50</v>
      </c>
      <c r="F49" s="369" t="s">
        <v>53</v>
      </c>
    </row>
    <row r="50" spans="2:6" ht="21" customHeight="1">
      <c r="B50" s="364"/>
      <c r="C50" s="333" t="s">
        <v>729</v>
      </c>
      <c r="D50" s="370"/>
      <c r="E50" s="370"/>
      <c r="F50" s="370"/>
    </row>
    <row r="51" spans="2:6" ht="21" customHeight="1">
      <c r="B51" s="364"/>
      <c r="C51" s="333" t="s">
        <v>914</v>
      </c>
      <c r="D51" s="370"/>
      <c r="E51" s="370"/>
      <c r="F51" s="370"/>
    </row>
    <row r="52" spans="2:6" ht="21" customHeight="1">
      <c r="B52" s="364"/>
      <c r="C52" s="333" t="s">
        <v>885</v>
      </c>
      <c r="D52" s="370"/>
      <c r="E52" s="370"/>
      <c r="F52" s="370"/>
    </row>
    <row r="53" spans="2:6" ht="21" customHeight="1">
      <c r="B53" s="364"/>
      <c r="C53" s="331" t="s">
        <v>886</v>
      </c>
      <c r="D53" s="371"/>
      <c r="E53" s="371"/>
      <c r="F53" s="371"/>
    </row>
    <row r="54" spans="2:6" ht="21" customHeight="1">
      <c r="B54" s="364"/>
      <c r="C54" s="330" t="s">
        <v>915</v>
      </c>
      <c r="D54" s="330" t="s">
        <v>915</v>
      </c>
      <c r="E54" s="328" t="s">
        <v>864</v>
      </c>
      <c r="F54" s="328" t="s">
        <v>64</v>
      </c>
    </row>
    <row r="55" spans="2:6" ht="21" customHeight="1">
      <c r="B55" s="364"/>
      <c r="C55" s="330" t="s">
        <v>916</v>
      </c>
      <c r="D55" s="328" t="s">
        <v>917</v>
      </c>
      <c r="E55" s="328" t="s">
        <v>50</v>
      </c>
      <c r="F55" s="328" t="s">
        <v>53</v>
      </c>
    </row>
    <row r="56" spans="2:6" ht="21" customHeight="1">
      <c r="B56" s="364"/>
      <c r="C56" s="330" t="s">
        <v>918</v>
      </c>
      <c r="D56" s="328" t="s">
        <v>918</v>
      </c>
      <c r="E56" s="367" t="s">
        <v>864</v>
      </c>
      <c r="F56" s="328" t="s">
        <v>53</v>
      </c>
    </row>
    <row r="57" spans="2:6" ht="21" customHeight="1">
      <c r="B57" s="365"/>
      <c r="C57" s="331" t="s">
        <v>919</v>
      </c>
      <c r="D57" s="331" t="s">
        <v>919</v>
      </c>
      <c r="E57" s="368"/>
      <c r="F57" s="323" t="s">
        <v>880</v>
      </c>
    </row>
    <row r="58" spans="2:6" ht="21" customHeight="1">
      <c r="B58" s="363" t="s">
        <v>53</v>
      </c>
      <c r="C58" s="330" t="s">
        <v>920</v>
      </c>
      <c r="D58" s="328" t="s">
        <v>921</v>
      </c>
      <c r="E58" s="369" t="s">
        <v>864</v>
      </c>
      <c r="F58" s="369" t="s">
        <v>53</v>
      </c>
    </row>
    <row r="59" spans="2:6" ht="21" customHeight="1">
      <c r="B59" s="365"/>
      <c r="C59" s="323" t="s">
        <v>922</v>
      </c>
      <c r="D59" s="323" t="s">
        <v>922</v>
      </c>
      <c r="E59" s="371"/>
      <c r="F59" s="371"/>
    </row>
    <row r="69" spans="2:2">
      <c r="B69" s="317"/>
    </row>
    <row r="70" spans="2:2">
      <c r="B70" s="329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31:B32"/>
    <mergeCell ref="B38:B39"/>
    <mergeCell ref="E38:E39"/>
    <mergeCell ref="F38:F39"/>
    <mergeCell ref="B40:B43"/>
    <mergeCell ref="E40:E42"/>
    <mergeCell ref="F40:F42"/>
    <mergeCell ref="B33:B35"/>
    <mergeCell ref="D33:D35"/>
    <mergeCell ref="E33:E35"/>
    <mergeCell ref="F33:F35"/>
    <mergeCell ref="B15:B17"/>
    <mergeCell ref="C15:C17"/>
    <mergeCell ref="E15:E17"/>
    <mergeCell ref="F15:F17"/>
    <mergeCell ref="B18:B23"/>
    <mergeCell ref="D18:D23"/>
    <mergeCell ref="E18:E23"/>
    <mergeCell ref="F18:F23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105" zoomScaleNormal="105" workbookViewId="0"/>
  </sheetViews>
  <sheetFormatPr defaultRowHeight="14.4" outlineLevelRow="1" outlineLevelCol="1"/>
  <cols>
    <col min="1" max="1" width="44.6640625" customWidth="1"/>
    <col min="2" max="2" width="43.44140625" customWidth="1" outlineLevel="1"/>
    <col min="3" max="10" width="12.88671875" customWidth="1"/>
    <col min="11" max="11" width="13.109375" bestFit="1" customWidth="1"/>
    <col min="12" max="15" width="12.88671875" customWidth="1"/>
  </cols>
  <sheetData>
    <row r="1" spans="1:16" ht="14.4" customHeight="1">
      <c r="A1" s="336" t="s">
        <v>856</v>
      </c>
      <c r="B1" s="336"/>
      <c r="C1" s="372" t="s">
        <v>765</v>
      </c>
      <c r="D1" s="373"/>
      <c r="E1" s="373"/>
      <c r="F1" s="374"/>
      <c r="G1" s="372" t="s">
        <v>771</v>
      </c>
      <c r="H1" s="373"/>
      <c r="I1" s="374"/>
      <c r="J1" s="372" t="s">
        <v>779</v>
      </c>
      <c r="K1" s="374"/>
      <c r="L1" s="372" t="s">
        <v>926</v>
      </c>
      <c r="M1" s="373"/>
      <c r="N1" s="374"/>
      <c r="O1" s="375" t="s">
        <v>858</v>
      </c>
    </row>
    <row r="2" spans="1:16" ht="14.4" customHeight="1" outlineLevel="1">
      <c r="A2" s="336" t="s">
        <v>928</v>
      </c>
      <c r="B2" s="336"/>
      <c r="C2" s="372" t="s">
        <v>766</v>
      </c>
      <c r="D2" s="373"/>
      <c r="E2" s="373"/>
      <c r="F2" s="374"/>
      <c r="G2" s="372" t="s">
        <v>772</v>
      </c>
      <c r="H2" s="373"/>
      <c r="I2" s="374"/>
      <c r="J2" s="372" t="s">
        <v>780</v>
      </c>
      <c r="K2" s="374"/>
      <c r="L2" s="372" t="s">
        <v>927</v>
      </c>
      <c r="M2" s="373"/>
      <c r="N2" s="374"/>
      <c r="O2" s="375"/>
    </row>
    <row r="3" spans="1:16" ht="43.2">
      <c r="A3" s="295" t="s">
        <v>855</v>
      </c>
      <c r="B3" s="295"/>
      <c r="C3" s="337" t="s">
        <v>0</v>
      </c>
      <c r="D3" s="295" t="s">
        <v>867</v>
      </c>
      <c r="E3" s="295" t="s">
        <v>767</v>
      </c>
      <c r="F3" s="342" t="s">
        <v>769</v>
      </c>
      <c r="G3" s="337" t="s">
        <v>773</v>
      </c>
      <c r="H3" s="295" t="s">
        <v>775</v>
      </c>
      <c r="I3" s="342" t="s">
        <v>777</v>
      </c>
      <c r="J3" s="337" t="s">
        <v>781</v>
      </c>
      <c r="K3" s="342" t="s">
        <v>854</v>
      </c>
      <c r="L3" s="337" t="s">
        <v>785</v>
      </c>
      <c r="M3" s="295" t="s">
        <v>787</v>
      </c>
      <c r="N3" s="342" t="s">
        <v>42</v>
      </c>
      <c r="O3" s="376"/>
    </row>
    <row r="4" spans="1:16" ht="43.2" outlineLevel="1">
      <c r="A4" s="345" t="s">
        <v>866</v>
      </c>
      <c r="B4" s="345"/>
      <c r="C4" s="346" t="s">
        <v>52</v>
      </c>
      <c r="D4" s="345" t="s">
        <v>868</v>
      </c>
      <c r="E4" s="345" t="s">
        <v>768</v>
      </c>
      <c r="F4" s="347" t="s">
        <v>770</v>
      </c>
      <c r="G4" s="346" t="s">
        <v>774</v>
      </c>
      <c r="H4" s="345" t="s">
        <v>776</v>
      </c>
      <c r="I4" s="347" t="s">
        <v>778</v>
      </c>
      <c r="J4" s="346" t="s">
        <v>782</v>
      </c>
      <c r="K4" s="347" t="s">
        <v>784</v>
      </c>
      <c r="L4" s="346" t="s">
        <v>786</v>
      </c>
      <c r="M4" s="345" t="s">
        <v>788</v>
      </c>
      <c r="N4" s="347" t="s">
        <v>53</v>
      </c>
      <c r="O4" s="347" t="s">
        <v>858</v>
      </c>
    </row>
    <row r="5" spans="1:16">
      <c r="A5" s="4" t="s">
        <v>857</v>
      </c>
      <c r="B5" s="348" t="s">
        <v>56</v>
      </c>
      <c r="C5" s="338">
        <f>C6+C14+C18+C19+C24</f>
        <v>3628416</v>
      </c>
      <c r="D5" s="339">
        <f t="shared" ref="D5:N5" si="0">D6+D14+D18+D19+D24</f>
        <v>2214306</v>
      </c>
      <c r="E5" s="339">
        <f t="shared" si="0"/>
        <v>1116926</v>
      </c>
      <c r="F5" s="343">
        <f t="shared" si="0"/>
        <v>235996</v>
      </c>
      <c r="G5" s="338">
        <f t="shared" si="0"/>
        <v>283744</v>
      </c>
      <c r="H5" s="339">
        <f t="shared" si="0"/>
        <v>187945</v>
      </c>
      <c r="I5" s="343">
        <f t="shared" si="0"/>
        <v>138899</v>
      </c>
      <c r="J5" s="338">
        <f t="shared" si="0"/>
        <v>549254</v>
      </c>
      <c r="K5" s="343">
        <f t="shared" si="0"/>
        <v>469133</v>
      </c>
      <c r="L5" s="338">
        <f t="shared" si="0"/>
        <v>1157583</v>
      </c>
      <c r="M5" s="339">
        <f t="shared" si="0"/>
        <v>434269</v>
      </c>
      <c r="N5" s="343">
        <f t="shared" si="0"/>
        <v>71869</v>
      </c>
      <c r="O5" s="343">
        <f>O6+O14+O18+O19+O24</f>
        <v>10572739</v>
      </c>
      <c r="P5" s="354"/>
    </row>
    <row r="6" spans="1:16">
      <c r="A6" s="4" t="s">
        <v>33</v>
      </c>
      <c r="B6" s="348" t="s">
        <v>47</v>
      </c>
      <c r="C6" s="338">
        <v>3319590</v>
      </c>
      <c r="D6" s="339">
        <v>2214306</v>
      </c>
      <c r="E6" s="339">
        <v>0</v>
      </c>
      <c r="F6" s="343">
        <v>235996</v>
      </c>
      <c r="G6" s="338">
        <v>0</v>
      </c>
      <c r="H6" s="339">
        <v>168036</v>
      </c>
      <c r="I6" s="343">
        <v>138899</v>
      </c>
      <c r="J6" s="338">
        <v>0</v>
      </c>
      <c r="K6" s="343">
        <v>0</v>
      </c>
      <c r="L6" s="338">
        <v>0</v>
      </c>
      <c r="M6" s="339">
        <v>0</v>
      </c>
      <c r="N6" s="343">
        <v>0</v>
      </c>
      <c r="O6" s="343">
        <f>SUM(C6:N6)</f>
        <v>6076827</v>
      </c>
      <c r="P6" s="354"/>
    </row>
    <row r="7" spans="1:16">
      <c r="A7" s="14" t="s">
        <v>34</v>
      </c>
      <c r="B7" s="349" t="s">
        <v>860</v>
      </c>
      <c r="C7" s="338">
        <v>780242</v>
      </c>
      <c r="D7" s="339">
        <v>2214306</v>
      </c>
      <c r="E7" s="339">
        <v>0</v>
      </c>
      <c r="F7" s="343">
        <v>235996</v>
      </c>
      <c r="G7" s="338">
        <v>0</v>
      </c>
      <c r="H7" s="339">
        <v>168036</v>
      </c>
      <c r="I7" s="343">
        <v>138899</v>
      </c>
      <c r="J7" s="338">
        <v>0</v>
      </c>
      <c r="K7" s="343">
        <v>0</v>
      </c>
      <c r="L7" s="338">
        <v>0</v>
      </c>
      <c r="M7" s="339">
        <v>0</v>
      </c>
      <c r="N7" s="343">
        <v>0</v>
      </c>
      <c r="O7" s="343">
        <f t="shared" ref="O7:O23" si="1">SUM(C7:N7)</f>
        <v>3537479</v>
      </c>
      <c r="P7" s="354"/>
    </row>
    <row r="8" spans="1:16">
      <c r="A8" s="15" t="s">
        <v>35</v>
      </c>
      <c r="B8" s="350" t="s">
        <v>859</v>
      </c>
      <c r="C8" s="341">
        <v>780242</v>
      </c>
      <c r="D8" s="340">
        <v>2214306</v>
      </c>
      <c r="E8" s="340">
        <v>0</v>
      </c>
      <c r="F8" s="344">
        <v>0</v>
      </c>
      <c r="G8" s="341">
        <v>0</v>
      </c>
      <c r="H8" s="340">
        <v>0</v>
      </c>
      <c r="I8" s="344">
        <v>0</v>
      </c>
      <c r="J8" s="341">
        <v>0</v>
      </c>
      <c r="K8" s="344">
        <v>0</v>
      </c>
      <c r="L8" s="341">
        <v>0</v>
      </c>
      <c r="M8" s="340">
        <v>0</v>
      </c>
      <c r="N8" s="344">
        <v>0</v>
      </c>
      <c r="O8" s="344">
        <f t="shared" si="1"/>
        <v>2994548</v>
      </c>
      <c r="P8" s="354"/>
    </row>
    <row r="9" spans="1:16">
      <c r="A9" s="15" t="s">
        <v>36</v>
      </c>
      <c r="B9" s="350" t="s">
        <v>58</v>
      </c>
      <c r="C9" s="341">
        <v>0</v>
      </c>
      <c r="D9" s="340">
        <v>0</v>
      </c>
      <c r="E9" s="340">
        <v>0</v>
      </c>
      <c r="F9" s="344">
        <v>0</v>
      </c>
      <c r="G9" s="341">
        <v>0</v>
      </c>
      <c r="H9" s="340">
        <v>168036</v>
      </c>
      <c r="I9" s="344">
        <v>0</v>
      </c>
      <c r="J9" s="341">
        <v>0</v>
      </c>
      <c r="K9" s="344">
        <v>0</v>
      </c>
      <c r="L9" s="341">
        <v>0</v>
      </c>
      <c r="M9" s="340">
        <v>0</v>
      </c>
      <c r="N9" s="344">
        <v>0</v>
      </c>
      <c r="O9" s="344">
        <f t="shared" si="1"/>
        <v>168036</v>
      </c>
      <c r="P9" s="354"/>
    </row>
    <row r="10" spans="1:16">
      <c r="A10" s="15" t="s">
        <v>37</v>
      </c>
      <c r="B10" s="350" t="s">
        <v>420</v>
      </c>
      <c r="C10" s="341">
        <v>0</v>
      </c>
      <c r="D10" s="340">
        <v>0</v>
      </c>
      <c r="E10" s="340">
        <v>0</v>
      </c>
      <c r="F10" s="344">
        <v>235996</v>
      </c>
      <c r="G10" s="341">
        <v>0</v>
      </c>
      <c r="H10" s="340">
        <v>0</v>
      </c>
      <c r="I10" s="344">
        <v>0</v>
      </c>
      <c r="J10" s="341">
        <v>0</v>
      </c>
      <c r="K10" s="344">
        <v>0</v>
      </c>
      <c r="L10" s="341">
        <v>0</v>
      </c>
      <c r="M10" s="340">
        <v>0</v>
      </c>
      <c r="N10" s="344">
        <v>0</v>
      </c>
      <c r="O10" s="344">
        <f t="shared" si="1"/>
        <v>235996</v>
      </c>
      <c r="P10" s="354"/>
    </row>
    <row r="11" spans="1:16">
      <c r="A11" s="15" t="s">
        <v>38</v>
      </c>
      <c r="B11" s="350" t="s">
        <v>861</v>
      </c>
      <c r="C11" s="341">
        <v>0</v>
      </c>
      <c r="D11" s="340">
        <v>0</v>
      </c>
      <c r="E11" s="340">
        <v>0</v>
      </c>
      <c r="F11" s="344">
        <v>0</v>
      </c>
      <c r="G11" s="341">
        <v>0</v>
      </c>
      <c r="H11" s="340">
        <v>0</v>
      </c>
      <c r="I11" s="344">
        <v>138899</v>
      </c>
      <c r="J11" s="341">
        <v>0</v>
      </c>
      <c r="K11" s="344">
        <v>0</v>
      </c>
      <c r="L11" s="341">
        <v>0</v>
      </c>
      <c r="M11" s="340">
        <v>0</v>
      </c>
      <c r="N11" s="344">
        <v>0</v>
      </c>
      <c r="O11" s="344">
        <f t="shared" si="1"/>
        <v>138899</v>
      </c>
      <c r="P11" s="354"/>
    </row>
    <row r="12" spans="1:16">
      <c r="A12" s="14" t="s">
        <v>39</v>
      </c>
      <c r="B12" s="349" t="s">
        <v>862</v>
      </c>
      <c r="C12" s="338">
        <v>2539348</v>
      </c>
      <c r="D12" s="339">
        <v>0</v>
      </c>
      <c r="E12" s="339">
        <v>0</v>
      </c>
      <c r="F12" s="343">
        <v>0</v>
      </c>
      <c r="G12" s="338">
        <v>0</v>
      </c>
      <c r="H12" s="339">
        <v>0</v>
      </c>
      <c r="I12" s="343">
        <v>0</v>
      </c>
      <c r="J12" s="338">
        <v>0</v>
      </c>
      <c r="K12" s="343">
        <v>0</v>
      </c>
      <c r="L12" s="338">
        <v>0</v>
      </c>
      <c r="M12" s="339">
        <v>0</v>
      </c>
      <c r="N12" s="343">
        <v>0</v>
      </c>
      <c r="O12" s="343">
        <f t="shared" si="1"/>
        <v>2539348</v>
      </c>
      <c r="P12" s="354"/>
    </row>
    <row r="13" spans="1:16">
      <c r="A13" s="15" t="s">
        <v>35</v>
      </c>
      <c r="B13" s="350" t="s">
        <v>859</v>
      </c>
      <c r="C13" s="341">
        <v>2539348</v>
      </c>
      <c r="D13" s="340">
        <v>0</v>
      </c>
      <c r="E13" s="340">
        <v>0</v>
      </c>
      <c r="F13" s="344">
        <v>0</v>
      </c>
      <c r="G13" s="341">
        <v>0</v>
      </c>
      <c r="H13" s="340">
        <v>0</v>
      </c>
      <c r="I13" s="344">
        <v>0</v>
      </c>
      <c r="J13" s="341">
        <v>0</v>
      </c>
      <c r="K13" s="344">
        <v>0</v>
      </c>
      <c r="L13" s="341">
        <v>0</v>
      </c>
      <c r="M13" s="340">
        <v>0</v>
      </c>
      <c r="N13" s="344">
        <v>0</v>
      </c>
      <c r="O13" s="344">
        <f t="shared" si="1"/>
        <v>2539348</v>
      </c>
      <c r="P13" s="354"/>
    </row>
    <row r="14" spans="1:16">
      <c r="A14" s="4" t="s">
        <v>40</v>
      </c>
      <c r="B14" s="348" t="s">
        <v>50</v>
      </c>
      <c r="C14" s="338">
        <v>308826</v>
      </c>
      <c r="D14" s="339">
        <v>0</v>
      </c>
      <c r="E14" s="339">
        <v>1116926</v>
      </c>
      <c r="F14" s="343">
        <v>0</v>
      </c>
      <c r="G14" s="338">
        <v>0</v>
      </c>
      <c r="H14" s="339">
        <v>0</v>
      </c>
      <c r="I14" s="343">
        <v>0</v>
      </c>
      <c r="J14" s="338">
        <v>0</v>
      </c>
      <c r="K14" s="343">
        <v>15512</v>
      </c>
      <c r="L14" s="338">
        <v>0</v>
      </c>
      <c r="M14" s="339">
        <v>245928</v>
      </c>
      <c r="N14" s="343">
        <v>3279</v>
      </c>
      <c r="O14" s="343">
        <f t="shared" si="1"/>
        <v>1690471</v>
      </c>
      <c r="P14" s="354"/>
    </row>
    <row r="15" spans="1:16">
      <c r="A15" s="101" t="s">
        <v>41</v>
      </c>
      <c r="B15" s="351" t="s">
        <v>863</v>
      </c>
      <c r="C15" s="341">
        <v>0</v>
      </c>
      <c r="D15" s="340">
        <v>0</v>
      </c>
      <c r="E15" s="340">
        <v>1116617</v>
      </c>
      <c r="F15" s="344">
        <v>0</v>
      </c>
      <c r="G15" s="341">
        <v>0</v>
      </c>
      <c r="H15" s="340">
        <v>0</v>
      </c>
      <c r="I15" s="344">
        <v>0</v>
      </c>
      <c r="J15" s="341">
        <v>0</v>
      </c>
      <c r="K15" s="344">
        <v>0</v>
      </c>
      <c r="L15" s="341">
        <v>0</v>
      </c>
      <c r="M15" s="340">
        <v>0</v>
      </c>
      <c r="N15" s="344">
        <v>0</v>
      </c>
      <c r="O15" s="344">
        <f t="shared" si="1"/>
        <v>1116617</v>
      </c>
      <c r="P15" s="354"/>
    </row>
    <row r="16" spans="1:16">
      <c r="A16" s="101" t="s">
        <v>0</v>
      </c>
      <c r="B16" s="351" t="s">
        <v>52</v>
      </c>
      <c r="C16" s="341">
        <v>308826</v>
      </c>
      <c r="D16" s="340">
        <v>0</v>
      </c>
      <c r="E16" s="340">
        <v>0</v>
      </c>
      <c r="F16" s="344">
        <v>0</v>
      </c>
      <c r="G16" s="341">
        <v>0</v>
      </c>
      <c r="H16" s="340">
        <v>0</v>
      </c>
      <c r="I16" s="344">
        <v>0</v>
      </c>
      <c r="J16" s="341">
        <v>0</v>
      </c>
      <c r="K16" s="344">
        <v>0</v>
      </c>
      <c r="L16" s="341">
        <v>0</v>
      </c>
      <c r="M16" s="340">
        <v>0</v>
      </c>
      <c r="N16" s="344">
        <v>0</v>
      </c>
      <c r="O16" s="344">
        <f t="shared" si="1"/>
        <v>308826</v>
      </c>
      <c r="P16" s="354"/>
    </row>
    <row r="17" spans="1:16">
      <c r="A17" s="101" t="s">
        <v>42</v>
      </c>
      <c r="B17" s="351" t="s">
        <v>53</v>
      </c>
      <c r="C17" s="341">
        <v>0</v>
      </c>
      <c r="D17" s="340">
        <v>0</v>
      </c>
      <c r="E17" s="340">
        <v>309</v>
      </c>
      <c r="F17" s="344">
        <v>0</v>
      </c>
      <c r="G17" s="341">
        <v>0</v>
      </c>
      <c r="H17" s="340">
        <v>0</v>
      </c>
      <c r="I17" s="344">
        <v>0</v>
      </c>
      <c r="J17" s="341">
        <v>0</v>
      </c>
      <c r="K17" s="344">
        <v>15512</v>
      </c>
      <c r="L17" s="341">
        <v>0</v>
      </c>
      <c r="M17" s="340">
        <v>245928</v>
      </c>
      <c r="N17" s="344">
        <v>3279</v>
      </c>
      <c r="O17" s="344">
        <f t="shared" si="1"/>
        <v>265028</v>
      </c>
      <c r="P17" s="354"/>
    </row>
    <row r="18" spans="1:16">
      <c r="A18" s="4" t="s">
        <v>831</v>
      </c>
      <c r="B18" s="348" t="s">
        <v>865</v>
      </c>
      <c r="C18" s="338">
        <v>0</v>
      </c>
      <c r="D18" s="339">
        <v>0</v>
      </c>
      <c r="E18" s="339">
        <v>0</v>
      </c>
      <c r="F18" s="343">
        <v>0</v>
      </c>
      <c r="G18" s="338">
        <v>0</v>
      </c>
      <c r="H18" s="339">
        <v>0</v>
      </c>
      <c r="I18" s="343">
        <v>0</v>
      </c>
      <c r="J18" s="338">
        <v>484852</v>
      </c>
      <c r="K18" s="343">
        <v>79530</v>
      </c>
      <c r="L18" s="338">
        <v>0</v>
      </c>
      <c r="M18" s="339">
        <v>0</v>
      </c>
      <c r="N18" s="343">
        <v>0</v>
      </c>
      <c r="O18" s="343">
        <f t="shared" si="1"/>
        <v>564382</v>
      </c>
      <c r="P18" s="354"/>
    </row>
    <row r="19" spans="1:16">
      <c r="A19" s="4" t="s">
        <v>816</v>
      </c>
      <c r="B19" s="348" t="s">
        <v>864</v>
      </c>
      <c r="C19" s="338">
        <v>0</v>
      </c>
      <c r="D19" s="339">
        <v>0</v>
      </c>
      <c r="E19" s="339">
        <v>0</v>
      </c>
      <c r="F19" s="343">
        <v>0</v>
      </c>
      <c r="G19" s="338">
        <v>283744</v>
      </c>
      <c r="H19" s="339">
        <v>19909</v>
      </c>
      <c r="I19" s="343">
        <v>0</v>
      </c>
      <c r="J19" s="338">
        <v>64402</v>
      </c>
      <c r="K19" s="343">
        <v>374091</v>
      </c>
      <c r="L19" s="338">
        <v>1157583</v>
      </c>
      <c r="M19" s="339">
        <v>188341</v>
      </c>
      <c r="N19" s="343">
        <v>68590</v>
      </c>
      <c r="O19" s="343">
        <f t="shared" si="1"/>
        <v>2156660</v>
      </c>
      <c r="P19" s="354"/>
    </row>
    <row r="20" spans="1:16">
      <c r="A20" s="101" t="s">
        <v>45</v>
      </c>
      <c r="B20" s="351" t="s">
        <v>62</v>
      </c>
      <c r="C20" s="341">
        <v>0</v>
      </c>
      <c r="D20" s="340">
        <v>0</v>
      </c>
      <c r="E20" s="340">
        <v>0</v>
      </c>
      <c r="F20" s="344">
        <v>0</v>
      </c>
      <c r="G20" s="341">
        <v>0</v>
      </c>
      <c r="H20" s="340">
        <v>0</v>
      </c>
      <c r="I20" s="344">
        <v>0</v>
      </c>
      <c r="J20" s="341">
        <v>60427</v>
      </c>
      <c r="K20" s="344">
        <v>0</v>
      </c>
      <c r="L20" s="341">
        <v>1155577</v>
      </c>
      <c r="M20" s="340">
        <v>50381</v>
      </c>
      <c r="N20" s="344">
        <v>11357</v>
      </c>
      <c r="O20" s="344">
        <f t="shared" si="1"/>
        <v>1277742</v>
      </c>
      <c r="P20" s="354"/>
    </row>
    <row r="21" spans="1:16">
      <c r="A21" s="101" t="s">
        <v>46</v>
      </c>
      <c r="B21" s="351" t="s">
        <v>63</v>
      </c>
      <c r="C21" s="341">
        <v>0</v>
      </c>
      <c r="D21" s="340">
        <v>0</v>
      </c>
      <c r="E21" s="340">
        <v>0</v>
      </c>
      <c r="F21" s="344">
        <v>0</v>
      </c>
      <c r="G21" s="341">
        <v>283744</v>
      </c>
      <c r="H21" s="340">
        <v>0</v>
      </c>
      <c r="I21" s="344">
        <v>0</v>
      </c>
      <c r="J21" s="341">
        <v>3975</v>
      </c>
      <c r="K21" s="344">
        <v>374091</v>
      </c>
      <c r="L21" s="341">
        <v>0</v>
      </c>
      <c r="M21" s="340">
        <v>2915</v>
      </c>
      <c r="N21" s="344">
        <v>0</v>
      </c>
      <c r="O21" s="344">
        <f t="shared" si="1"/>
        <v>664725</v>
      </c>
      <c r="P21" s="354"/>
    </row>
    <row r="22" spans="1:16">
      <c r="A22" s="101" t="s">
        <v>11</v>
      </c>
      <c r="B22" s="351" t="s">
        <v>64</v>
      </c>
      <c r="C22" s="341">
        <v>0</v>
      </c>
      <c r="D22" s="340">
        <v>0</v>
      </c>
      <c r="E22" s="340">
        <v>0</v>
      </c>
      <c r="F22" s="344">
        <v>0</v>
      </c>
      <c r="G22" s="341">
        <v>0</v>
      </c>
      <c r="H22" s="340">
        <v>19909</v>
      </c>
      <c r="I22" s="344">
        <v>0</v>
      </c>
      <c r="J22" s="341">
        <v>0</v>
      </c>
      <c r="K22" s="344">
        <v>0</v>
      </c>
      <c r="L22" s="341">
        <v>0</v>
      </c>
      <c r="M22" s="340">
        <v>97122</v>
      </c>
      <c r="N22" s="344">
        <v>0</v>
      </c>
      <c r="O22" s="344">
        <f t="shared" si="1"/>
        <v>117031</v>
      </c>
      <c r="P22" s="354"/>
    </row>
    <row r="23" spans="1:16">
      <c r="A23" s="101" t="s">
        <v>42</v>
      </c>
      <c r="B23" s="351" t="s">
        <v>53</v>
      </c>
      <c r="C23" s="341">
        <v>0</v>
      </c>
      <c r="D23" s="340">
        <v>0</v>
      </c>
      <c r="E23" s="340">
        <v>0</v>
      </c>
      <c r="F23" s="344">
        <v>0</v>
      </c>
      <c r="G23" s="341">
        <v>0</v>
      </c>
      <c r="H23" s="340">
        <v>0</v>
      </c>
      <c r="I23" s="344">
        <v>0</v>
      </c>
      <c r="J23" s="341">
        <v>0</v>
      </c>
      <c r="K23" s="344">
        <v>0</v>
      </c>
      <c r="L23" s="341">
        <v>2006</v>
      </c>
      <c r="M23" s="340">
        <v>37922</v>
      </c>
      <c r="N23" s="344">
        <v>57233</v>
      </c>
      <c r="O23" s="344">
        <f t="shared" si="1"/>
        <v>97161</v>
      </c>
      <c r="P23" s="354"/>
    </row>
    <row r="24" spans="1:16">
      <c r="A24" s="176" t="s">
        <v>681</v>
      </c>
      <c r="B24" s="352" t="s">
        <v>682</v>
      </c>
      <c r="C24" s="338">
        <v>0</v>
      </c>
      <c r="D24" s="339">
        <v>0</v>
      </c>
      <c r="E24" s="339">
        <v>0</v>
      </c>
      <c r="F24" s="343">
        <v>0</v>
      </c>
      <c r="G24" s="338">
        <v>0</v>
      </c>
      <c r="H24" s="339">
        <v>0</v>
      </c>
      <c r="I24" s="343">
        <v>0</v>
      </c>
      <c r="J24" s="338">
        <v>0</v>
      </c>
      <c r="K24" s="343">
        <v>0</v>
      </c>
      <c r="L24" s="338">
        <v>0</v>
      </c>
      <c r="M24" s="339">
        <v>0</v>
      </c>
      <c r="N24" s="343">
        <v>0</v>
      </c>
      <c r="O24" s="343">
        <v>84399</v>
      </c>
      <c r="P24" s="354"/>
    </row>
    <row r="26" spans="1:16">
      <c r="I26" s="353"/>
      <c r="J26" s="353"/>
      <c r="K26" s="353"/>
      <c r="L26" s="353"/>
      <c r="M26" s="353"/>
      <c r="N26" s="353"/>
      <c r="O26" s="353"/>
    </row>
    <row r="27" spans="1:16">
      <c r="I27" s="353"/>
      <c r="J27" s="353"/>
      <c r="K27" s="353"/>
      <c r="L27" s="353"/>
      <c r="M27" s="353"/>
      <c r="N27" s="353"/>
      <c r="O27" s="353"/>
    </row>
    <row r="28" spans="1:16">
      <c r="I28" s="353"/>
      <c r="J28" s="353"/>
      <c r="K28" s="353"/>
      <c r="L28" s="353"/>
      <c r="M28" s="353"/>
      <c r="N28" s="353"/>
      <c r="O28" s="353"/>
    </row>
    <row r="29" spans="1:16">
      <c r="I29" s="353"/>
      <c r="J29" s="353"/>
      <c r="K29" s="353"/>
      <c r="L29" s="353"/>
      <c r="M29" s="353"/>
      <c r="N29" s="353"/>
      <c r="O29" s="353"/>
    </row>
    <row r="30" spans="1:16">
      <c r="I30" s="353"/>
      <c r="J30" s="353"/>
      <c r="K30" s="353"/>
      <c r="L30" s="353"/>
      <c r="M30" s="353"/>
      <c r="N30" s="353"/>
      <c r="O30" s="353"/>
    </row>
    <row r="31" spans="1:16">
      <c r="I31" s="353"/>
      <c r="J31" s="353"/>
      <c r="K31" s="353"/>
      <c r="L31" s="353"/>
      <c r="M31" s="353"/>
      <c r="N31" s="353"/>
      <c r="O31" s="353"/>
    </row>
    <row r="32" spans="1:16">
      <c r="I32" s="353"/>
      <c r="J32" s="353"/>
      <c r="K32" s="353"/>
      <c r="L32" s="353"/>
      <c r="M32" s="353"/>
      <c r="N32" s="353"/>
      <c r="O32" s="353"/>
    </row>
    <row r="33" spans="3:15">
      <c r="I33" s="353"/>
      <c r="J33" s="353"/>
      <c r="K33" s="353"/>
      <c r="L33" s="353"/>
      <c r="M33" s="353"/>
      <c r="N33" s="353"/>
      <c r="O33" s="353"/>
    </row>
    <row r="34" spans="3:15">
      <c r="I34" s="353"/>
      <c r="J34" s="353"/>
      <c r="K34" s="353"/>
      <c r="L34" s="353"/>
      <c r="M34" s="353"/>
      <c r="N34" s="353"/>
      <c r="O34" s="353"/>
    </row>
    <row r="35" spans="3:15">
      <c r="I35" s="353"/>
      <c r="J35" s="353"/>
      <c r="K35" s="353"/>
      <c r="L35" s="353"/>
      <c r="M35" s="353"/>
      <c r="N35" s="353"/>
      <c r="O35" s="353"/>
    </row>
    <row r="36" spans="3:15">
      <c r="I36" s="353"/>
      <c r="J36" s="353"/>
      <c r="K36" s="353"/>
      <c r="L36" s="353"/>
      <c r="M36" s="353"/>
      <c r="N36" s="353"/>
      <c r="O36" s="353"/>
    </row>
    <row r="37" spans="3:15">
      <c r="I37" s="353"/>
      <c r="J37" s="353"/>
      <c r="K37" s="353"/>
      <c r="L37" s="353"/>
      <c r="M37" s="353"/>
      <c r="N37" s="353"/>
      <c r="O37" s="353"/>
    </row>
    <row r="38" spans="3:15">
      <c r="I38" s="353"/>
      <c r="J38" s="353"/>
      <c r="K38" s="353"/>
      <c r="L38" s="353"/>
      <c r="M38" s="353"/>
      <c r="N38" s="353"/>
      <c r="O38" s="353"/>
    </row>
    <row r="39" spans="3:15">
      <c r="I39" s="353"/>
      <c r="J39" s="353"/>
      <c r="K39" s="353"/>
      <c r="L39" s="353"/>
      <c r="M39" s="353"/>
      <c r="N39" s="353"/>
      <c r="O39" s="353"/>
    </row>
    <row r="40" spans="3:15">
      <c r="I40" s="353"/>
      <c r="J40" s="353"/>
      <c r="K40" s="353"/>
      <c r="L40" s="353"/>
      <c r="M40" s="353"/>
      <c r="N40" s="353"/>
      <c r="O40" s="353"/>
    </row>
    <row r="41" spans="3:15">
      <c r="I41" s="353"/>
      <c r="J41" s="353"/>
      <c r="K41" s="353"/>
      <c r="L41" s="353"/>
      <c r="M41" s="353"/>
      <c r="N41" s="353"/>
      <c r="O41" s="353"/>
    </row>
    <row r="42" spans="3:15">
      <c r="I42" s="353"/>
      <c r="J42" s="353"/>
      <c r="K42" s="353"/>
      <c r="L42" s="353"/>
      <c r="M42" s="353"/>
      <c r="N42" s="353"/>
      <c r="O42" s="353"/>
    </row>
    <row r="43" spans="3:15">
      <c r="I43" s="353"/>
      <c r="J43" s="353"/>
      <c r="K43" s="353"/>
      <c r="L43" s="353"/>
      <c r="M43" s="353"/>
      <c r="N43" s="353"/>
      <c r="O43" s="353"/>
    </row>
    <row r="44" spans="3:15">
      <c r="C44" s="353"/>
    </row>
    <row r="45" spans="3:15">
      <c r="C45" s="353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A137"/>
  <sheetViews>
    <sheetView showGridLines="0"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2" sqref="A2:A3"/>
    </sheetView>
  </sheetViews>
  <sheetFormatPr defaultRowHeight="14.4" outlineLevelRow="1" outlineLevelCol="1"/>
  <cols>
    <col min="1" max="1" width="77.5546875" customWidth="1"/>
    <col min="2" max="2" width="66.88671875" bestFit="1" customWidth="1"/>
    <col min="3" max="6" width="11.6640625" hidden="1" customWidth="1" outlineLevel="1"/>
    <col min="7" max="7" width="11.6640625" customWidth="1" collapsed="1"/>
    <col min="8" max="11" width="11.6640625" hidden="1" customWidth="1" outlineLevel="1"/>
    <col min="12" max="12" width="12.44140625" bestFit="1" customWidth="1" collapsed="1"/>
    <col min="13" max="16" width="11.6640625" hidden="1" customWidth="1" outlineLevel="1"/>
    <col min="17" max="17" width="12.44140625" bestFit="1" customWidth="1" collapsed="1"/>
    <col min="18" max="21" width="11.6640625" hidden="1" customWidth="1" outlineLevel="1"/>
    <col min="22" max="22" width="11.6640625" customWidth="1" collapsed="1"/>
    <col min="23" max="26" width="11.6640625" hidden="1" customWidth="1" outlineLevel="1"/>
    <col min="27" max="27" width="12.44140625" bestFit="1" customWidth="1" collapsed="1"/>
  </cols>
  <sheetData>
    <row r="2" spans="1:27">
      <c r="A2" s="379" t="s">
        <v>763</v>
      </c>
      <c r="B2" s="379" t="s">
        <v>764</v>
      </c>
      <c r="C2" s="296" t="s">
        <v>510</v>
      </c>
      <c r="D2" s="296" t="s">
        <v>512</v>
      </c>
      <c r="E2" s="296" t="s">
        <v>521</v>
      </c>
      <c r="F2" s="296" t="s">
        <v>528</v>
      </c>
      <c r="G2" s="306">
        <v>2020</v>
      </c>
      <c r="H2" s="296" t="s">
        <v>530</v>
      </c>
      <c r="I2" s="296" t="s">
        <v>539</v>
      </c>
      <c r="J2" s="296" t="s">
        <v>546</v>
      </c>
      <c r="K2" s="296" t="s">
        <v>666</v>
      </c>
      <c r="L2" s="306">
        <v>2021</v>
      </c>
      <c r="M2" s="296" t="s">
        <v>674</v>
      </c>
      <c r="N2" s="296" t="s">
        <v>677</v>
      </c>
      <c r="O2" s="296" t="s">
        <v>685</v>
      </c>
      <c r="P2" s="296" t="s">
        <v>693</v>
      </c>
      <c r="Q2" s="306">
        <v>2022</v>
      </c>
      <c r="R2" s="296" t="s">
        <v>700</v>
      </c>
      <c r="S2" s="296" t="s">
        <v>710</v>
      </c>
      <c r="T2" s="296" t="s">
        <v>718</v>
      </c>
      <c r="U2" s="296" t="s">
        <v>719</v>
      </c>
      <c r="V2" s="296">
        <v>2023</v>
      </c>
      <c r="W2" s="296" t="s">
        <v>723</v>
      </c>
      <c r="X2" s="296" t="s">
        <v>731</v>
      </c>
      <c r="Y2" s="296" t="s">
        <v>755</v>
      </c>
      <c r="Z2" s="296" t="s">
        <v>761</v>
      </c>
      <c r="AA2" s="296">
        <v>2024</v>
      </c>
    </row>
    <row r="3" spans="1:27" ht="17.399999999999999" customHeight="1">
      <c r="A3" s="380"/>
      <c r="B3" s="380"/>
      <c r="C3" s="296" t="s">
        <v>511</v>
      </c>
      <c r="D3" s="296" t="s">
        <v>513</v>
      </c>
      <c r="E3" s="296" t="s">
        <v>522</v>
      </c>
      <c r="F3" s="296" t="s">
        <v>529</v>
      </c>
      <c r="G3" s="306">
        <v>2020</v>
      </c>
      <c r="H3" s="296" t="s">
        <v>531</v>
      </c>
      <c r="I3" s="296" t="s">
        <v>540</v>
      </c>
      <c r="J3" s="296" t="s">
        <v>547</v>
      </c>
      <c r="K3" s="296" t="s">
        <v>667</v>
      </c>
      <c r="L3" s="306">
        <v>2021</v>
      </c>
      <c r="M3" s="296" t="s">
        <v>675</v>
      </c>
      <c r="N3" s="296" t="s">
        <v>678</v>
      </c>
      <c r="O3" s="296" t="s">
        <v>686</v>
      </c>
      <c r="P3" s="296" t="s">
        <v>692</v>
      </c>
      <c r="Q3" s="306">
        <v>2022</v>
      </c>
      <c r="R3" s="296" t="s">
        <v>701</v>
      </c>
      <c r="S3" s="296" t="s">
        <v>711</v>
      </c>
      <c r="T3" s="296" t="s">
        <v>717</v>
      </c>
      <c r="U3" s="296" t="s">
        <v>720</v>
      </c>
      <c r="V3" s="296">
        <v>2023</v>
      </c>
      <c r="W3" s="296" t="s">
        <v>724</v>
      </c>
      <c r="X3" s="296" t="s">
        <v>732</v>
      </c>
      <c r="Y3" s="296" t="s">
        <v>756</v>
      </c>
      <c r="Z3" s="296" t="s">
        <v>762</v>
      </c>
      <c r="AA3" s="296">
        <v>2024</v>
      </c>
    </row>
    <row r="4" spans="1:27">
      <c r="A4" s="307" t="s">
        <v>32</v>
      </c>
      <c r="B4" s="72" t="s">
        <v>56</v>
      </c>
      <c r="C4" s="308">
        <v>2125162</v>
      </c>
      <c r="D4" s="308">
        <v>2129064</v>
      </c>
      <c r="E4" s="308">
        <v>2535465</v>
      </c>
      <c r="F4" s="308">
        <v>2537704</v>
      </c>
      <c r="G4" s="156">
        <v>9327395</v>
      </c>
      <c r="H4" s="308">
        <v>2667602</v>
      </c>
      <c r="I4" s="308">
        <v>2675753</v>
      </c>
      <c r="J4" s="308">
        <v>2513222</v>
      </c>
      <c r="K4" s="308">
        <v>2431547</v>
      </c>
      <c r="L4" s="156">
        <v>10288124</v>
      </c>
      <c r="M4" s="308">
        <v>2544621</v>
      </c>
      <c r="N4" s="308">
        <v>2486797</v>
      </c>
      <c r="O4" s="308">
        <v>2510567</v>
      </c>
      <c r="P4" s="308">
        <v>2568697</v>
      </c>
      <c r="Q4" s="156">
        <v>10110682</v>
      </c>
      <c r="R4" s="308">
        <v>2460480</v>
      </c>
      <c r="S4" s="308">
        <v>2477122</v>
      </c>
      <c r="T4" s="308">
        <v>2490082</v>
      </c>
      <c r="U4" s="308">
        <v>2493567</v>
      </c>
      <c r="V4" s="156">
        <v>9921251</v>
      </c>
      <c r="W4" s="308">
        <v>2466317</v>
      </c>
      <c r="X4" s="308">
        <v>2727242</v>
      </c>
      <c r="Y4" s="308">
        <v>2711382</v>
      </c>
      <c r="Z4" s="308">
        <v>2667797</v>
      </c>
      <c r="AA4" s="156">
        <v>10572738</v>
      </c>
    </row>
    <row r="5" spans="1:27">
      <c r="A5" s="307" t="s">
        <v>765</v>
      </c>
      <c r="B5" s="72" t="s">
        <v>766</v>
      </c>
      <c r="C5" s="310">
        <v>1632590</v>
      </c>
      <c r="D5" s="310">
        <v>1677645</v>
      </c>
      <c r="E5" s="310">
        <v>1820017</v>
      </c>
      <c r="F5" s="310">
        <v>1877564</v>
      </c>
      <c r="G5" s="309">
        <v>7007816</v>
      </c>
      <c r="H5" s="310">
        <v>2038124</v>
      </c>
      <c r="I5" s="310">
        <v>1963778</v>
      </c>
      <c r="J5" s="310">
        <v>1917948</v>
      </c>
      <c r="K5" s="310">
        <v>1838682</v>
      </c>
      <c r="L5" s="309">
        <v>7758532</v>
      </c>
      <c r="M5" s="310">
        <v>1883598</v>
      </c>
      <c r="N5" s="310">
        <v>1810520</v>
      </c>
      <c r="O5" s="310">
        <v>1837597</v>
      </c>
      <c r="P5" s="310">
        <v>1873736</v>
      </c>
      <c r="Q5" s="309">
        <v>7405451</v>
      </c>
      <c r="R5" s="310">
        <v>1773710</v>
      </c>
      <c r="S5" s="310">
        <v>1765506</v>
      </c>
      <c r="T5" s="310">
        <v>1724972</v>
      </c>
      <c r="U5" s="310">
        <v>1689077</v>
      </c>
      <c r="V5" s="309">
        <v>6953265</v>
      </c>
      <c r="W5" s="310">
        <v>1657762</v>
      </c>
      <c r="X5" s="310">
        <v>1859409</v>
      </c>
      <c r="Y5" s="310">
        <v>1885665</v>
      </c>
      <c r="Z5" s="310">
        <v>1792807</v>
      </c>
      <c r="AA5" s="309">
        <v>7195644</v>
      </c>
    </row>
    <row r="6" spans="1:27">
      <c r="A6" s="311" t="s">
        <v>0</v>
      </c>
      <c r="B6" s="139" t="s">
        <v>52</v>
      </c>
      <c r="C6" s="313">
        <v>647864</v>
      </c>
      <c r="D6" s="313">
        <v>734275</v>
      </c>
      <c r="E6" s="313">
        <v>795813</v>
      </c>
      <c r="F6" s="313">
        <v>824753</v>
      </c>
      <c r="G6" s="312">
        <v>3002705</v>
      </c>
      <c r="H6" s="313">
        <v>900094</v>
      </c>
      <c r="I6" s="313">
        <v>863332</v>
      </c>
      <c r="J6" s="313">
        <v>892364</v>
      </c>
      <c r="K6" s="313">
        <v>839032</v>
      </c>
      <c r="L6" s="312">
        <v>3494822</v>
      </c>
      <c r="M6" s="313">
        <v>851027</v>
      </c>
      <c r="N6" s="313">
        <v>829200</v>
      </c>
      <c r="O6" s="313">
        <v>879326</v>
      </c>
      <c r="P6" s="313">
        <v>843636</v>
      </c>
      <c r="Q6" s="312">
        <v>3403189</v>
      </c>
      <c r="R6" s="313">
        <v>891067</v>
      </c>
      <c r="S6" s="313">
        <v>850803</v>
      </c>
      <c r="T6" s="313">
        <v>858589</v>
      </c>
      <c r="U6" s="313">
        <v>831317</v>
      </c>
      <c r="V6" s="312">
        <v>3431776</v>
      </c>
      <c r="W6" s="313">
        <v>801263</v>
      </c>
      <c r="X6" s="313">
        <v>949922</v>
      </c>
      <c r="Y6" s="313">
        <v>955326</v>
      </c>
      <c r="Z6" s="313">
        <v>921904</v>
      </c>
      <c r="AA6" s="312">
        <v>3628416</v>
      </c>
    </row>
    <row r="7" spans="1:27">
      <c r="A7" s="311" t="s">
        <v>867</v>
      </c>
      <c r="B7" s="139" t="s">
        <v>868</v>
      </c>
      <c r="C7" s="313">
        <v>792029</v>
      </c>
      <c r="D7" s="313">
        <v>739805</v>
      </c>
      <c r="E7" s="313">
        <v>814051</v>
      </c>
      <c r="F7" s="313">
        <v>831118</v>
      </c>
      <c r="G7" s="312">
        <v>3177003</v>
      </c>
      <c r="H7" s="313">
        <v>933039</v>
      </c>
      <c r="I7" s="313">
        <v>865118</v>
      </c>
      <c r="J7" s="313">
        <v>788021</v>
      </c>
      <c r="K7" s="313">
        <v>739086</v>
      </c>
      <c r="L7" s="312">
        <v>3325264</v>
      </c>
      <c r="M7" s="313">
        <v>756249</v>
      </c>
      <c r="N7" s="313">
        <v>674458</v>
      </c>
      <c r="O7" s="313">
        <v>655230</v>
      </c>
      <c r="P7" s="313">
        <v>715525</v>
      </c>
      <c r="Q7" s="312">
        <v>2801462</v>
      </c>
      <c r="R7" s="313">
        <v>577582</v>
      </c>
      <c r="S7" s="313">
        <v>601328</v>
      </c>
      <c r="T7" s="313">
        <v>564424</v>
      </c>
      <c r="U7" s="313">
        <v>536846</v>
      </c>
      <c r="V7" s="312">
        <v>2280180</v>
      </c>
      <c r="W7" s="313">
        <v>549579</v>
      </c>
      <c r="X7" s="313">
        <v>562753</v>
      </c>
      <c r="Y7" s="313">
        <v>575505</v>
      </c>
      <c r="Z7" s="313">
        <v>526469</v>
      </c>
      <c r="AA7" s="312">
        <v>2214306</v>
      </c>
    </row>
    <row r="8" spans="1:27">
      <c r="A8" s="311" t="s">
        <v>767</v>
      </c>
      <c r="B8" s="139" t="s">
        <v>768</v>
      </c>
      <c r="C8" s="313">
        <v>145234</v>
      </c>
      <c r="D8" s="313">
        <v>161865</v>
      </c>
      <c r="E8" s="313">
        <v>159710</v>
      </c>
      <c r="F8" s="313">
        <v>168790</v>
      </c>
      <c r="G8" s="312">
        <v>635599</v>
      </c>
      <c r="H8" s="313">
        <v>161077</v>
      </c>
      <c r="I8" s="313">
        <v>166079</v>
      </c>
      <c r="J8" s="313">
        <v>179774</v>
      </c>
      <c r="K8" s="313">
        <v>193185</v>
      </c>
      <c r="L8" s="312">
        <v>700115</v>
      </c>
      <c r="M8" s="313">
        <v>185237</v>
      </c>
      <c r="N8" s="313">
        <v>206235</v>
      </c>
      <c r="O8" s="313">
        <v>216503</v>
      </c>
      <c r="P8" s="313">
        <v>227868</v>
      </c>
      <c r="Q8" s="312">
        <v>835843</v>
      </c>
      <c r="R8" s="313">
        <v>222966</v>
      </c>
      <c r="S8" s="313">
        <v>239099</v>
      </c>
      <c r="T8" s="313">
        <v>245223</v>
      </c>
      <c r="U8" s="313">
        <v>263284</v>
      </c>
      <c r="V8" s="312">
        <v>970572</v>
      </c>
      <c r="W8" s="313">
        <v>259193</v>
      </c>
      <c r="X8" s="313">
        <v>285612</v>
      </c>
      <c r="Y8" s="313">
        <v>288592</v>
      </c>
      <c r="Z8" s="313">
        <v>283529</v>
      </c>
      <c r="AA8" s="312">
        <v>1116926</v>
      </c>
    </row>
    <row r="9" spans="1:27">
      <c r="A9" s="311" t="s">
        <v>769</v>
      </c>
      <c r="B9" s="139" t="s">
        <v>770</v>
      </c>
      <c r="C9" s="313">
        <v>47463</v>
      </c>
      <c r="D9" s="313">
        <v>41700</v>
      </c>
      <c r="E9" s="313">
        <v>50443</v>
      </c>
      <c r="F9" s="313">
        <v>52903</v>
      </c>
      <c r="G9" s="312">
        <v>192509</v>
      </c>
      <c r="H9" s="313">
        <v>43914</v>
      </c>
      <c r="I9" s="313">
        <v>69249</v>
      </c>
      <c r="J9" s="313">
        <v>57789</v>
      </c>
      <c r="K9" s="313">
        <v>67379</v>
      </c>
      <c r="L9" s="312">
        <v>238331</v>
      </c>
      <c r="M9" s="313">
        <v>91085</v>
      </c>
      <c r="N9" s="313">
        <v>100627</v>
      </c>
      <c r="O9" s="313">
        <v>86538</v>
      </c>
      <c r="P9" s="313">
        <v>86707</v>
      </c>
      <c r="Q9" s="312">
        <v>364957</v>
      </c>
      <c r="R9" s="313">
        <v>82095</v>
      </c>
      <c r="S9" s="313">
        <v>74276</v>
      </c>
      <c r="T9" s="313">
        <v>56736</v>
      </c>
      <c r="U9" s="313">
        <v>57630</v>
      </c>
      <c r="V9" s="312">
        <v>270737</v>
      </c>
      <c r="W9" s="313">
        <v>47727</v>
      </c>
      <c r="X9" s="313">
        <v>61122</v>
      </c>
      <c r="Y9" s="313">
        <v>66242</v>
      </c>
      <c r="Z9" s="313">
        <v>60905</v>
      </c>
      <c r="AA9" s="312">
        <v>235996</v>
      </c>
    </row>
    <row r="10" spans="1:27">
      <c r="A10" s="307" t="s">
        <v>771</v>
      </c>
      <c r="B10" s="72" t="s">
        <v>772</v>
      </c>
      <c r="C10" s="310">
        <v>123346</v>
      </c>
      <c r="D10" s="310">
        <v>117266</v>
      </c>
      <c r="E10" s="310">
        <v>140442</v>
      </c>
      <c r="F10" s="310">
        <v>159498</v>
      </c>
      <c r="G10" s="309">
        <v>540553</v>
      </c>
      <c r="H10" s="310">
        <v>158508</v>
      </c>
      <c r="I10" s="310">
        <v>147436</v>
      </c>
      <c r="J10" s="310">
        <v>150410</v>
      </c>
      <c r="K10" s="310">
        <v>135441</v>
      </c>
      <c r="L10" s="309">
        <v>591795</v>
      </c>
      <c r="M10" s="310">
        <v>144830</v>
      </c>
      <c r="N10" s="310">
        <v>156380</v>
      </c>
      <c r="O10" s="310">
        <v>136185</v>
      </c>
      <c r="P10" s="310">
        <v>148940</v>
      </c>
      <c r="Q10" s="309">
        <v>586336</v>
      </c>
      <c r="R10" s="310">
        <v>137655</v>
      </c>
      <c r="S10" s="310">
        <v>131177</v>
      </c>
      <c r="T10" s="310">
        <v>150088</v>
      </c>
      <c r="U10" s="310">
        <v>153035</v>
      </c>
      <c r="V10" s="309">
        <v>571955</v>
      </c>
      <c r="W10" s="310">
        <v>148122</v>
      </c>
      <c r="X10" s="310">
        <v>155858</v>
      </c>
      <c r="Y10" s="310">
        <v>153483</v>
      </c>
      <c r="Z10" s="310">
        <v>153123</v>
      </c>
      <c r="AA10" s="309">
        <v>610588</v>
      </c>
    </row>
    <row r="11" spans="1:27">
      <c r="A11" s="311" t="s">
        <v>773</v>
      </c>
      <c r="B11" s="139" t="s">
        <v>774</v>
      </c>
      <c r="C11" s="313">
        <v>40509</v>
      </c>
      <c r="D11" s="313">
        <v>56149</v>
      </c>
      <c r="E11" s="313">
        <v>52789</v>
      </c>
      <c r="F11" s="313">
        <v>59145</v>
      </c>
      <c r="G11" s="312">
        <v>208592</v>
      </c>
      <c r="H11" s="313">
        <v>69224</v>
      </c>
      <c r="I11" s="313">
        <v>60185</v>
      </c>
      <c r="J11" s="313">
        <v>61177</v>
      </c>
      <c r="K11" s="313">
        <v>65522</v>
      </c>
      <c r="L11" s="312">
        <v>256108</v>
      </c>
      <c r="M11" s="313">
        <v>68900</v>
      </c>
      <c r="N11" s="313">
        <v>70004</v>
      </c>
      <c r="O11" s="313">
        <v>67545</v>
      </c>
      <c r="P11" s="313">
        <v>78834</v>
      </c>
      <c r="Q11" s="312">
        <v>285283</v>
      </c>
      <c r="R11" s="313">
        <v>69237</v>
      </c>
      <c r="S11" s="313">
        <v>57453</v>
      </c>
      <c r="T11" s="313">
        <v>64928</v>
      </c>
      <c r="U11" s="313">
        <v>78365</v>
      </c>
      <c r="V11" s="312">
        <v>269983</v>
      </c>
      <c r="W11" s="313">
        <v>68901</v>
      </c>
      <c r="X11" s="313">
        <v>74960</v>
      </c>
      <c r="Y11" s="313">
        <v>68353</v>
      </c>
      <c r="Z11" s="313">
        <v>71531</v>
      </c>
      <c r="AA11" s="312">
        <v>283744</v>
      </c>
    </row>
    <row r="12" spans="1:27">
      <c r="A12" s="311" t="s">
        <v>775</v>
      </c>
      <c r="B12" s="139" t="s">
        <v>776</v>
      </c>
      <c r="C12" s="313">
        <v>49984</v>
      </c>
      <c r="D12" s="313">
        <v>42079</v>
      </c>
      <c r="E12" s="313">
        <v>45553</v>
      </c>
      <c r="F12" s="313">
        <v>58455</v>
      </c>
      <c r="G12" s="312">
        <v>196072</v>
      </c>
      <c r="H12" s="313">
        <v>46766</v>
      </c>
      <c r="I12" s="313">
        <v>44181</v>
      </c>
      <c r="J12" s="313">
        <v>43913</v>
      </c>
      <c r="K12" s="313">
        <v>43051</v>
      </c>
      <c r="L12" s="312">
        <v>177911</v>
      </c>
      <c r="M12" s="313">
        <v>45124</v>
      </c>
      <c r="N12" s="313">
        <v>42915</v>
      </c>
      <c r="O12" s="313">
        <v>41999</v>
      </c>
      <c r="P12" s="313">
        <v>40460</v>
      </c>
      <c r="Q12" s="312">
        <v>170499</v>
      </c>
      <c r="R12" s="313">
        <v>38908</v>
      </c>
      <c r="S12" s="313">
        <v>40787</v>
      </c>
      <c r="T12" s="313">
        <v>42045</v>
      </c>
      <c r="U12" s="313">
        <v>43653</v>
      </c>
      <c r="V12" s="312">
        <v>165393</v>
      </c>
      <c r="W12" s="313">
        <v>46011</v>
      </c>
      <c r="X12" s="313">
        <v>46781</v>
      </c>
      <c r="Y12" s="313">
        <v>46516</v>
      </c>
      <c r="Z12" s="313">
        <v>48635</v>
      </c>
      <c r="AA12" s="312">
        <v>187945</v>
      </c>
    </row>
    <row r="13" spans="1:27">
      <c r="A13" s="311" t="s">
        <v>777</v>
      </c>
      <c r="B13" s="139" t="s">
        <v>778</v>
      </c>
      <c r="C13" s="313">
        <v>32853</v>
      </c>
      <c r="D13" s="313">
        <v>19039</v>
      </c>
      <c r="E13" s="313">
        <v>42099</v>
      </c>
      <c r="F13" s="313">
        <v>41899</v>
      </c>
      <c r="G13" s="312">
        <v>135890</v>
      </c>
      <c r="H13" s="313">
        <v>42518</v>
      </c>
      <c r="I13" s="313">
        <v>43070</v>
      </c>
      <c r="J13" s="313">
        <v>45320</v>
      </c>
      <c r="K13" s="313">
        <v>26868</v>
      </c>
      <c r="L13" s="312">
        <v>157776</v>
      </c>
      <c r="M13" s="313">
        <v>30806</v>
      </c>
      <c r="N13" s="313">
        <v>43461</v>
      </c>
      <c r="O13" s="313">
        <v>26641</v>
      </c>
      <c r="P13" s="313">
        <v>29646</v>
      </c>
      <c r="Q13" s="312">
        <v>130554</v>
      </c>
      <c r="R13" s="313">
        <v>29510</v>
      </c>
      <c r="S13" s="313">
        <v>32937</v>
      </c>
      <c r="T13" s="313">
        <v>43116</v>
      </c>
      <c r="U13" s="313">
        <v>31016</v>
      </c>
      <c r="V13" s="312">
        <v>136579</v>
      </c>
      <c r="W13" s="313">
        <v>33210</v>
      </c>
      <c r="X13" s="313">
        <v>34117</v>
      </c>
      <c r="Y13" s="313">
        <v>38614</v>
      </c>
      <c r="Z13" s="313">
        <v>32958</v>
      </c>
      <c r="AA13" s="312">
        <v>138899</v>
      </c>
    </row>
    <row r="14" spans="1:27">
      <c r="A14" s="307" t="s">
        <v>779</v>
      </c>
      <c r="B14" s="72" t="s">
        <v>780</v>
      </c>
      <c r="C14" s="310">
        <v>112014</v>
      </c>
      <c r="D14" s="310">
        <v>88856</v>
      </c>
      <c r="E14" s="310">
        <v>123999</v>
      </c>
      <c r="F14" s="310">
        <v>139040</v>
      </c>
      <c r="G14" s="309">
        <v>463909</v>
      </c>
      <c r="H14" s="310">
        <v>130140</v>
      </c>
      <c r="I14" s="310">
        <v>126582</v>
      </c>
      <c r="J14" s="310">
        <v>139176</v>
      </c>
      <c r="K14" s="310">
        <v>131845</v>
      </c>
      <c r="L14" s="309">
        <v>527743</v>
      </c>
      <c r="M14" s="310">
        <v>165959</v>
      </c>
      <c r="N14" s="310">
        <v>173980</v>
      </c>
      <c r="O14" s="310">
        <v>176054</v>
      </c>
      <c r="P14" s="310">
        <v>185148</v>
      </c>
      <c r="Q14" s="309">
        <v>701141</v>
      </c>
      <c r="R14" s="310">
        <v>178990</v>
      </c>
      <c r="S14" s="310">
        <v>194547</v>
      </c>
      <c r="T14" s="310">
        <v>216614</v>
      </c>
      <c r="U14" s="310">
        <v>259470</v>
      </c>
      <c r="V14" s="309">
        <v>849621</v>
      </c>
      <c r="W14" s="310">
        <v>252422</v>
      </c>
      <c r="X14" s="310">
        <v>255596</v>
      </c>
      <c r="Y14" s="310">
        <v>246668</v>
      </c>
      <c r="Z14" s="310">
        <v>263701</v>
      </c>
      <c r="AA14" s="309">
        <v>1018387</v>
      </c>
    </row>
    <row r="15" spans="1:27">
      <c r="A15" s="311" t="s">
        <v>781</v>
      </c>
      <c r="B15" s="139" t="s">
        <v>782</v>
      </c>
      <c r="C15" s="313">
        <v>90438</v>
      </c>
      <c r="D15" s="313">
        <v>71090</v>
      </c>
      <c r="E15" s="313">
        <v>98420</v>
      </c>
      <c r="F15" s="313">
        <v>113921</v>
      </c>
      <c r="G15" s="312">
        <v>373869</v>
      </c>
      <c r="H15" s="313">
        <v>105896</v>
      </c>
      <c r="I15" s="313">
        <v>100025</v>
      </c>
      <c r="J15" s="313">
        <v>107745</v>
      </c>
      <c r="K15" s="313">
        <v>99880</v>
      </c>
      <c r="L15" s="312">
        <v>413546</v>
      </c>
      <c r="M15" s="313">
        <v>97350</v>
      </c>
      <c r="N15" s="313">
        <v>98457</v>
      </c>
      <c r="O15" s="313">
        <v>97924</v>
      </c>
      <c r="P15" s="313">
        <v>101015</v>
      </c>
      <c r="Q15" s="312">
        <v>394746</v>
      </c>
      <c r="R15" s="313">
        <v>103893</v>
      </c>
      <c r="S15" s="313">
        <v>104225</v>
      </c>
      <c r="T15" s="313">
        <v>110017</v>
      </c>
      <c r="U15" s="313">
        <v>146478</v>
      </c>
      <c r="V15" s="312">
        <v>464613</v>
      </c>
      <c r="W15" s="313">
        <v>138835</v>
      </c>
      <c r="X15" s="313">
        <v>145442</v>
      </c>
      <c r="Y15" s="313">
        <v>131888</v>
      </c>
      <c r="Z15" s="313">
        <v>133088</v>
      </c>
      <c r="AA15" s="312">
        <v>549254</v>
      </c>
    </row>
    <row r="16" spans="1:27">
      <c r="A16" s="311" t="s">
        <v>783</v>
      </c>
      <c r="B16" s="139" t="s">
        <v>784</v>
      </c>
      <c r="C16" s="313">
        <v>21576</v>
      </c>
      <c r="D16" s="313">
        <v>17766</v>
      </c>
      <c r="E16" s="313">
        <v>25579</v>
      </c>
      <c r="F16" s="313">
        <v>25119</v>
      </c>
      <c r="G16" s="312">
        <v>90040</v>
      </c>
      <c r="H16" s="313">
        <v>24244</v>
      </c>
      <c r="I16" s="313">
        <v>26557</v>
      </c>
      <c r="J16" s="313">
        <v>31431</v>
      </c>
      <c r="K16" s="313">
        <v>31965</v>
      </c>
      <c r="L16" s="312">
        <v>114197</v>
      </c>
      <c r="M16" s="313">
        <v>68609</v>
      </c>
      <c r="N16" s="313">
        <v>75523</v>
      </c>
      <c r="O16" s="313">
        <v>78130</v>
      </c>
      <c r="P16" s="313">
        <v>84133</v>
      </c>
      <c r="Q16" s="312">
        <v>306395</v>
      </c>
      <c r="R16" s="313">
        <v>75097</v>
      </c>
      <c r="S16" s="313">
        <v>90322</v>
      </c>
      <c r="T16" s="313">
        <v>106597</v>
      </c>
      <c r="U16" s="313">
        <v>112992</v>
      </c>
      <c r="V16" s="312">
        <v>385008</v>
      </c>
      <c r="W16" s="313">
        <v>113587</v>
      </c>
      <c r="X16" s="313">
        <v>110154</v>
      </c>
      <c r="Y16" s="313">
        <v>114780</v>
      </c>
      <c r="Z16" s="313">
        <v>130613</v>
      </c>
      <c r="AA16" s="312">
        <v>469133</v>
      </c>
    </row>
    <row r="17" spans="1:27">
      <c r="A17" s="307" t="s">
        <v>926</v>
      </c>
      <c r="B17" s="72" t="s">
        <v>927</v>
      </c>
      <c r="C17" s="310">
        <v>249944</v>
      </c>
      <c r="D17" s="310">
        <v>245250</v>
      </c>
      <c r="E17" s="310">
        <v>262872</v>
      </c>
      <c r="F17" s="310">
        <v>277994</v>
      </c>
      <c r="G17" s="309">
        <v>1036059</v>
      </c>
      <c r="H17" s="310">
        <v>285354</v>
      </c>
      <c r="I17" s="310">
        <v>309542</v>
      </c>
      <c r="J17" s="310">
        <v>305395</v>
      </c>
      <c r="K17" s="310">
        <v>325579</v>
      </c>
      <c r="L17" s="309">
        <v>1225870</v>
      </c>
      <c r="M17" s="310">
        <v>348736</v>
      </c>
      <c r="N17" s="310">
        <v>345821</v>
      </c>
      <c r="O17" s="310">
        <v>357931</v>
      </c>
      <c r="P17" s="310">
        <v>360772</v>
      </c>
      <c r="Q17" s="309">
        <v>1413259</v>
      </c>
      <c r="R17" s="310">
        <v>369975</v>
      </c>
      <c r="S17" s="310">
        <v>384021</v>
      </c>
      <c r="T17" s="310">
        <v>387474</v>
      </c>
      <c r="U17" s="310">
        <v>391782</v>
      </c>
      <c r="V17" s="309">
        <v>1533252</v>
      </c>
      <c r="W17" s="310">
        <v>394034</v>
      </c>
      <c r="X17" s="310">
        <v>408989</v>
      </c>
      <c r="Y17" s="310">
        <v>426251</v>
      </c>
      <c r="Z17" s="310">
        <v>434449</v>
      </c>
      <c r="AA17" s="309">
        <v>1663720</v>
      </c>
    </row>
    <row r="18" spans="1:27">
      <c r="A18" s="311" t="s">
        <v>785</v>
      </c>
      <c r="B18" s="139" t="s">
        <v>786</v>
      </c>
      <c r="C18" s="313">
        <v>158342</v>
      </c>
      <c r="D18" s="313">
        <v>154956</v>
      </c>
      <c r="E18" s="313">
        <v>163092</v>
      </c>
      <c r="F18" s="313">
        <v>170236</v>
      </c>
      <c r="G18" s="312">
        <v>646626</v>
      </c>
      <c r="H18" s="313">
        <v>178445</v>
      </c>
      <c r="I18" s="313">
        <v>193249</v>
      </c>
      <c r="J18" s="313">
        <v>197956</v>
      </c>
      <c r="K18" s="313">
        <v>200986</v>
      </c>
      <c r="L18" s="312">
        <v>770636</v>
      </c>
      <c r="M18" s="313">
        <v>221797</v>
      </c>
      <c r="N18" s="313">
        <v>226807</v>
      </c>
      <c r="O18" s="313">
        <v>231014</v>
      </c>
      <c r="P18" s="313">
        <v>238594</v>
      </c>
      <c r="Q18" s="312">
        <v>918212</v>
      </c>
      <c r="R18" s="313">
        <v>254060</v>
      </c>
      <c r="S18" s="313">
        <v>259177</v>
      </c>
      <c r="T18" s="313">
        <v>263257</v>
      </c>
      <c r="U18" s="313">
        <v>267435</v>
      </c>
      <c r="V18" s="312">
        <v>1043929</v>
      </c>
      <c r="W18" s="313">
        <v>281951</v>
      </c>
      <c r="X18" s="313">
        <v>285847</v>
      </c>
      <c r="Y18" s="313">
        <v>294067</v>
      </c>
      <c r="Z18" s="313">
        <v>295719</v>
      </c>
      <c r="AA18" s="312">
        <v>1157583</v>
      </c>
    </row>
    <row r="19" spans="1:27">
      <c r="A19" s="311" t="s">
        <v>787</v>
      </c>
      <c r="B19" s="139" t="s">
        <v>788</v>
      </c>
      <c r="C19" s="313">
        <v>68661</v>
      </c>
      <c r="D19" s="313">
        <v>68089</v>
      </c>
      <c r="E19" s="313">
        <v>73629</v>
      </c>
      <c r="F19" s="313">
        <v>80089</v>
      </c>
      <c r="G19" s="312">
        <v>290467</v>
      </c>
      <c r="H19" s="313">
        <v>74730</v>
      </c>
      <c r="I19" s="313">
        <v>81301</v>
      </c>
      <c r="J19" s="313">
        <v>82460</v>
      </c>
      <c r="K19" s="313">
        <v>92801</v>
      </c>
      <c r="L19" s="312">
        <v>331292</v>
      </c>
      <c r="M19" s="313">
        <v>96987</v>
      </c>
      <c r="N19" s="313">
        <v>90187</v>
      </c>
      <c r="O19" s="313">
        <v>95776</v>
      </c>
      <c r="P19" s="313">
        <v>98600</v>
      </c>
      <c r="Q19" s="312">
        <v>381549</v>
      </c>
      <c r="R19" s="313">
        <v>93304</v>
      </c>
      <c r="S19" s="313">
        <v>96347</v>
      </c>
      <c r="T19" s="313">
        <v>99385</v>
      </c>
      <c r="U19" s="313">
        <v>103555</v>
      </c>
      <c r="V19" s="312">
        <v>392591</v>
      </c>
      <c r="W19" s="313">
        <v>90867</v>
      </c>
      <c r="X19" s="313">
        <v>115796</v>
      </c>
      <c r="Y19" s="313">
        <v>110249</v>
      </c>
      <c r="Z19" s="313">
        <v>117357</v>
      </c>
      <c r="AA19" s="312">
        <v>434269</v>
      </c>
    </row>
    <row r="20" spans="1:27">
      <c r="A20" s="311" t="s">
        <v>42</v>
      </c>
      <c r="B20" s="139" t="s">
        <v>53</v>
      </c>
      <c r="C20" s="313">
        <v>22941</v>
      </c>
      <c r="D20" s="313">
        <v>22205</v>
      </c>
      <c r="E20" s="313">
        <v>26151</v>
      </c>
      <c r="F20" s="313">
        <v>27669</v>
      </c>
      <c r="G20" s="312">
        <v>98966</v>
      </c>
      <c r="H20" s="313">
        <v>32179</v>
      </c>
      <c r="I20" s="313">
        <v>34992</v>
      </c>
      <c r="J20" s="313">
        <v>24979</v>
      </c>
      <c r="K20" s="313">
        <v>31792</v>
      </c>
      <c r="L20" s="312">
        <v>123942</v>
      </c>
      <c r="M20" s="313">
        <v>29952</v>
      </c>
      <c r="N20" s="313">
        <v>28827</v>
      </c>
      <c r="O20" s="313">
        <v>31141</v>
      </c>
      <c r="P20" s="313">
        <v>23578</v>
      </c>
      <c r="Q20" s="312">
        <v>113498</v>
      </c>
      <c r="R20" s="313">
        <v>22611</v>
      </c>
      <c r="S20" s="313">
        <v>28497</v>
      </c>
      <c r="T20" s="313">
        <v>24832</v>
      </c>
      <c r="U20" s="313">
        <v>20792</v>
      </c>
      <c r="V20" s="312">
        <v>96732</v>
      </c>
      <c r="W20" s="313">
        <v>21216</v>
      </c>
      <c r="X20" s="313">
        <v>7346</v>
      </c>
      <c r="Y20" s="313">
        <v>21935</v>
      </c>
      <c r="Z20" s="313">
        <v>21373</v>
      </c>
      <c r="AA20" s="312">
        <v>71868</v>
      </c>
    </row>
    <row r="21" spans="1:27">
      <c r="A21" s="176" t="s">
        <v>681</v>
      </c>
      <c r="B21" s="72" t="s">
        <v>682</v>
      </c>
      <c r="C21" s="308">
        <v>7268</v>
      </c>
      <c r="D21" s="308">
        <v>47</v>
      </c>
      <c r="E21" s="308">
        <v>188135</v>
      </c>
      <c r="F21" s="308">
        <v>83608</v>
      </c>
      <c r="G21" s="156">
        <v>279058</v>
      </c>
      <c r="H21" s="308">
        <v>55476</v>
      </c>
      <c r="I21" s="308">
        <v>128415</v>
      </c>
      <c r="J21" s="308">
        <v>293</v>
      </c>
      <c r="K21" s="308">
        <v>0</v>
      </c>
      <c r="L21" s="156">
        <v>184184</v>
      </c>
      <c r="M21" s="308">
        <v>1498</v>
      </c>
      <c r="N21" s="308">
        <v>96</v>
      </c>
      <c r="O21" s="308">
        <v>2800</v>
      </c>
      <c r="P21" s="308">
        <v>101</v>
      </c>
      <c r="Q21" s="156">
        <v>4495</v>
      </c>
      <c r="R21" s="308">
        <v>150</v>
      </c>
      <c r="S21" s="308">
        <v>1871</v>
      </c>
      <c r="T21" s="308">
        <v>10934</v>
      </c>
      <c r="U21" s="308">
        <v>203</v>
      </c>
      <c r="V21" s="156">
        <v>13158</v>
      </c>
      <c r="W21" s="308">
        <v>13977</v>
      </c>
      <c r="X21" s="308">
        <v>47390</v>
      </c>
      <c r="Y21" s="308">
        <v>-685</v>
      </c>
      <c r="Z21" s="89">
        <v>23717</v>
      </c>
      <c r="AA21" s="156">
        <v>84399</v>
      </c>
    </row>
    <row r="22" spans="1:27">
      <c r="A22" s="4" t="s">
        <v>283</v>
      </c>
      <c r="B22" s="72" t="s">
        <v>284</v>
      </c>
      <c r="C22" s="89">
        <v>-219961</v>
      </c>
      <c r="D22" s="89">
        <v>-220732</v>
      </c>
      <c r="E22" s="89">
        <v>-246682</v>
      </c>
      <c r="F22" s="89">
        <v>-257445</v>
      </c>
      <c r="G22" s="80">
        <v>-944820</v>
      </c>
      <c r="H22" s="89">
        <v>-270898</v>
      </c>
      <c r="I22" s="89">
        <v>-258059</v>
      </c>
      <c r="J22" s="89">
        <v>-258519</v>
      </c>
      <c r="K22" s="89">
        <v>-252404</v>
      </c>
      <c r="L22" s="80">
        <v>-1039880</v>
      </c>
      <c r="M22" s="89">
        <v>-259922</v>
      </c>
      <c r="N22" s="89">
        <v>-245165</v>
      </c>
      <c r="O22" s="89">
        <v>-252716</v>
      </c>
      <c r="P22" s="89">
        <v>-261166</v>
      </c>
      <c r="Q22" s="80">
        <v>-1018969</v>
      </c>
      <c r="R22" s="89">
        <v>-251080</v>
      </c>
      <c r="S22" s="89">
        <v>-246900</v>
      </c>
      <c r="T22" s="89">
        <v>-241862</v>
      </c>
      <c r="U22" s="89">
        <v>-251384</v>
      </c>
      <c r="V22" s="80">
        <v>-991226</v>
      </c>
      <c r="W22" s="89">
        <v>-244989</v>
      </c>
      <c r="X22" s="89">
        <v>-270228</v>
      </c>
      <c r="Y22" s="89">
        <v>-275466</v>
      </c>
      <c r="Z22" s="89">
        <v>-268587</v>
      </c>
      <c r="AA22" s="80">
        <v>-1059270</v>
      </c>
    </row>
    <row r="23" spans="1:27">
      <c r="A23" s="101" t="s">
        <v>285</v>
      </c>
      <c r="B23" s="139" t="s">
        <v>286</v>
      </c>
      <c r="C23" s="83">
        <v>-184533</v>
      </c>
      <c r="D23" s="83">
        <v>-185288</v>
      </c>
      <c r="E23" s="83">
        <v>-206373</v>
      </c>
      <c r="F23" s="83">
        <v>-215639</v>
      </c>
      <c r="G23" s="85">
        <v>-791833</v>
      </c>
      <c r="H23" s="83">
        <v>-227821</v>
      </c>
      <c r="I23" s="83">
        <v>-217465</v>
      </c>
      <c r="J23" s="83">
        <v>-216394</v>
      </c>
      <c r="K23" s="83">
        <v>-210967</v>
      </c>
      <c r="L23" s="85">
        <v>-872647</v>
      </c>
      <c r="M23" s="83">
        <v>-216277</v>
      </c>
      <c r="N23" s="83">
        <v>-203330</v>
      </c>
      <c r="O23" s="83">
        <v>-209544</v>
      </c>
      <c r="P23" s="83">
        <v>-215896</v>
      </c>
      <c r="Q23" s="85">
        <v>-845047</v>
      </c>
      <c r="R23" s="83">
        <v>-210209</v>
      </c>
      <c r="S23" s="83">
        <v>-203537</v>
      </c>
      <c r="T23" s="83">
        <v>-198319</v>
      </c>
      <c r="U23" s="83">
        <v>-205975</v>
      </c>
      <c r="V23" s="85">
        <v>-818040</v>
      </c>
      <c r="W23" s="83">
        <v>-200779</v>
      </c>
      <c r="X23" s="83">
        <v>-221384</v>
      </c>
      <c r="Y23" s="83">
        <v>-225996</v>
      </c>
      <c r="Z23" s="83">
        <v>-217571</v>
      </c>
      <c r="AA23" s="85">
        <v>-865730</v>
      </c>
    </row>
    <row r="24" spans="1:27">
      <c r="A24" s="101" t="s">
        <v>287</v>
      </c>
      <c r="B24" s="139" t="s">
        <v>288</v>
      </c>
      <c r="C24" s="83">
        <v>-35428</v>
      </c>
      <c r="D24" s="83">
        <v>-35444</v>
      </c>
      <c r="E24" s="83">
        <v>-40309</v>
      </c>
      <c r="F24" s="83">
        <v>-41806</v>
      </c>
      <c r="G24" s="85">
        <v>-152987</v>
      </c>
      <c r="H24" s="83">
        <v>-43077</v>
      </c>
      <c r="I24" s="83">
        <v>-40594</v>
      </c>
      <c r="J24" s="83">
        <v>-42125</v>
      </c>
      <c r="K24" s="83">
        <v>-41437</v>
      </c>
      <c r="L24" s="85">
        <v>-167233</v>
      </c>
      <c r="M24" s="83">
        <v>-43645</v>
      </c>
      <c r="N24" s="83">
        <v>-41835</v>
      </c>
      <c r="O24" s="83">
        <v>-43172</v>
      </c>
      <c r="P24" s="83">
        <v>-45270</v>
      </c>
      <c r="Q24" s="85">
        <v>-173922</v>
      </c>
      <c r="R24" s="83">
        <v>-40871</v>
      </c>
      <c r="S24" s="83">
        <v>-43363</v>
      </c>
      <c r="T24" s="83">
        <v>-43543</v>
      </c>
      <c r="U24" s="83">
        <v>-45409</v>
      </c>
      <c r="V24" s="85">
        <v>-173186</v>
      </c>
      <c r="W24" s="83">
        <v>-44210</v>
      </c>
      <c r="X24" s="83">
        <v>-48844</v>
      </c>
      <c r="Y24" s="83">
        <v>-49470</v>
      </c>
      <c r="Z24" s="83">
        <v>-51016</v>
      </c>
      <c r="AA24" s="85">
        <v>-193540</v>
      </c>
    </row>
    <row r="25" spans="1:27">
      <c r="A25" s="4" t="s">
        <v>289</v>
      </c>
      <c r="B25" s="72" t="s">
        <v>290</v>
      </c>
      <c r="C25" s="89">
        <v>1905201</v>
      </c>
      <c r="D25" s="89">
        <v>1908332</v>
      </c>
      <c r="E25" s="89">
        <v>2288783</v>
      </c>
      <c r="F25" s="89">
        <v>2280259</v>
      </c>
      <c r="G25" s="80">
        <v>8382575</v>
      </c>
      <c r="H25" s="89">
        <v>2396704</v>
      </c>
      <c r="I25" s="89">
        <v>2417694</v>
      </c>
      <c r="J25" s="89">
        <v>2254703</v>
      </c>
      <c r="K25" s="89">
        <v>2179143</v>
      </c>
      <c r="L25" s="80">
        <v>9248244</v>
      </c>
      <c r="M25" s="89">
        <v>2284699</v>
      </c>
      <c r="N25" s="89">
        <v>2241632</v>
      </c>
      <c r="O25" s="89">
        <v>2257851</v>
      </c>
      <c r="P25" s="89">
        <v>2307531</v>
      </c>
      <c r="Q25" s="80">
        <v>9091713</v>
      </c>
      <c r="R25" s="89">
        <v>2209400</v>
      </c>
      <c r="S25" s="89">
        <v>2230222</v>
      </c>
      <c r="T25" s="89">
        <v>2248220</v>
      </c>
      <c r="U25" s="89">
        <v>2242183</v>
      </c>
      <c r="V25" s="80">
        <v>8930025</v>
      </c>
      <c r="W25" s="89">
        <v>2221328</v>
      </c>
      <c r="X25" s="89">
        <v>2457014</v>
      </c>
      <c r="Y25" s="89">
        <v>2435916</v>
      </c>
      <c r="Z25" s="89">
        <v>2399210</v>
      </c>
      <c r="AA25" s="80">
        <v>9513468</v>
      </c>
    </row>
    <row r="26" spans="1:27">
      <c r="A26" s="4" t="s">
        <v>291</v>
      </c>
      <c r="B26" s="72" t="s">
        <v>292</v>
      </c>
      <c r="C26" s="89">
        <v>-597810</v>
      </c>
      <c r="D26" s="89">
        <v>-733372</v>
      </c>
      <c r="E26" s="89">
        <v>-648458</v>
      </c>
      <c r="F26" s="89">
        <v>-722506</v>
      </c>
      <c r="G26" s="80">
        <v>-2702146</v>
      </c>
      <c r="H26" s="89">
        <v>-661217</v>
      </c>
      <c r="I26" s="89">
        <v>-749285</v>
      </c>
      <c r="J26" s="89">
        <v>-706772</v>
      </c>
      <c r="K26" s="89">
        <v>-810283</v>
      </c>
      <c r="L26" s="80">
        <v>-2927557</v>
      </c>
      <c r="M26" s="89">
        <v>-856396</v>
      </c>
      <c r="N26" s="89">
        <v>-842504</v>
      </c>
      <c r="O26" s="89">
        <v>-844011</v>
      </c>
      <c r="P26" s="89">
        <v>-976488</v>
      </c>
      <c r="Q26" s="80">
        <v>-3519399</v>
      </c>
      <c r="R26" s="89">
        <v>-851844</v>
      </c>
      <c r="S26" s="89">
        <v>-858964</v>
      </c>
      <c r="T26" s="89">
        <v>-902168</v>
      </c>
      <c r="U26" s="89">
        <v>-1072838</v>
      </c>
      <c r="V26" s="80">
        <v>-3685814</v>
      </c>
      <c r="W26" s="89">
        <v>-927082</v>
      </c>
      <c r="X26" s="89">
        <v>-729055</v>
      </c>
      <c r="Y26" s="89">
        <v>-831060</v>
      </c>
      <c r="Z26" s="89">
        <v>-908189</v>
      </c>
      <c r="AA26" s="80">
        <v>-3395386</v>
      </c>
    </row>
    <row r="27" spans="1:27">
      <c r="A27" s="101" t="s">
        <v>426</v>
      </c>
      <c r="B27" s="139" t="s">
        <v>293</v>
      </c>
      <c r="C27" s="83">
        <v>-211089</v>
      </c>
      <c r="D27" s="83">
        <v>-207403</v>
      </c>
      <c r="E27" s="83">
        <v>-215214</v>
      </c>
      <c r="F27" s="83">
        <v>-219119</v>
      </c>
      <c r="G27" s="85">
        <v>-852825</v>
      </c>
      <c r="H27" s="83">
        <v>-227342</v>
      </c>
      <c r="I27" s="83">
        <v>-274929</v>
      </c>
      <c r="J27" s="83">
        <v>-238660</v>
      </c>
      <c r="K27" s="83">
        <v>-259556</v>
      </c>
      <c r="L27" s="85">
        <v>-1000487</v>
      </c>
      <c r="M27" s="83">
        <v>-311494</v>
      </c>
      <c r="N27" s="83">
        <v>-307282</v>
      </c>
      <c r="O27" s="83">
        <v>-308531</v>
      </c>
      <c r="P27" s="83">
        <v>-356280</v>
      </c>
      <c r="Q27" s="85">
        <v>-1283587</v>
      </c>
      <c r="R27" s="83">
        <v>-320239</v>
      </c>
      <c r="S27" s="83">
        <v>-324923</v>
      </c>
      <c r="T27" s="83">
        <v>-345781</v>
      </c>
      <c r="U27" s="83">
        <v>-357480</v>
      </c>
      <c r="V27" s="85">
        <v>-1348423</v>
      </c>
      <c r="W27" s="83">
        <v>-356779</v>
      </c>
      <c r="X27" s="83">
        <v>-347415</v>
      </c>
      <c r="Y27" s="83">
        <v>-373723</v>
      </c>
      <c r="Z27" s="83">
        <v>-406999</v>
      </c>
      <c r="AA27" s="85">
        <v>-1484916</v>
      </c>
    </row>
    <row r="28" spans="1:27">
      <c r="A28" s="101" t="s">
        <v>427</v>
      </c>
      <c r="B28" s="139" t="s">
        <v>294</v>
      </c>
      <c r="C28" s="83">
        <v>-60929</v>
      </c>
      <c r="D28" s="83">
        <v>-63183</v>
      </c>
      <c r="E28" s="83">
        <v>-63318</v>
      </c>
      <c r="F28" s="83">
        <v>-79245</v>
      </c>
      <c r="G28" s="85">
        <v>-266675</v>
      </c>
      <c r="H28" s="83">
        <v>-69596</v>
      </c>
      <c r="I28" s="83">
        <v>-90490</v>
      </c>
      <c r="J28" s="83">
        <v>-91669</v>
      </c>
      <c r="K28" s="83">
        <v>-106694</v>
      </c>
      <c r="L28" s="85">
        <v>-358449</v>
      </c>
      <c r="M28" s="83">
        <v>-116066</v>
      </c>
      <c r="N28" s="83">
        <v>-127676</v>
      </c>
      <c r="O28" s="83">
        <v>-120667</v>
      </c>
      <c r="P28" s="83">
        <v>-142642</v>
      </c>
      <c r="Q28" s="85">
        <v>-507051</v>
      </c>
      <c r="R28" s="83">
        <v>-127791</v>
      </c>
      <c r="S28" s="83">
        <v>-123757</v>
      </c>
      <c r="T28" s="83">
        <v>-136521</v>
      </c>
      <c r="U28" s="83">
        <v>-170383</v>
      </c>
      <c r="V28" s="85">
        <v>-558452</v>
      </c>
      <c r="W28" s="83">
        <v>-145850</v>
      </c>
      <c r="X28" s="83">
        <v>-146245</v>
      </c>
      <c r="Y28" s="83">
        <v>-163971</v>
      </c>
      <c r="Z28" s="83">
        <v>-176982</v>
      </c>
      <c r="AA28" s="85">
        <v>-633048</v>
      </c>
    </row>
    <row r="29" spans="1:27">
      <c r="A29" s="101" t="s">
        <v>417</v>
      </c>
      <c r="B29" s="139" t="s">
        <v>295</v>
      </c>
      <c r="C29" s="83">
        <v>-261908</v>
      </c>
      <c r="D29" s="83">
        <v>-244232</v>
      </c>
      <c r="E29" s="83">
        <v>-264348</v>
      </c>
      <c r="F29" s="83">
        <v>-270813</v>
      </c>
      <c r="G29" s="85">
        <v>-1041301</v>
      </c>
      <c r="H29" s="83">
        <v>-264409</v>
      </c>
      <c r="I29" s="83">
        <v>-264750</v>
      </c>
      <c r="J29" s="83">
        <v>-272257</v>
      </c>
      <c r="K29" s="83">
        <v>-255734</v>
      </c>
      <c r="L29" s="85">
        <v>-1057150</v>
      </c>
      <c r="M29" s="83">
        <v>-275945</v>
      </c>
      <c r="N29" s="83">
        <v>-266010</v>
      </c>
      <c r="O29" s="83">
        <v>-256090</v>
      </c>
      <c r="P29" s="83">
        <v>-258259</v>
      </c>
      <c r="Q29" s="85">
        <v>-1056304</v>
      </c>
      <c r="R29" s="83">
        <v>-259590</v>
      </c>
      <c r="S29" s="83">
        <v>-268942</v>
      </c>
      <c r="T29" s="83">
        <v>-281592</v>
      </c>
      <c r="U29" s="83">
        <v>-279911</v>
      </c>
      <c r="V29" s="85">
        <v>-1090035</v>
      </c>
      <c r="W29" s="83">
        <v>-279908</v>
      </c>
      <c r="X29" s="83">
        <v>-88815</v>
      </c>
      <c r="Y29" s="83">
        <v>-99731</v>
      </c>
      <c r="Z29" s="83">
        <v>-103295</v>
      </c>
      <c r="AA29" s="85">
        <v>-571749</v>
      </c>
    </row>
    <row r="30" spans="1:27">
      <c r="A30" s="138" t="s">
        <v>496</v>
      </c>
      <c r="B30" s="139" t="s">
        <v>532</v>
      </c>
      <c r="C30" s="83">
        <v>-41066</v>
      </c>
      <c r="D30" s="83">
        <v>-40635</v>
      </c>
      <c r="E30" s="83">
        <v>-56167</v>
      </c>
      <c r="F30" s="83">
        <v>-53921</v>
      </c>
      <c r="G30" s="85">
        <v>-191789</v>
      </c>
      <c r="H30" s="83">
        <v>-59156</v>
      </c>
      <c r="I30" s="83">
        <v>-63085</v>
      </c>
      <c r="J30" s="83">
        <v>-60897</v>
      </c>
      <c r="K30" s="83">
        <v>-74561</v>
      </c>
      <c r="L30" s="85">
        <v>-257699</v>
      </c>
      <c r="M30" s="83">
        <v>-67857</v>
      </c>
      <c r="N30" s="83">
        <v>-65096</v>
      </c>
      <c r="O30" s="83">
        <v>-65318</v>
      </c>
      <c r="P30" s="83">
        <v>-69104</v>
      </c>
      <c r="Q30" s="85">
        <v>-267375</v>
      </c>
      <c r="R30" s="83">
        <v>-63281</v>
      </c>
      <c r="S30" s="83">
        <v>-60770</v>
      </c>
      <c r="T30" s="83">
        <v>-59262</v>
      </c>
      <c r="U30" s="83">
        <v>-69269</v>
      </c>
      <c r="V30" s="85">
        <v>-252582</v>
      </c>
      <c r="W30" s="83">
        <v>-68595</v>
      </c>
      <c r="X30" s="83">
        <v>-68863</v>
      </c>
      <c r="Y30" s="83">
        <v>-85309</v>
      </c>
      <c r="Z30" s="83">
        <v>-97623</v>
      </c>
      <c r="AA30" s="85">
        <v>-320390</v>
      </c>
    </row>
    <row r="31" spans="1:27">
      <c r="A31" s="101" t="s">
        <v>428</v>
      </c>
      <c r="B31" s="139" t="s">
        <v>296</v>
      </c>
      <c r="C31" s="83">
        <v>-15816</v>
      </c>
      <c r="D31" s="83">
        <v>-11303</v>
      </c>
      <c r="E31" s="83">
        <v>-16623</v>
      </c>
      <c r="F31" s="83">
        <v>-34816</v>
      </c>
      <c r="G31" s="85">
        <v>-78558</v>
      </c>
      <c r="H31" s="83">
        <v>-11952</v>
      </c>
      <c r="I31" s="83">
        <v>-13187</v>
      </c>
      <c r="J31" s="83">
        <v>-19752</v>
      </c>
      <c r="K31" s="83">
        <v>-30839</v>
      </c>
      <c r="L31" s="85">
        <v>-75730</v>
      </c>
      <c r="M31" s="83">
        <v>-38694</v>
      </c>
      <c r="N31" s="83">
        <v>-27380</v>
      </c>
      <c r="O31" s="83">
        <v>-26941</v>
      </c>
      <c r="P31" s="83">
        <v>-60221</v>
      </c>
      <c r="Q31" s="85">
        <v>-153236</v>
      </c>
      <c r="R31" s="83">
        <v>-33571</v>
      </c>
      <c r="S31" s="83">
        <v>-13391</v>
      </c>
      <c r="T31" s="83">
        <v>-22318</v>
      </c>
      <c r="U31" s="83">
        <v>-47717</v>
      </c>
      <c r="V31" s="85">
        <v>-116997</v>
      </c>
      <c r="W31" s="83">
        <v>-20796</v>
      </c>
      <c r="X31" s="83">
        <v>-17039</v>
      </c>
      <c r="Y31" s="83">
        <v>-36725</v>
      </c>
      <c r="Z31" s="83">
        <v>-40633</v>
      </c>
      <c r="AA31" s="85">
        <v>-115193</v>
      </c>
    </row>
    <row r="32" spans="1:27">
      <c r="A32" s="101" t="s">
        <v>429</v>
      </c>
      <c r="B32" s="139" t="s">
        <v>297</v>
      </c>
      <c r="C32" s="83">
        <v>-5915</v>
      </c>
      <c r="D32" s="83">
        <v>-5718</v>
      </c>
      <c r="E32" s="83">
        <v>-4696</v>
      </c>
      <c r="F32" s="83">
        <v>-6682</v>
      </c>
      <c r="G32" s="85">
        <v>-23011</v>
      </c>
      <c r="H32" s="83">
        <v>-5090</v>
      </c>
      <c r="I32" s="83">
        <v>-5681</v>
      </c>
      <c r="J32" s="83">
        <v>-5749</v>
      </c>
      <c r="K32" s="83">
        <v>-6359</v>
      </c>
      <c r="L32" s="85">
        <v>-22879</v>
      </c>
      <c r="M32" s="83">
        <v>-5625</v>
      </c>
      <c r="N32" s="83">
        <v>-6016</v>
      </c>
      <c r="O32" s="83">
        <v>-6592</v>
      </c>
      <c r="P32" s="83">
        <v>-9899</v>
      </c>
      <c r="Q32" s="85">
        <v>-28132</v>
      </c>
      <c r="R32" s="83">
        <v>-6735</v>
      </c>
      <c r="S32" s="83">
        <v>-6887</v>
      </c>
      <c r="T32" s="83">
        <v>-8729</v>
      </c>
      <c r="U32" s="83">
        <v>-8232</v>
      </c>
      <c r="V32" s="85">
        <v>-30583</v>
      </c>
      <c r="W32" s="83">
        <v>-6932</v>
      </c>
      <c r="X32" s="83">
        <v>-7302</v>
      </c>
      <c r="Y32" s="83">
        <v>-8503</v>
      </c>
      <c r="Z32" s="83">
        <v>-9550</v>
      </c>
      <c r="AA32" s="85">
        <v>-32287</v>
      </c>
    </row>
    <row r="33" spans="1:27">
      <c r="A33" s="101" t="s">
        <v>430</v>
      </c>
      <c r="B33" s="139" t="s">
        <v>298</v>
      </c>
      <c r="C33" s="83">
        <v>0</v>
      </c>
      <c r="D33" s="83">
        <v>0</v>
      </c>
      <c r="E33" s="83">
        <v>0</v>
      </c>
      <c r="F33" s="83">
        <v>0</v>
      </c>
      <c r="G33" s="85">
        <v>0</v>
      </c>
      <c r="H33" s="83">
        <v>0</v>
      </c>
      <c r="I33" s="83">
        <v>0</v>
      </c>
      <c r="J33" s="83">
        <v>0</v>
      </c>
      <c r="K33" s="83">
        <v>0</v>
      </c>
      <c r="L33" s="85">
        <v>0</v>
      </c>
      <c r="M33" s="83">
        <v>0</v>
      </c>
      <c r="N33" s="83">
        <v>0</v>
      </c>
      <c r="O33" s="83">
        <v>0</v>
      </c>
      <c r="P33" s="83">
        <v>0</v>
      </c>
      <c r="Q33" s="85">
        <v>0</v>
      </c>
      <c r="R33" s="83">
        <v>0</v>
      </c>
      <c r="S33" s="83">
        <v>0</v>
      </c>
      <c r="T33" s="83">
        <v>0</v>
      </c>
      <c r="U33" s="83">
        <v>0</v>
      </c>
      <c r="V33" s="85">
        <v>0</v>
      </c>
      <c r="W33" s="83">
        <v>0</v>
      </c>
      <c r="X33" s="83">
        <v>0</v>
      </c>
      <c r="Y33" s="83">
        <v>0</v>
      </c>
      <c r="Z33" s="83">
        <v>0</v>
      </c>
      <c r="AA33" s="85">
        <v>0</v>
      </c>
    </row>
    <row r="34" spans="1:27">
      <c r="A34" s="101" t="s">
        <v>431</v>
      </c>
      <c r="B34" s="139" t="s">
        <v>299</v>
      </c>
      <c r="C34" s="83">
        <v>-4145</v>
      </c>
      <c r="D34" s="83">
        <v>-3933</v>
      </c>
      <c r="E34" s="83">
        <v>-4571</v>
      </c>
      <c r="F34" s="83">
        <v>-9170</v>
      </c>
      <c r="G34" s="85">
        <v>-21819</v>
      </c>
      <c r="H34" s="83">
        <v>-2908</v>
      </c>
      <c r="I34" s="83">
        <v>-3682</v>
      </c>
      <c r="J34" s="83">
        <v>-5224</v>
      </c>
      <c r="K34" s="83">
        <v>-11658</v>
      </c>
      <c r="L34" s="85">
        <v>-23472</v>
      </c>
      <c r="M34" s="83">
        <v>-4386</v>
      </c>
      <c r="N34" s="83">
        <v>-6044</v>
      </c>
      <c r="O34" s="83">
        <v>-16195</v>
      </c>
      <c r="P34" s="83">
        <v>-17202</v>
      </c>
      <c r="Q34" s="85">
        <v>-43827</v>
      </c>
      <c r="R34" s="83">
        <v>-5144</v>
      </c>
      <c r="S34" s="83">
        <v>-7583</v>
      </c>
      <c r="T34" s="83">
        <v>-12306</v>
      </c>
      <c r="U34" s="83">
        <v>-19706</v>
      </c>
      <c r="V34" s="85">
        <v>-44739</v>
      </c>
      <c r="W34" s="83">
        <v>-5698</v>
      </c>
      <c r="X34" s="83">
        <v>-9227</v>
      </c>
      <c r="Y34" s="83">
        <v>-12466</v>
      </c>
      <c r="Z34" s="83">
        <v>-20575</v>
      </c>
      <c r="AA34" s="85">
        <v>-47966</v>
      </c>
    </row>
    <row r="35" spans="1:27">
      <c r="A35" s="101" t="s">
        <v>432</v>
      </c>
      <c r="B35" s="139" t="s">
        <v>300</v>
      </c>
      <c r="C35" s="83">
        <v>-2587</v>
      </c>
      <c r="D35" s="83">
        <v>-2658</v>
      </c>
      <c r="E35" s="83">
        <v>-2909</v>
      </c>
      <c r="F35" s="83">
        <v>-2919</v>
      </c>
      <c r="G35" s="85">
        <v>-11073</v>
      </c>
      <c r="H35" s="83">
        <v>-2748</v>
      </c>
      <c r="I35" s="83">
        <v>-3088</v>
      </c>
      <c r="J35" s="83">
        <v>-2565</v>
      </c>
      <c r="K35" s="83">
        <v>-4617</v>
      </c>
      <c r="L35" s="85">
        <v>-13018</v>
      </c>
      <c r="M35" s="83">
        <v>-3176</v>
      </c>
      <c r="N35" s="83">
        <v>-4616</v>
      </c>
      <c r="O35" s="83">
        <v>-3344</v>
      </c>
      <c r="P35" s="83">
        <v>-3762</v>
      </c>
      <c r="Q35" s="85">
        <v>-14898</v>
      </c>
      <c r="R35" s="83">
        <v>-3278</v>
      </c>
      <c r="S35" s="83">
        <v>-4194</v>
      </c>
      <c r="T35" s="83">
        <v>-3327</v>
      </c>
      <c r="U35" s="83">
        <v>-3284</v>
      </c>
      <c r="V35" s="85">
        <v>-14083</v>
      </c>
      <c r="W35" s="83">
        <v>-3266</v>
      </c>
      <c r="X35" s="83">
        <v>-4062</v>
      </c>
      <c r="Y35" s="83">
        <v>-2691</v>
      </c>
      <c r="Z35" s="83">
        <v>-4248</v>
      </c>
      <c r="AA35" s="85">
        <v>-14267</v>
      </c>
    </row>
    <row r="36" spans="1:27">
      <c r="A36" s="101" t="s">
        <v>433</v>
      </c>
      <c r="B36" s="139" t="s">
        <v>301</v>
      </c>
      <c r="C36" s="83">
        <v>-3411</v>
      </c>
      <c r="D36" s="83">
        <v>-3242</v>
      </c>
      <c r="E36" s="83">
        <v>-3215</v>
      </c>
      <c r="F36" s="83">
        <v>-3234</v>
      </c>
      <c r="G36" s="85">
        <v>-13102</v>
      </c>
      <c r="H36" s="83">
        <v>-3234</v>
      </c>
      <c r="I36" s="83">
        <v>-3720</v>
      </c>
      <c r="J36" s="83">
        <v>-3250</v>
      </c>
      <c r="K36" s="83">
        <v>-3480</v>
      </c>
      <c r="L36" s="85">
        <v>-13684</v>
      </c>
      <c r="M36" s="83">
        <v>-3343</v>
      </c>
      <c r="N36" s="83">
        <v>-3675</v>
      </c>
      <c r="O36" s="83">
        <v>-3968</v>
      </c>
      <c r="P36" s="83">
        <v>-3929</v>
      </c>
      <c r="Q36" s="85">
        <v>-14915</v>
      </c>
      <c r="R36" s="83">
        <v>-3829</v>
      </c>
      <c r="S36" s="83">
        <v>-3842</v>
      </c>
      <c r="T36" s="83">
        <v>-4069</v>
      </c>
      <c r="U36" s="83">
        <v>-4071</v>
      </c>
      <c r="V36" s="85">
        <v>-15811</v>
      </c>
      <c r="W36" s="83">
        <v>-4188</v>
      </c>
      <c r="X36" s="83">
        <v>-4294</v>
      </c>
      <c r="Y36" s="83">
        <v>-4229</v>
      </c>
      <c r="Z36" s="83">
        <v>-4288</v>
      </c>
      <c r="AA36" s="85">
        <v>-16999</v>
      </c>
    </row>
    <row r="37" spans="1:27">
      <c r="A37" s="101" t="s">
        <v>434</v>
      </c>
      <c r="B37" s="139" t="s">
        <v>302</v>
      </c>
      <c r="C37" s="83">
        <v>0</v>
      </c>
      <c r="D37" s="83">
        <v>0</v>
      </c>
      <c r="E37" s="83">
        <v>0</v>
      </c>
      <c r="F37" s="83">
        <v>0</v>
      </c>
      <c r="G37" s="85">
        <v>0</v>
      </c>
      <c r="H37" s="83">
        <v>0</v>
      </c>
      <c r="I37" s="83">
        <v>0</v>
      </c>
      <c r="J37" s="83">
        <v>0</v>
      </c>
      <c r="K37" s="83">
        <v>0</v>
      </c>
      <c r="L37" s="85">
        <v>0</v>
      </c>
      <c r="M37" s="83">
        <v>0</v>
      </c>
      <c r="N37" s="83">
        <v>0</v>
      </c>
      <c r="O37" s="83">
        <v>0</v>
      </c>
      <c r="P37" s="83">
        <v>0</v>
      </c>
      <c r="Q37" s="85">
        <v>0</v>
      </c>
      <c r="R37" s="83">
        <v>0</v>
      </c>
      <c r="S37" s="83">
        <v>0</v>
      </c>
      <c r="T37" s="83">
        <v>0</v>
      </c>
      <c r="U37" s="83">
        <v>0</v>
      </c>
      <c r="V37" s="85">
        <v>0</v>
      </c>
      <c r="W37" s="83">
        <v>0</v>
      </c>
      <c r="X37" s="83">
        <v>0</v>
      </c>
      <c r="Y37" s="83">
        <v>0</v>
      </c>
      <c r="Z37" s="83">
        <v>0</v>
      </c>
      <c r="AA37" s="85">
        <v>0</v>
      </c>
    </row>
    <row r="38" spans="1:27">
      <c r="A38" s="101" t="s">
        <v>435</v>
      </c>
      <c r="B38" s="139" t="s">
        <v>303</v>
      </c>
      <c r="C38" s="83">
        <v>9056</v>
      </c>
      <c r="D38" s="83">
        <v>-151065</v>
      </c>
      <c r="E38" s="83">
        <v>-17397</v>
      </c>
      <c r="F38" s="83">
        <v>-42587</v>
      </c>
      <c r="G38" s="85">
        <v>-201993</v>
      </c>
      <c r="H38" s="83">
        <v>-14782</v>
      </c>
      <c r="I38" s="83">
        <v>-26673</v>
      </c>
      <c r="J38" s="83">
        <v>-6749</v>
      </c>
      <c r="K38" s="83">
        <v>-56785</v>
      </c>
      <c r="L38" s="85">
        <v>-104989</v>
      </c>
      <c r="M38" s="83">
        <v>-29810</v>
      </c>
      <c r="N38" s="83">
        <v>-28709</v>
      </c>
      <c r="O38" s="83">
        <v>-36365</v>
      </c>
      <c r="P38" s="83">
        <v>-55190</v>
      </c>
      <c r="Q38" s="85">
        <v>-150074</v>
      </c>
      <c r="R38" s="83">
        <v>-28386</v>
      </c>
      <c r="S38" s="83">
        <v>-44675</v>
      </c>
      <c r="T38" s="83">
        <v>-28263</v>
      </c>
      <c r="U38" s="83">
        <v>-112785</v>
      </c>
      <c r="V38" s="85">
        <v>-214109</v>
      </c>
      <c r="W38" s="83">
        <v>-35070</v>
      </c>
      <c r="X38" s="83">
        <v>-35793</v>
      </c>
      <c r="Y38" s="83">
        <v>-43712</v>
      </c>
      <c r="Z38" s="83">
        <v>-43996</v>
      </c>
      <c r="AA38" s="85">
        <v>-158571</v>
      </c>
    </row>
    <row r="39" spans="1:27">
      <c r="A39" s="4" t="s">
        <v>304</v>
      </c>
      <c r="B39" s="72" t="s">
        <v>305</v>
      </c>
      <c r="C39" s="82">
        <v>1307391</v>
      </c>
      <c r="D39" s="82">
        <v>1174960</v>
      </c>
      <c r="E39" s="82">
        <v>1640325</v>
      </c>
      <c r="F39" s="82">
        <v>1557753</v>
      </c>
      <c r="G39" s="80">
        <v>5680429</v>
      </c>
      <c r="H39" s="82">
        <v>1735487</v>
      </c>
      <c r="I39" s="82">
        <v>1668409</v>
      </c>
      <c r="J39" s="82">
        <v>1547931</v>
      </c>
      <c r="K39" s="82">
        <v>1368860</v>
      </c>
      <c r="L39" s="80">
        <v>6320687</v>
      </c>
      <c r="M39" s="82">
        <v>1428303</v>
      </c>
      <c r="N39" s="82">
        <v>1399128</v>
      </c>
      <c r="O39" s="82">
        <v>1413840</v>
      </c>
      <c r="P39" s="82">
        <v>1331043</v>
      </c>
      <c r="Q39" s="13">
        <v>5572314</v>
      </c>
      <c r="R39" s="82">
        <v>1357556</v>
      </c>
      <c r="S39" s="82">
        <v>1371258</v>
      </c>
      <c r="T39" s="82">
        <v>1346052</v>
      </c>
      <c r="U39" s="82">
        <v>1169345</v>
      </c>
      <c r="V39" s="13">
        <v>5244211</v>
      </c>
      <c r="W39" s="82">
        <v>1294246</v>
      </c>
      <c r="X39" s="82">
        <v>1727959</v>
      </c>
      <c r="Y39" s="82">
        <v>1604856</v>
      </c>
      <c r="Z39" s="82">
        <v>1491021</v>
      </c>
      <c r="AA39" s="13">
        <v>6118082</v>
      </c>
    </row>
    <row r="40" spans="1:27">
      <c r="A40" s="77" t="s">
        <v>306</v>
      </c>
      <c r="B40" s="76" t="s">
        <v>307</v>
      </c>
      <c r="C40" s="92">
        <v>0.68622155877516333</v>
      </c>
      <c r="D40" s="92">
        <v>0.61569999350217886</v>
      </c>
      <c r="E40" s="92">
        <v>0.71667999980775809</v>
      </c>
      <c r="F40" s="92">
        <v>0.68314739685272596</v>
      </c>
      <c r="G40" s="86">
        <v>0.6776472623269103</v>
      </c>
      <c r="H40" s="92">
        <v>0.72411403327236068</v>
      </c>
      <c r="I40" s="92">
        <v>0.69008278136108214</v>
      </c>
      <c r="J40" s="92">
        <v>0.68653432403292136</v>
      </c>
      <c r="K40" s="92">
        <v>0.62816437471060871</v>
      </c>
      <c r="L40" s="86">
        <v>0.68344725766318448</v>
      </c>
      <c r="M40" s="92">
        <v>0.6251602508689329</v>
      </c>
      <c r="N40" s="92">
        <v>0.62415597207748641</v>
      </c>
      <c r="O40" s="92">
        <v>0.62618835343873447</v>
      </c>
      <c r="P40" s="92">
        <v>0.5768256201108457</v>
      </c>
      <c r="Q40" s="86">
        <v>0.61290034122282566</v>
      </c>
      <c r="R40" s="92">
        <v>0.61444555082827912</v>
      </c>
      <c r="S40" s="92">
        <v>0.61485269179480784</v>
      </c>
      <c r="T40" s="92">
        <v>0.59871898657604683</v>
      </c>
      <c r="U40" s="92">
        <v>0.52152076793018232</v>
      </c>
      <c r="V40" s="86">
        <v>0.58725602671885013</v>
      </c>
      <c r="W40" s="92">
        <v>0.58264515641093972</v>
      </c>
      <c r="X40" s="92">
        <v>0.70327600900930964</v>
      </c>
      <c r="Y40" s="92">
        <v>0.6588306000699532</v>
      </c>
      <c r="Z40" s="92">
        <v>0.62146331500785679</v>
      </c>
      <c r="AA40" s="86">
        <v>0.64309692322505319</v>
      </c>
    </row>
    <row r="41" spans="1:27">
      <c r="A41" s="4" t="s">
        <v>308</v>
      </c>
      <c r="B41" s="72" t="s">
        <v>309</v>
      </c>
      <c r="C41" s="83">
        <v>0</v>
      </c>
      <c r="D41" s="83">
        <v>0</v>
      </c>
      <c r="E41" s="83">
        <v>-67723</v>
      </c>
      <c r="F41" s="83">
        <v>-12662</v>
      </c>
      <c r="G41" s="80">
        <v>-80385</v>
      </c>
      <c r="H41" s="83">
        <v>0</v>
      </c>
      <c r="I41" s="83">
        <v>0</v>
      </c>
      <c r="J41" s="83">
        <v>0</v>
      </c>
      <c r="K41" s="83">
        <v>-4114</v>
      </c>
      <c r="L41" s="80">
        <v>-4114</v>
      </c>
      <c r="M41" s="89">
        <v>0</v>
      </c>
      <c r="N41" s="89">
        <v>0</v>
      </c>
      <c r="O41" s="89">
        <v>0</v>
      </c>
      <c r="P41" s="89">
        <v>0</v>
      </c>
      <c r="Q41" s="13">
        <v>0</v>
      </c>
      <c r="R41" s="89">
        <v>0</v>
      </c>
      <c r="S41" s="89">
        <v>0</v>
      </c>
      <c r="T41" s="89">
        <v>0</v>
      </c>
      <c r="U41" s="89">
        <v>0</v>
      </c>
      <c r="V41" s="13">
        <v>0</v>
      </c>
      <c r="W41" s="89">
        <v>-67595</v>
      </c>
      <c r="X41" s="89">
        <v>0</v>
      </c>
      <c r="Y41" s="89">
        <v>0</v>
      </c>
      <c r="Z41" s="89">
        <v>0</v>
      </c>
      <c r="AA41" s="80">
        <v>-67595</v>
      </c>
    </row>
    <row r="42" spans="1:27">
      <c r="A42" s="4" t="s">
        <v>195</v>
      </c>
      <c r="B42" s="72" t="s">
        <v>310</v>
      </c>
      <c r="C42" s="89">
        <v>-261</v>
      </c>
      <c r="D42" s="89">
        <v>582</v>
      </c>
      <c r="E42" s="89">
        <v>914</v>
      </c>
      <c r="F42" s="89">
        <v>1130</v>
      </c>
      <c r="G42" s="80">
        <v>2365</v>
      </c>
      <c r="H42" s="89">
        <v>1240</v>
      </c>
      <c r="I42" s="89">
        <v>1227</v>
      </c>
      <c r="J42" s="89">
        <v>1234</v>
      </c>
      <c r="K42" s="89">
        <v>710</v>
      </c>
      <c r="L42" s="80">
        <v>4411</v>
      </c>
      <c r="M42" s="89">
        <v>2465</v>
      </c>
      <c r="N42" s="89">
        <v>475</v>
      </c>
      <c r="O42" s="89">
        <v>1879</v>
      </c>
      <c r="P42" s="89">
        <v>741</v>
      </c>
      <c r="Q42" s="13">
        <v>5560</v>
      </c>
      <c r="R42" s="89">
        <v>-580.97779000002151</v>
      </c>
      <c r="S42" s="89">
        <v>3057</v>
      </c>
      <c r="T42" s="89">
        <v>1154</v>
      </c>
      <c r="U42" s="89">
        <v>1782</v>
      </c>
      <c r="V42" s="13">
        <v>5412.0222099999783</v>
      </c>
      <c r="W42" s="89">
        <v>-2995</v>
      </c>
      <c r="X42" s="89">
        <v>210</v>
      </c>
      <c r="Y42" s="89">
        <v>-641</v>
      </c>
      <c r="Z42" s="89">
        <v>-1158</v>
      </c>
      <c r="AA42" s="80">
        <v>-4584</v>
      </c>
    </row>
    <row r="43" spans="1:27">
      <c r="A43" s="4" t="s">
        <v>311</v>
      </c>
      <c r="B43" s="72" t="s">
        <v>312</v>
      </c>
      <c r="C43" s="89">
        <v>0</v>
      </c>
      <c r="D43" s="89">
        <v>0</v>
      </c>
      <c r="E43" s="89">
        <v>0</v>
      </c>
      <c r="F43" s="89">
        <v>0</v>
      </c>
      <c r="G43" s="80">
        <v>0</v>
      </c>
      <c r="H43" s="89">
        <v>0</v>
      </c>
      <c r="I43" s="89">
        <v>0</v>
      </c>
      <c r="J43" s="89">
        <v>0</v>
      </c>
      <c r="K43" s="89">
        <v>0</v>
      </c>
      <c r="L43" s="85">
        <v>0</v>
      </c>
      <c r="M43" s="89">
        <v>0</v>
      </c>
      <c r="N43" s="89">
        <v>0</v>
      </c>
      <c r="O43" s="89">
        <v>0</v>
      </c>
      <c r="P43" s="89">
        <v>0</v>
      </c>
      <c r="Q43" s="16">
        <v>0</v>
      </c>
      <c r="R43" s="89">
        <v>0</v>
      </c>
      <c r="S43" s="89">
        <v>0</v>
      </c>
      <c r="T43" s="89">
        <v>0</v>
      </c>
      <c r="U43" s="89">
        <v>0</v>
      </c>
      <c r="V43" s="16">
        <v>0</v>
      </c>
      <c r="W43" s="89">
        <v>0</v>
      </c>
      <c r="X43" s="89">
        <v>0</v>
      </c>
      <c r="Y43" s="89">
        <v>0</v>
      </c>
      <c r="Z43" s="89">
        <v>0</v>
      </c>
      <c r="AA43" s="16">
        <v>0</v>
      </c>
    </row>
    <row r="44" spans="1:27">
      <c r="A44" s="4" t="s">
        <v>313</v>
      </c>
      <c r="B44" s="72" t="s">
        <v>314</v>
      </c>
      <c r="C44" s="89">
        <v>0</v>
      </c>
      <c r="D44" s="89">
        <v>0</v>
      </c>
      <c r="E44" s="89">
        <v>0</v>
      </c>
      <c r="F44" s="89">
        <v>0</v>
      </c>
      <c r="G44" s="80">
        <v>0</v>
      </c>
      <c r="H44" s="89">
        <v>0</v>
      </c>
      <c r="I44" s="89">
        <v>0</v>
      </c>
      <c r="J44" s="89">
        <v>0</v>
      </c>
      <c r="K44" s="89">
        <v>0</v>
      </c>
      <c r="L44" s="85">
        <v>0</v>
      </c>
      <c r="M44" s="89">
        <v>0</v>
      </c>
      <c r="N44" s="89">
        <v>0</v>
      </c>
      <c r="O44" s="89">
        <v>0</v>
      </c>
      <c r="P44" s="89">
        <v>0</v>
      </c>
      <c r="Q44" s="16">
        <v>0</v>
      </c>
      <c r="R44" s="89">
        <v>0</v>
      </c>
      <c r="S44" s="89">
        <v>0</v>
      </c>
      <c r="T44" s="89">
        <v>0</v>
      </c>
      <c r="U44" s="89">
        <v>0</v>
      </c>
      <c r="V44" s="16">
        <v>0</v>
      </c>
      <c r="W44" s="89">
        <v>0</v>
      </c>
      <c r="X44" s="89">
        <v>0</v>
      </c>
      <c r="Y44" s="89">
        <v>0</v>
      </c>
      <c r="Z44" s="89">
        <v>0</v>
      </c>
      <c r="AA44" s="16">
        <v>0</v>
      </c>
    </row>
    <row r="45" spans="1:27">
      <c r="A45" s="4" t="s">
        <v>315</v>
      </c>
      <c r="B45" s="72" t="s">
        <v>316</v>
      </c>
      <c r="C45" s="89">
        <v>-112223</v>
      </c>
      <c r="D45" s="89">
        <v>-11409</v>
      </c>
      <c r="E45" s="89">
        <v>-26425</v>
      </c>
      <c r="F45" s="89">
        <v>63498</v>
      </c>
      <c r="G45" s="80">
        <v>-86559</v>
      </c>
      <c r="H45" s="89">
        <v>-43848</v>
      </c>
      <c r="I45" s="89">
        <v>132086</v>
      </c>
      <c r="J45" s="89">
        <v>20524</v>
      </c>
      <c r="K45" s="89">
        <v>86585</v>
      </c>
      <c r="L45" s="80">
        <v>195347</v>
      </c>
      <c r="M45" s="89">
        <v>229030</v>
      </c>
      <c r="N45" s="89">
        <v>-15256</v>
      </c>
      <c r="O45" s="89">
        <v>-50096</v>
      </c>
      <c r="P45" s="89">
        <v>48599</v>
      </c>
      <c r="Q45" s="13">
        <v>212277</v>
      </c>
      <c r="R45" s="89">
        <v>142145</v>
      </c>
      <c r="S45" s="89">
        <v>102750</v>
      </c>
      <c r="T45" s="89">
        <v>39116</v>
      </c>
      <c r="U45" s="89">
        <v>24538</v>
      </c>
      <c r="V45" s="13">
        <v>308549</v>
      </c>
      <c r="W45" s="89">
        <v>45374</v>
      </c>
      <c r="X45" s="89">
        <v>-38761</v>
      </c>
      <c r="Y45" s="89">
        <v>73561</v>
      </c>
      <c r="Z45" s="89">
        <v>-2085</v>
      </c>
      <c r="AA45" s="13">
        <v>78089</v>
      </c>
    </row>
    <row r="46" spans="1:27">
      <c r="A46" s="311" t="s">
        <v>317</v>
      </c>
      <c r="B46" s="139" t="s">
        <v>318</v>
      </c>
      <c r="C46" s="83">
        <v>127759</v>
      </c>
      <c r="D46" s="83">
        <v>106771</v>
      </c>
      <c r="E46" s="83">
        <v>69171</v>
      </c>
      <c r="F46" s="83">
        <v>69411</v>
      </c>
      <c r="G46" s="85">
        <v>373112</v>
      </c>
      <c r="H46" s="83">
        <v>82512</v>
      </c>
      <c r="I46" s="83">
        <v>179824</v>
      </c>
      <c r="J46" s="83">
        <v>261386</v>
      </c>
      <c r="K46" s="83">
        <v>401200</v>
      </c>
      <c r="L46" s="85">
        <v>924922</v>
      </c>
      <c r="M46" s="83">
        <v>485982</v>
      </c>
      <c r="N46" s="83">
        <v>450873</v>
      </c>
      <c r="O46" s="83">
        <v>406126</v>
      </c>
      <c r="P46" s="83">
        <v>426037</v>
      </c>
      <c r="Q46" s="16">
        <v>1769018</v>
      </c>
      <c r="R46" s="83">
        <v>493615</v>
      </c>
      <c r="S46" s="83">
        <v>434915</v>
      </c>
      <c r="T46" s="83">
        <v>416482</v>
      </c>
      <c r="U46" s="83">
        <v>398726</v>
      </c>
      <c r="V46" s="16">
        <v>1743738</v>
      </c>
      <c r="W46" s="83">
        <v>444354</v>
      </c>
      <c r="X46" s="83">
        <v>424023</v>
      </c>
      <c r="Y46" s="83">
        <v>392263</v>
      </c>
      <c r="Z46" s="83">
        <v>388768</v>
      </c>
      <c r="AA46" s="16">
        <v>1649408</v>
      </c>
    </row>
    <row r="47" spans="1:27">
      <c r="A47" s="311" t="s">
        <v>319</v>
      </c>
      <c r="B47" s="139" t="s">
        <v>320</v>
      </c>
      <c r="C47" s="83">
        <v>-82682</v>
      </c>
      <c r="D47" s="83">
        <v>-79688</v>
      </c>
      <c r="E47" s="83">
        <v>-72012</v>
      </c>
      <c r="F47" s="83">
        <v>-68103</v>
      </c>
      <c r="G47" s="85">
        <v>-302485</v>
      </c>
      <c r="H47" s="83">
        <v>-71394</v>
      </c>
      <c r="I47" s="83">
        <v>-125268</v>
      </c>
      <c r="J47" s="83">
        <v>-190368</v>
      </c>
      <c r="K47" s="83">
        <v>-297890</v>
      </c>
      <c r="L47" s="85">
        <v>-684920</v>
      </c>
      <c r="M47" s="83">
        <v>-347068</v>
      </c>
      <c r="N47" s="83">
        <v>-411075</v>
      </c>
      <c r="O47" s="83">
        <v>-439099</v>
      </c>
      <c r="P47" s="83">
        <v>-396670</v>
      </c>
      <c r="Q47" s="85">
        <v>-1593912</v>
      </c>
      <c r="R47" s="83">
        <v>-365775</v>
      </c>
      <c r="S47" s="83">
        <v>-357446</v>
      </c>
      <c r="T47" s="83">
        <v>-365312</v>
      </c>
      <c r="U47" s="83">
        <v>-386571</v>
      </c>
      <c r="V47" s="85">
        <v>-1475104</v>
      </c>
      <c r="W47" s="83">
        <v>-390293</v>
      </c>
      <c r="X47" s="83">
        <v>-428492</v>
      </c>
      <c r="Y47" s="83">
        <v>-330269</v>
      </c>
      <c r="Z47" s="83">
        <v>-339325</v>
      </c>
      <c r="AA47" s="85">
        <v>-1488379</v>
      </c>
    </row>
    <row r="48" spans="1:27">
      <c r="A48" s="311" t="s">
        <v>321</v>
      </c>
      <c r="B48" s="139" t="s">
        <v>322</v>
      </c>
      <c r="C48" s="83">
        <v>0</v>
      </c>
      <c r="D48" s="83">
        <v>0</v>
      </c>
      <c r="E48" s="83">
        <v>0</v>
      </c>
      <c r="F48" s="83">
        <v>0</v>
      </c>
      <c r="G48" s="85">
        <v>0</v>
      </c>
      <c r="H48" s="83">
        <v>0</v>
      </c>
      <c r="I48" s="83">
        <v>0</v>
      </c>
      <c r="J48" s="89">
        <v>0</v>
      </c>
      <c r="K48" s="89">
        <v>0</v>
      </c>
      <c r="L48" s="85">
        <v>0</v>
      </c>
      <c r="M48" s="83">
        <v>0</v>
      </c>
      <c r="N48" s="83">
        <v>0</v>
      </c>
      <c r="O48" s="83">
        <v>0</v>
      </c>
      <c r="P48" s="83">
        <v>0</v>
      </c>
      <c r="Q48" s="16">
        <v>0</v>
      </c>
      <c r="R48" s="83">
        <v>0</v>
      </c>
      <c r="S48" s="83">
        <v>0</v>
      </c>
      <c r="T48" s="83">
        <v>0</v>
      </c>
      <c r="U48" s="83">
        <v>0</v>
      </c>
      <c r="V48" s="16">
        <v>0</v>
      </c>
      <c r="W48" s="83">
        <v>0</v>
      </c>
      <c r="X48" s="83">
        <v>0</v>
      </c>
      <c r="Y48" s="83">
        <v>0</v>
      </c>
      <c r="Z48" s="83">
        <v>0</v>
      </c>
      <c r="AA48" s="16">
        <v>0</v>
      </c>
    </row>
    <row r="49" spans="1:27">
      <c r="A49" s="311" t="s">
        <v>494</v>
      </c>
      <c r="B49" s="139" t="s">
        <v>495</v>
      </c>
      <c r="C49" s="83">
        <v>-157300</v>
      </c>
      <c r="D49" s="83">
        <v>-38492</v>
      </c>
      <c r="E49" s="83">
        <v>-23584</v>
      </c>
      <c r="F49" s="83">
        <v>62190</v>
      </c>
      <c r="G49" s="85">
        <v>-157186</v>
      </c>
      <c r="H49" s="83">
        <v>-54966</v>
      </c>
      <c r="I49" s="83">
        <v>77530</v>
      </c>
      <c r="J49" s="83">
        <v>-50494</v>
      </c>
      <c r="K49" s="83">
        <v>-16725</v>
      </c>
      <c r="L49" s="85">
        <v>-44655</v>
      </c>
      <c r="M49" s="83">
        <v>90116</v>
      </c>
      <c r="N49" s="83">
        <v>-55054</v>
      </c>
      <c r="O49" s="83">
        <v>-17123</v>
      </c>
      <c r="P49" s="83">
        <v>19232</v>
      </c>
      <c r="Q49" s="16">
        <v>37171</v>
      </c>
      <c r="R49" s="83">
        <v>14305</v>
      </c>
      <c r="S49" s="83">
        <v>25281</v>
      </c>
      <c r="T49" s="83">
        <v>-12054</v>
      </c>
      <c r="U49" s="83">
        <v>12383</v>
      </c>
      <c r="V49" s="16">
        <v>39915</v>
      </c>
      <c r="W49" s="83">
        <v>-8687</v>
      </c>
      <c r="X49" s="83">
        <v>-34292</v>
      </c>
      <c r="Y49" s="83">
        <v>11567</v>
      </c>
      <c r="Z49" s="83">
        <v>-51528</v>
      </c>
      <c r="AA49" s="16">
        <v>-82940</v>
      </c>
    </row>
    <row r="50" spans="1:27">
      <c r="A50" s="4" t="s">
        <v>323</v>
      </c>
      <c r="B50" s="72" t="s">
        <v>324</v>
      </c>
      <c r="C50" s="89">
        <v>1194907</v>
      </c>
      <c r="D50" s="89">
        <v>1164133</v>
      </c>
      <c r="E50" s="89">
        <v>1547091</v>
      </c>
      <c r="F50" s="89">
        <v>1609719</v>
      </c>
      <c r="G50" s="80">
        <v>5515850</v>
      </c>
      <c r="H50" s="89">
        <v>1692879</v>
      </c>
      <c r="I50" s="89">
        <v>1801722</v>
      </c>
      <c r="J50" s="89">
        <v>1569689</v>
      </c>
      <c r="K50" s="89">
        <v>1452041</v>
      </c>
      <c r="L50" s="80">
        <v>6516331</v>
      </c>
      <c r="M50" s="89">
        <v>1659798</v>
      </c>
      <c r="N50" s="89">
        <v>1384347</v>
      </c>
      <c r="O50" s="89">
        <v>1365623</v>
      </c>
      <c r="P50" s="89">
        <v>1380383</v>
      </c>
      <c r="Q50" s="13">
        <v>5790151</v>
      </c>
      <c r="R50" s="89">
        <v>1499120.0222100001</v>
      </c>
      <c r="S50" s="89">
        <v>1477065</v>
      </c>
      <c r="T50" s="89">
        <v>1386322</v>
      </c>
      <c r="U50" s="89">
        <v>1195665</v>
      </c>
      <c r="V50" s="13">
        <v>5558172.0222100001</v>
      </c>
      <c r="W50" s="89">
        <v>1269030</v>
      </c>
      <c r="X50" s="89">
        <v>1689408</v>
      </c>
      <c r="Y50" s="89">
        <v>1677776</v>
      </c>
      <c r="Z50" s="89">
        <v>1487778</v>
      </c>
      <c r="AA50" s="13">
        <v>6123992</v>
      </c>
    </row>
    <row r="51" spans="1:27">
      <c r="A51" s="4" t="s">
        <v>137</v>
      </c>
      <c r="B51" s="72" t="s">
        <v>325</v>
      </c>
      <c r="C51" s="89">
        <v>-169786</v>
      </c>
      <c r="D51" s="89">
        <v>-272374</v>
      </c>
      <c r="E51" s="89">
        <v>-410595</v>
      </c>
      <c r="F51" s="89">
        <v>-512380</v>
      </c>
      <c r="G51" s="80">
        <v>-1365135</v>
      </c>
      <c r="H51" s="89">
        <v>-436852</v>
      </c>
      <c r="I51" s="89">
        <v>-608411</v>
      </c>
      <c r="J51" s="89">
        <v>-393592</v>
      </c>
      <c r="K51" s="89">
        <v>-360387</v>
      </c>
      <c r="L51" s="80">
        <v>-1799242</v>
      </c>
      <c r="M51" s="89">
        <v>-558755</v>
      </c>
      <c r="N51" s="89">
        <v>-292070</v>
      </c>
      <c r="O51" s="89">
        <v>-336327</v>
      </c>
      <c r="P51" s="89">
        <v>-376401</v>
      </c>
      <c r="Q51" s="80">
        <v>-1563553</v>
      </c>
      <c r="R51" s="89">
        <v>-409662</v>
      </c>
      <c r="S51" s="89">
        <v>-424123</v>
      </c>
      <c r="T51" s="89">
        <v>-312015</v>
      </c>
      <c r="U51" s="89">
        <v>-279860</v>
      </c>
      <c r="V51" s="80">
        <v>-1425660</v>
      </c>
      <c r="W51" s="89">
        <v>-319461</v>
      </c>
      <c r="X51" s="89">
        <v>-445365</v>
      </c>
      <c r="Y51" s="89">
        <v>-473243</v>
      </c>
      <c r="Z51" s="89">
        <v>-309232</v>
      </c>
      <c r="AA51" s="80">
        <v>-1547301</v>
      </c>
    </row>
    <row r="52" spans="1:27">
      <c r="A52" s="311" t="s">
        <v>326</v>
      </c>
      <c r="B52" s="139" t="s">
        <v>327</v>
      </c>
      <c r="C52" s="83">
        <v>-107623</v>
      </c>
      <c r="D52" s="83">
        <v>-145501</v>
      </c>
      <c r="E52" s="83">
        <v>-136145</v>
      </c>
      <c r="F52" s="83">
        <v>-244582</v>
      </c>
      <c r="G52" s="85">
        <v>-633851</v>
      </c>
      <c r="H52" s="83">
        <v>-209439</v>
      </c>
      <c r="I52" s="83">
        <v>-285289</v>
      </c>
      <c r="J52" s="83">
        <v>-247132</v>
      </c>
      <c r="K52" s="83">
        <v>-267658</v>
      </c>
      <c r="L52" s="85">
        <v>-1009518</v>
      </c>
      <c r="M52" s="83">
        <v>-179439</v>
      </c>
      <c r="N52" s="83">
        <v>-261487</v>
      </c>
      <c r="O52" s="83">
        <v>-413745</v>
      </c>
      <c r="P52" s="83">
        <v>-413351</v>
      </c>
      <c r="Q52" s="85">
        <v>-1268022</v>
      </c>
      <c r="R52" s="83">
        <v>-368409</v>
      </c>
      <c r="S52" s="83">
        <v>-396959</v>
      </c>
      <c r="T52" s="83">
        <v>-251783</v>
      </c>
      <c r="U52" s="83">
        <v>-350401</v>
      </c>
      <c r="V52" s="85">
        <v>-1367552</v>
      </c>
      <c r="W52" s="83">
        <v>-345710</v>
      </c>
      <c r="X52" s="83">
        <v>-514322</v>
      </c>
      <c r="Y52" s="83">
        <v>-358898</v>
      </c>
      <c r="Z52" s="83">
        <v>-424936</v>
      </c>
      <c r="AA52" s="85">
        <v>-1643866</v>
      </c>
    </row>
    <row r="53" spans="1:27">
      <c r="A53" s="311" t="s">
        <v>328</v>
      </c>
      <c r="B53" s="139" t="s">
        <v>329</v>
      </c>
      <c r="C53" s="83">
        <v>-62163</v>
      </c>
      <c r="D53" s="83">
        <v>-126873</v>
      </c>
      <c r="E53" s="83">
        <v>-274450</v>
      </c>
      <c r="F53" s="83">
        <v>-267798</v>
      </c>
      <c r="G53" s="85">
        <v>-731284</v>
      </c>
      <c r="H53" s="83">
        <v>-227413</v>
      </c>
      <c r="I53" s="83">
        <v>-323122</v>
      </c>
      <c r="J53" s="83">
        <v>-146460</v>
      </c>
      <c r="K53" s="83">
        <v>-92729</v>
      </c>
      <c r="L53" s="85">
        <v>-789724</v>
      </c>
      <c r="M53" s="83">
        <v>-379316</v>
      </c>
      <c r="N53" s="83">
        <v>-30583</v>
      </c>
      <c r="O53" s="83">
        <v>77418</v>
      </c>
      <c r="P53" s="83">
        <v>36950</v>
      </c>
      <c r="Q53" s="85">
        <v>-295531</v>
      </c>
      <c r="R53" s="83">
        <v>-41253</v>
      </c>
      <c r="S53" s="83">
        <v>-27164</v>
      </c>
      <c r="T53" s="83">
        <v>-60232</v>
      </c>
      <c r="U53" s="83">
        <v>70541</v>
      </c>
      <c r="V53" s="85">
        <v>-58108</v>
      </c>
      <c r="W53" s="83">
        <v>26249</v>
      </c>
      <c r="X53" s="83">
        <v>68957</v>
      </c>
      <c r="Y53" s="83">
        <v>-114345</v>
      </c>
      <c r="Z53" s="83">
        <v>115704</v>
      </c>
      <c r="AA53" s="85">
        <v>96565</v>
      </c>
    </row>
    <row r="54" spans="1:27">
      <c r="A54" s="4" t="s">
        <v>330</v>
      </c>
      <c r="B54" s="72" t="s">
        <v>331</v>
      </c>
      <c r="C54" s="89">
        <v>1025121</v>
      </c>
      <c r="D54" s="89">
        <v>891759</v>
      </c>
      <c r="E54" s="89">
        <v>1136496</v>
      </c>
      <c r="F54" s="89">
        <v>1097339</v>
      </c>
      <c r="G54" s="80">
        <v>4150715</v>
      </c>
      <c r="H54" s="89">
        <v>1256027</v>
      </c>
      <c r="I54" s="89">
        <v>1193311</v>
      </c>
      <c r="J54" s="88">
        <v>1176097</v>
      </c>
      <c r="K54" s="88">
        <v>1091654</v>
      </c>
      <c r="L54" s="80">
        <v>4717089</v>
      </c>
      <c r="M54" s="89">
        <v>1101043</v>
      </c>
      <c r="N54" s="89">
        <v>1092277</v>
      </c>
      <c r="O54" s="89">
        <v>1029296</v>
      </c>
      <c r="P54" s="89">
        <v>1003982</v>
      </c>
      <c r="Q54" s="13">
        <v>4226598</v>
      </c>
      <c r="R54" s="89">
        <v>1089458.0222100001</v>
      </c>
      <c r="S54" s="89">
        <v>1052942</v>
      </c>
      <c r="T54" s="89">
        <v>1074307</v>
      </c>
      <c r="U54" s="89">
        <v>915805</v>
      </c>
      <c r="V54" s="13">
        <v>4132512.0222100001</v>
      </c>
      <c r="W54" s="89">
        <v>949569</v>
      </c>
      <c r="X54" s="89">
        <v>1244043</v>
      </c>
      <c r="Y54" s="89">
        <v>1204533</v>
      </c>
      <c r="Z54" s="89">
        <v>1178546</v>
      </c>
      <c r="AA54" s="13">
        <v>4576691</v>
      </c>
    </row>
    <row r="55" spans="1:27">
      <c r="A55" s="4" t="s">
        <v>332</v>
      </c>
      <c r="B55" s="72" t="s">
        <v>333</v>
      </c>
      <c r="C55" s="89">
        <v>0</v>
      </c>
      <c r="D55" s="89">
        <v>0</v>
      </c>
      <c r="E55" s="89">
        <v>0</v>
      </c>
      <c r="F55" s="89">
        <v>0</v>
      </c>
      <c r="G55" s="80">
        <v>0</v>
      </c>
      <c r="H55" s="89">
        <v>0</v>
      </c>
      <c r="I55" s="89">
        <v>0</v>
      </c>
      <c r="J55" s="89">
        <v>0</v>
      </c>
      <c r="K55" s="89">
        <v>0</v>
      </c>
      <c r="L55" s="85">
        <v>0</v>
      </c>
      <c r="M55" s="89">
        <v>0</v>
      </c>
      <c r="N55" s="89">
        <v>0</v>
      </c>
      <c r="O55" s="89">
        <v>0</v>
      </c>
      <c r="P55" s="89">
        <v>0</v>
      </c>
      <c r="Q55" s="13">
        <v>0</v>
      </c>
      <c r="R55" s="89">
        <v>0</v>
      </c>
      <c r="S55" s="89">
        <v>0</v>
      </c>
      <c r="T55" s="89">
        <v>0</v>
      </c>
      <c r="U55" s="89">
        <v>0</v>
      </c>
      <c r="V55" s="13">
        <v>0</v>
      </c>
      <c r="W55" s="89">
        <v>0</v>
      </c>
      <c r="X55" s="89">
        <v>0</v>
      </c>
      <c r="Y55" s="89">
        <v>0</v>
      </c>
      <c r="Z55" s="89">
        <v>0</v>
      </c>
      <c r="AA55" s="13">
        <v>0</v>
      </c>
    </row>
    <row r="56" spans="1:27">
      <c r="A56" s="4" t="s">
        <v>334</v>
      </c>
      <c r="B56" s="72" t="s">
        <v>335</v>
      </c>
      <c r="C56" s="89">
        <v>1025121</v>
      </c>
      <c r="D56" s="89">
        <v>891759</v>
      </c>
      <c r="E56" s="89">
        <v>1136496</v>
      </c>
      <c r="F56" s="89">
        <v>1097339</v>
      </c>
      <c r="G56" s="80">
        <v>4150715</v>
      </c>
      <c r="H56" s="89">
        <v>1256027</v>
      </c>
      <c r="I56" s="89">
        <v>1193311</v>
      </c>
      <c r="J56" s="88">
        <v>1176097</v>
      </c>
      <c r="K56" s="88">
        <v>1091654</v>
      </c>
      <c r="L56" s="80">
        <v>4717089</v>
      </c>
      <c r="M56" s="89">
        <v>1101043</v>
      </c>
      <c r="N56" s="89">
        <v>1092277</v>
      </c>
      <c r="O56" s="89">
        <v>1029296</v>
      </c>
      <c r="P56" s="89">
        <v>1003982</v>
      </c>
      <c r="Q56" s="13">
        <v>4226598</v>
      </c>
      <c r="R56" s="89">
        <v>1089458.0222100001</v>
      </c>
      <c r="S56" s="89">
        <v>1052942</v>
      </c>
      <c r="T56" s="89">
        <v>1074307</v>
      </c>
      <c r="U56" s="89">
        <v>915805</v>
      </c>
      <c r="V56" s="13">
        <v>4132512.0222100001</v>
      </c>
      <c r="W56" s="89">
        <v>949569</v>
      </c>
      <c r="X56" s="89">
        <v>1244043</v>
      </c>
      <c r="Y56" s="89">
        <v>1204533</v>
      </c>
      <c r="Z56" s="89">
        <v>1178546</v>
      </c>
      <c r="AA56" s="13">
        <v>4576691</v>
      </c>
    </row>
    <row r="57" spans="1:27">
      <c r="A57" s="77" t="s">
        <v>336</v>
      </c>
      <c r="B57" s="76" t="s">
        <v>337</v>
      </c>
      <c r="C57" s="91">
        <v>0.53806396280497437</v>
      </c>
      <c r="D57" s="91">
        <v>0.46729761907257228</v>
      </c>
      <c r="E57" s="91">
        <v>0.49655035012056625</v>
      </c>
      <c r="F57" s="91">
        <v>0.48123436855199342</v>
      </c>
      <c r="G57" s="84">
        <v>0.49515990015001354</v>
      </c>
      <c r="H57" s="91">
        <v>0.52406429830300283</v>
      </c>
      <c r="I57" s="91">
        <v>0.49357404204171412</v>
      </c>
      <c r="J57" s="91">
        <v>0.52161947715508428</v>
      </c>
      <c r="K57" s="91">
        <v>0.50095565091414374</v>
      </c>
      <c r="L57" s="84">
        <v>0.51005239481138254</v>
      </c>
      <c r="M57" s="91">
        <v>0.48192037550679545</v>
      </c>
      <c r="N57" s="91">
        <v>0.48726865069734909</v>
      </c>
      <c r="O57" s="91">
        <v>0.45587419187537176</v>
      </c>
      <c r="P57" s="91">
        <v>0.43508927940729725</v>
      </c>
      <c r="Q57" s="84">
        <v>0.46488467024860991</v>
      </c>
      <c r="R57" s="91">
        <v>0.49310130452158962</v>
      </c>
      <c r="S57" s="91">
        <v>0.47205793862673762</v>
      </c>
      <c r="T57" s="91">
        <v>0.47784780848849312</v>
      </c>
      <c r="U57" s="91">
        <v>0.40844346781685525</v>
      </c>
      <c r="V57" s="84">
        <v>0.46276600818138808</v>
      </c>
      <c r="W57" s="91">
        <v>0.42747806717423092</v>
      </c>
      <c r="X57" s="91">
        <v>0.50632312229397147</v>
      </c>
      <c r="Y57" s="91">
        <v>0.49448872621223394</v>
      </c>
      <c r="Z57" s="91">
        <v>0.49122252741527417</v>
      </c>
      <c r="AA57" s="84">
        <v>0.48107493502895055</v>
      </c>
    </row>
    <row r="58" spans="1:27">
      <c r="A58" s="4" t="s">
        <v>338</v>
      </c>
      <c r="B58" s="72" t="s">
        <v>339</v>
      </c>
      <c r="C58" s="91"/>
      <c r="D58" s="91"/>
      <c r="E58" s="91"/>
      <c r="F58" s="91"/>
      <c r="G58" s="84"/>
      <c r="H58" s="91"/>
      <c r="I58" s="91"/>
      <c r="J58" s="91"/>
      <c r="K58" s="91"/>
      <c r="L58" s="84"/>
      <c r="M58" s="91"/>
      <c r="N58" s="91"/>
      <c r="O58" s="91"/>
      <c r="P58" s="91"/>
      <c r="Q58" s="84"/>
      <c r="R58" s="91"/>
      <c r="S58" s="91"/>
      <c r="T58" s="91"/>
      <c r="U58" s="91"/>
      <c r="V58" s="84"/>
      <c r="W58" s="91"/>
      <c r="X58" s="91"/>
      <c r="Y58" s="91"/>
      <c r="Z58" s="91"/>
      <c r="AA58" s="84"/>
    </row>
    <row r="59" spans="1:27">
      <c r="A59" s="311" t="s">
        <v>413</v>
      </c>
      <c r="B59" s="139" t="s">
        <v>414</v>
      </c>
      <c r="C59" s="81">
        <v>1025552</v>
      </c>
      <c r="D59" s="81">
        <v>892388</v>
      </c>
      <c r="E59" s="81">
        <v>1136984</v>
      </c>
      <c r="F59" s="81">
        <v>1097380</v>
      </c>
      <c r="G59" s="79">
        <v>4152304</v>
      </c>
      <c r="H59" s="81">
        <v>1256038</v>
      </c>
      <c r="I59" s="81">
        <v>1193336</v>
      </c>
      <c r="J59" s="81">
        <v>1176129</v>
      </c>
      <c r="K59" s="81">
        <v>1091594</v>
      </c>
      <c r="L59" s="80">
        <v>4717097</v>
      </c>
      <c r="M59" s="81">
        <v>1100945</v>
      </c>
      <c r="N59" s="81">
        <v>1092182</v>
      </c>
      <c r="O59" s="81">
        <v>1029100</v>
      </c>
      <c r="P59" s="81">
        <v>1003830</v>
      </c>
      <c r="Q59" s="13">
        <v>4226057</v>
      </c>
      <c r="R59" s="81">
        <v>1089351.0222100001</v>
      </c>
      <c r="S59" s="81">
        <v>1052794</v>
      </c>
      <c r="T59" s="81">
        <v>1074241</v>
      </c>
      <c r="U59" s="81">
        <v>915543</v>
      </c>
      <c r="V59" s="13">
        <v>4131929.0222100001</v>
      </c>
      <c r="W59" s="81">
        <v>949583</v>
      </c>
      <c r="X59" s="81">
        <v>1244051</v>
      </c>
      <c r="Y59" s="81">
        <v>1204491</v>
      </c>
      <c r="Z59" s="81">
        <v>1178456</v>
      </c>
      <c r="AA59" s="13">
        <v>4576581</v>
      </c>
    </row>
    <row r="60" spans="1:27">
      <c r="A60" s="314" t="s">
        <v>336</v>
      </c>
      <c r="B60" s="139" t="s">
        <v>337</v>
      </c>
      <c r="C60" s="91">
        <v>0.53829071053395416</v>
      </c>
      <c r="D60" s="91">
        <v>0.46762722628976511</v>
      </c>
      <c r="E60" s="91">
        <v>0.49676356386778475</v>
      </c>
      <c r="F60" s="91">
        <v>0.48125234896562191</v>
      </c>
      <c r="G60" s="84">
        <v>0.49534946004061997</v>
      </c>
      <c r="H60" s="91">
        <v>0.52406429830300283</v>
      </c>
      <c r="I60" s="91">
        <v>0.49358438247354713</v>
      </c>
      <c r="J60" s="91">
        <v>0.52163366971170921</v>
      </c>
      <c r="K60" s="91">
        <v>0.50092811715431251</v>
      </c>
      <c r="L60" s="240">
        <v>0.51005325984046268</v>
      </c>
      <c r="M60" s="91">
        <v>0.48187748145379328</v>
      </c>
      <c r="N60" s="91">
        <v>0.48722627085980214</v>
      </c>
      <c r="O60" s="91">
        <v>0.45578738366703558</v>
      </c>
      <c r="P60" s="91">
        <v>0.4350234081362287</v>
      </c>
      <c r="Q60" s="240">
        <v>0.46482516551061387</v>
      </c>
      <c r="R60" s="91">
        <v>0.49305287508373319</v>
      </c>
      <c r="S60" s="91">
        <v>0.47205793862673762</v>
      </c>
      <c r="T60" s="91">
        <v>0.47781845193086087</v>
      </c>
      <c r="U60" s="91">
        <v>0.40832661740812415</v>
      </c>
      <c r="V60" s="240">
        <v>0.46270072280984659</v>
      </c>
      <c r="W60" s="91">
        <v>0.42748436971037146</v>
      </c>
      <c r="X60" s="91">
        <v>0.50632637827867488</v>
      </c>
      <c r="Y60" s="91">
        <v>0.49447148423837273</v>
      </c>
      <c r="Z60" s="91">
        <v>0.49118501506745971</v>
      </c>
      <c r="AA60" s="240">
        <v>0.48106337247363423</v>
      </c>
    </row>
    <row r="61" spans="1:27">
      <c r="A61" s="311" t="s">
        <v>340</v>
      </c>
      <c r="B61" s="139" t="s">
        <v>341</v>
      </c>
      <c r="C61" s="251">
        <v>-431</v>
      </c>
      <c r="D61" s="251">
        <v>-629</v>
      </c>
      <c r="E61" s="251">
        <v>-488</v>
      </c>
      <c r="F61" s="251">
        <v>-41</v>
      </c>
      <c r="G61" s="85">
        <v>-1589</v>
      </c>
      <c r="H61" s="83">
        <v>-11</v>
      </c>
      <c r="I61" s="83">
        <v>-25</v>
      </c>
      <c r="J61" s="83">
        <v>-32</v>
      </c>
      <c r="K61" s="83">
        <v>60</v>
      </c>
      <c r="L61" s="85">
        <v>-8</v>
      </c>
      <c r="M61" s="83">
        <v>98</v>
      </c>
      <c r="N61" s="83">
        <v>95</v>
      </c>
      <c r="O61" s="83">
        <v>196</v>
      </c>
      <c r="P61" s="83">
        <v>152</v>
      </c>
      <c r="Q61" s="16">
        <v>541</v>
      </c>
      <c r="R61" s="83">
        <v>107</v>
      </c>
      <c r="S61" s="83">
        <v>148</v>
      </c>
      <c r="T61" s="83">
        <v>66</v>
      </c>
      <c r="U61" s="83">
        <v>262</v>
      </c>
      <c r="V61" s="16">
        <v>583</v>
      </c>
      <c r="W61" s="83">
        <v>-14</v>
      </c>
      <c r="X61" s="83">
        <v>-8</v>
      </c>
      <c r="Y61" s="83">
        <v>42</v>
      </c>
      <c r="Z61" s="83">
        <v>90</v>
      </c>
      <c r="AA61" s="16">
        <v>110</v>
      </c>
    </row>
    <row r="64" spans="1:27">
      <c r="A64" s="377" t="s">
        <v>342</v>
      </c>
      <c r="B64" s="378" t="s">
        <v>343</v>
      </c>
      <c r="C64" s="296" t="s">
        <v>510</v>
      </c>
      <c r="D64" s="296" t="s">
        <v>512</v>
      </c>
      <c r="E64" s="296" t="s">
        <v>521</v>
      </c>
      <c r="F64" s="296" t="s">
        <v>528</v>
      </c>
      <c r="G64" s="306">
        <v>2020</v>
      </c>
      <c r="H64" s="296" t="s">
        <v>530</v>
      </c>
      <c r="I64" s="296" t="s">
        <v>539</v>
      </c>
      <c r="J64" s="296" t="s">
        <v>546</v>
      </c>
      <c r="K64" s="296" t="s">
        <v>666</v>
      </c>
      <c r="L64" s="306">
        <v>2021</v>
      </c>
      <c r="M64" s="296" t="s">
        <v>674</v>
      </c>
      <c r="N64" s="296" t="s">
        <v>677</v>
      </c>
      <c r="O64" s="296" t="s">
        <v>685</v>
      </c>
      <c r="P64" s="296" t="s">
        <v>693</v>
      </c>
      <c r="Q64" s="306">
        <v>2022</v>
      </c>
      <c r="R64" s="296" t="s">
        <v>700</v>
      </c>
      <c r="S64" s="296" t="s">
        <v>710</v>
      </c>
      <c r="T64" s="296" t="s">
        <v>718</v>
      </c>
      <c r="U64" s="296" t="s">
        <v>719</v>
      </c>
      <c r="V64" s="296">
        <v>2023</v>
      </c>
      <c r="W64" s="296" t="s">
        <v>723</v>
      </c>
      <c r="X64" s="296" t="s">
        <v>731</v>
      </c>
      <c r="Y64" s="296" t="s">
        <v>755</v>
      </c>
      <c r="Z64" s="296" t="s">
        <v>761</v>
      </c>
      <c r="AA64" s="296">
        <v>2024</v>
      </c>
    </row>
    <row r="65" spans="1:27">
      <c r="A65" s="377"/>
      <c r="B65" s="378"/>
      <c r="C65" s="296" t="s">
        <v>511</v>
      </c>
      <c r="D65" s="296" t="s">
        <v>513</v>
      </c>
      <c r="E65" s="296" t="s">
        <v>522</v>
      </c>
      <c r="F65" s="296" t="s">
        <v>529</v>
      </c>
      <c r="G65" s="306">
        <v>2020</v>
      </c>
      <c r="H65" s="296" t="s">
        <v>531</v>
      </c>
      <c r="I65" s="296" t="s">
        <v>540</v>
      </c>
      <c r="J65" s="296" t="s">
        <v>547</v>
      </c>
      <c r="K65" s="296" t="s">
        <v>667</v>
      </c>
      <c r="L65" s="306">
        <v>2021</v>
      </c>
      <c r="M65" s="296" t="s">
        <v>675</v>
      </c>
      <c r="N65" s="296" t="s">
        <v>678</v>
      </c>
      <c r="O65" s="296" t="s">
        <v>686</v>
      </c>
      <c r="P65" s="296" t="s">
        <v>692</v>
      </c>
      <c r="Q65" s="306">
        <v>2022</v>
      </c>
      <c r="R65" s="296" t="s">
        <v>701</v>
      </c>
      <c r="S65" s="296" t="s">
        <v>711</v>
      </c>
      <c r="T65" s="296" t="s">
        <v>717</v>
      </c>
      <c r="U65" s="296" t="s">
        <v>720</v>
      </c>
      <c r="V65" s="296">
        <v>2023</v>
      </c>
      <c r="W65" s="296" t="s">
        <v>724</v>
      </c>
      <c r="X65" s="296" t="s">
        <v>732</v>
      </c>
      <c r="Y65" s="296" t="s">
        <v>756</v>
      </c>
      <c r="Z65" s="296" t="s">
        <v>762</v>
      </c>
      <c r="AA65" s="296">
        <v>2024</v>
      </c>
    </row>
    <row r="66" spans="1:27">
      <c r="A66" s="4" t="s">
        <v>344</v>
      </c>
      <c r="B66" s="72" t="s">
        <v>344</v>
      </c>
      <c r="C66" s="88">
        <v>1569299</v>
      </c>
      <c r="D66" s="88">
        <v>1419192</v>
      </c>
      <c r="E66" s="88">
        <v>1904673</v>
      </c>
      <c r="F66" s="164">
        <v>1828566</v>
      </c>
      <c r="G66" s="96">
        <v>6721730</v>
      </c>
      <c r="H66" s="88">
        <v>1999896</v>
      </c>
      <c r="I66" s="88">
        <v>1933159</v>
      </c>
      <c r="J66" s="88">
        <v>1820188</v>
      </c>
      <c r="K66" s="88">
        <v>1624594</v>
      </c>
      <c r="L66" s="80">
        <v>7377837</v>
      </c>
      <c r="M66" s="88">
        <v>1704248</v>
      </c>
      <c r="N66" s="88">
        <v>1665138</v>
      </c>
      <c r="O66" s="88">
        <v>1669930</v>
      </c>
      <c r="P66" s="88">
        <v>1589302</v>
      </c>
      <c r="Q66" s="80">
        <v>6628618</v>
      </c>
      <c r="R66" s="88">
        <v>1617146</v>
      </c>
      <c r="S66" s="88">
        <f>S39-S29</f>
        <v>1640200</v>
      </c>
      <c r="T66" s="88">
        <f>T39-T29</f>
        <v>1627644</v>
      </c>
      <c r="U66" s="88">
        <v>1449256</v>
      </c>
      <c r="V66" s="80">
        <v>6334246</v>
      </c>
      <c r="W66" s="88">
        <v>1574154</v>
      </c>
      <c r="X66" s="88">
        <v>1816774</v>
      </c>
      <c r="Y66" s="88">
        <v>1704587</v>
      </c>
      <c r="Z66" s="88">
        <v>1594316</v>
      </c>
      <c r="AA66" s="80">
        <v>6689831</v>
      </c>
    </row>
    <row r="67" spans="1:27" hidden="1" outlineLevel="1">
      <c r="A67" s="15" t="s">
        <v>345</v>
      </c>
      <c r="B67" s="74" t="s">
        <v>346</v>
      </c>
      <c r="C67" s="94">
        <v>0</v>
      </c>
      <c r="D67" s="94">
        <v>0</v>
      </c>
      <c r="E67" s="94">
        <v>0</v>
      </c>
      <c r="F67" s="94">
        <v>0</v>
      </c>
      <c r="G67" s="97">
        <v>0</v>
      </c>
      <c r="H67" s="94">
        <v>0</v>
      </c>
      <c r="I67" s="94">
        <v>0</v>
      </c>
      <c r="J67" s="94">
        <v>0</v>
      </c>
      <c r="K67" s="94">
        <v>0</v>
      </c>
      <c r="L67" s="97">
        <v>0</v>
      </c>
      <c r="M67" s="94">
        <v>0</v>
      </c>
      <c r="N67" s="94">
        <v>0</v>
      </c>
      <c r="O67" s="94">
        <v>0</v>
      </c>
      <c r="P67" s="94">
        <v>0</v>
      </c>
      <c r="Q67" s="97">
        <v>0</v>
      </c>
      <c r="R67" s="94">
        <v>0</v>
      </c>
      <c r="S67" s="94">
        <v>0</v>
      </c>
      <c r="T67" s="94">
        <v>0</v>
      </c>
      <c r="U67" s="94">
        <v>0</v>
      </c>
      <c r="V67" s="97">
        <v>0</v>
      </c>
      <c r="W67" s="94">
        <v>0</v>
      </c>
      <c r="X67" s="94">
        <v>0</v>
      </c>
      <c r="Y67" s="94">
        <v>0</v>
      </c>
      <c r="Z67" s="94">
        <v>0</v>
      </c>
      <c r="AA67" s="97">
        <v>0</v>
      </c>
    </row>
    <row r="68" spans="1:27" hidden="1" outlineLevel="1">
      <c r="A68" s="15" t="s">
        <v>347</v>
      </c>
      <c r="B68" s="74" t="s">
        <v>348</v>
      </c>
      <c r="C68" s="94">
        <v>0</v>
      </c>
      <c r="D68" s="94">
        <v>0</v>
      </c>
      <c r="E68" s="94">
        <v>0</v>
      </c>
      <c r="F68" s="94">
        <v>0</v>
      </c>
      <c r="G68" s="97">
        <v>0</v>
      </c>
      <c r="H68" s="94">
        <v>0</v>
      </c>
      <c r="I68" s="94">
        <v>0</v>
      </c>
      <c r="J68" s="94">
        <v>0</v>
      </c>
      <c r="K68" s="94">
        <v>0</v>
      </c>
      <c r="L68" s="97">
        <v>0</v>
      </c>
      <c r="M68" s="94">
        <v>0</v>
      </c>
      <c r="N68" s="94">
        <v>0</v>
      </c>
      <c r="O68" s="94">
        <v>0</v>
      </c>
      <c r="P68" s="94">
        <v>0</v>
      </c>
      <c r="Q68" s="97">
        <v>0</v>
      </c>
      <c r="R68" s="94">
        <v>0</v>
      </c>
      <c r="S68" s="94">
        <v>0</v>
      </c>
      <c r="T68" s="94">
        <v>0</v>
      </c>
      <c r="U68" s="94">
        <v>0</v>
      </c>
      <c r="V68" s="97">
        <v>0</v>
      </c>
      <c r="W68" s="94">
        <v>0</v>
      </c>
      <c r="X68" s="94">
        <v>0</v>
      </c>
      <c r="Y68" s="94">
        <v>0</v>
      </c>
      <c r="Z68" s="94">
        <v>0</v>
      </c>
      <c r="AA68" s="97">
        <v>0</v>
      </c>
    </row>
    <row r="69" spans="1:27" hidden="1" outlineLevel="1">
      <c r="A69" s="161" t="s">
        <v>789</v>
      </c>
      <c r="B69" s="162" t="s">
        <v>350</v>
      </c>
      <c r="C69" s="94">
        <v>0</v>
      </c>
      <c r="D69" s="94">
        <v>0</v>
      </c>
      <c r="E69" s="88">
        <v>-238995.33799999999</v>
      </c>
      <c r="F69" s="88">
        <v>-99662.930129999993</v>
      </c>
      <c r="G69" s="96">
        <v>-338658.26812999998</v>
      </c>
      <c r="H69" s="88">
        <v>-53620</v>
      </c>
      <c r="I69" s="88">
        <v>-79898.530300000013</v>
      </c>
      <c r="J69" s="94">
        <v>0</v>
      </c>
      <c r="K69" s="88">
        <v>29489.231630000002</v>
      </c>
      <c r="L69" s="80">
        <v>-104029.29867000002</v>
      </c>
      <c r="M69" s="88">
        <v>18464.619620000001</v>
      </c>
      <c r="N69" s="88">
        <v>3210.29981</v>
      </c>
      <c r="O69" s="88">
        <v>1804.6087199999999</v>
      </c>
      <c r="P69" s="88">
        <v>37378.802479999998</v>
      </c>
      <c r="Q69" s="80">
        <v>60858.330629999997</v>
      </c>
      <c r="R69" s="88">
        <v>4998.5748299999996</v>
      </c>
      <c r="S69" s="88">
        <v>-8198.0008799999996</v>
      </c>
      <c r="T69" s="88">
        <f>SUM(T70:T78)</f>
        <v>-9899.0948100000005</v>
      </c>
      <c r="U69" s="88">
        <v>10332.00733</v>
      </c>
      <c r="V69" s="80">
        <v>-2766.5135300000002</v>
      </c>
      <c r="W69" s="88">
        <v>-663.54367000000093</v>
      </c>
      <c r="X69" s="88">
        <f>SUM(X70:X78)</f>
        <v>-47627.649490000003</v>
      </c>
      <c r="Y69" s="88">
        <f>SUM(Y70:Y78)</f>
        <v>1723.7369000000001</v>
      </c>
      <c r="Z69" s="88">
        <v>3287.1972500000011</v>
      </c>
      <c r="AA69" s="80">
        <v>-43280.399019999997</v>
      </c>
    </row>
    <row r="70" spans="1:27" hidden="1" outlineLevel="1">
      <c r="A70" s="159" t="s">
        <v>790</v>
      </c>
      <c r="B70" s="160" t="s">
        <v>537</v>
      </c>
      <c r="C70" s="94">
        <v>0</v>
      </c>
      <c r="D70" s="94">
        <v>0</v>
      </c>
      <c r="E70" s="94">
        <v>-186682</v>
      </c>
      <c r="F70" s="94">
        <v>-83608.380929999999</v>
      </c>
      <c r="G70" s="97">
        <v>-270290.38092999998</v>
      </c>
      <c r="H70" s="94">
        <v>-55476</v>
      </c>
      <c r="I70" s="94">
        <v>-15975.3076</v>
      </c>
      <c r="J70" s="94">
        <v>0</v>
      </c>
      <c r="K70" s="94">
        <v>0</v>
      </c>
      <c r="L70" s="85">
        <v>-71451.3076</v>
      </c>
      <c r="M70" s="94">
        <v>0</v>
      </c>
      <c r="N70" s="94">
        <v>0</v>
      </c>
      <c r="O70" s="94">
        <v>0</v>
      </c>
      <c r="P70" s="94">
        <v>0</v>
      </c>
      <c r="Q70" s="85">
        <v>0</v>
      </c>
      <c r="R70" s="94">
        <v>0</v>
      </c>
      <c r="S70" s="94">
        <v>0</v>
      </c>
      <c r="T70" s="94">
        <v>0</v>
      </c>
      <c r="U70" s="94">
        <v>0</v>
      </c>
      <c r="V70" s="85">
        <v>0</v>
      </c>
      <c r="W70" s="94">
        <v>-13883.544320000001</v>
      </c>
      <c r="X70" s="94">
        <v>-43217.884720000002</v>
      </c>
      <c r="Y70" s="94">
        <v>0</v>
      </c>
      <c r="Z70" s="94">
        <v>-23449.802749999999</v>
      </c>
      <c r="AA70" s="85">
        <v>-80551.231790000005</v>
      </c>
    </row>
    <row r="71" spans="1:27" hidden="1" outlineLevel="1">
      <c r="A71" s="159" t="s">
        <v>535</v>
      </c>
      <c r="B71" s="160" t="s">
        <v>538</v>
      </c>
      <c r="C71" s="94">
        <v>0</v>
      </c>
      <c r="D71" s="94">
        <v>0</v>
      </c>
      <c r="E71" s="94">
        <v>-52313.338000000003</v>
      </c>
      <c r="F71" s="94">
        <v>-16054.549199999999</v>
      </c>
      <c r="G71" s="97">
        <v>-68367.887199999997</v>
      </c>
      <c r="H71" s="94">
        <v>1856</v>
      </c>
      <c r="I71" s="94">
        <v>0</v>
      </c>
      <c r="J71" s="94">
        <v>0</v>
      </c>
      <c r="K71" s="94">
        <v>0</v>
      </c>
      <c r="L71" s="85">
        <v>1856</v>
      </c>
      <c r="M71" s="94">
        <v>0</v>
      </c>
      <c r="N71" s="94">
        <v>0</v>
      </c>
      <c r="O71" s="94">
        <v>0</v>
      </c>
      <c r="P71" s="94">
        <v>0</v>
      </c>
      <c r="Q71" s="85">
        <v>0</v>
      </c>
      <c r="R71" s="94">
        <v>0</v>
      </c>
      <c r="S71" s="94">
        <v>0</v>
      </c>
      <c r="T71" s="94">
        <v>0</v>
      </c>
      <c r="U71" s="94">
        <v>0</v>
      </c>
      <c r="V71" s="85">
        <v>0</v>
      </c>
      <c r="W71" s="94">
        <v>0</v>
      </c>
      <c r="X71" s="94">
        <v>0</v>
      </c>
      <c r="Y71" s="94">
        <v>0</v>
      </c>
      <c r="Z71" s="94">
        <v>0</v>
      </c>
      <c r="AA71" s="85">
        <v>0</v>
      </c>
    </row>
    <row r="72" spans="1:27" hidden="1" outlineLevel="1">
      <c r="A72" s="159" t="s">
        <v>544</v>
      </c>
      <c r="B72" s="160" t="s">
        <v>545</v>
      </c>
      <c r="C72" s="94">
        <v>0</v>
      </c>
      <c r="D72" s="94">
        <v>0</v>
      </c>
      <c r="E72" s="94">
        <v>0</v>
      </c>
      <c r="F72" s="94">
        <v>0</v>
      </c>
      <c r="G72" s="97">
        <v>0</v>
      </c>
      <c r="H72" s="94">
        <v>0</v>
      </c>
      <c r="I72" s="94">
        <v>-112291.0157</v>
      </c>
      <c r="J72" s="94">
        <v>0</v>
      </c>
      <c r="K72" s="94">
        <v>0</v>
      </c>
      <c r="L72" s="85">
        <v>-112291.0157</v>
      </c>
      <c r="M72" s="94">
        <v>0</v>
      </c>
      <c r="N72" s="94">
        <v>0</v>
      </c>
      <c r="O72" s="94">
        <v>0</v>
      </c>
      <c r="P72" s="94">
        <v>0</v>
      </c>
      <c r="Q72" s="85">
        <v>0</v>
      </c>
      <c r="R72" s="94">
        <v>0</v>
      </c>
      <c r="S72" s="94">
        <v>0</v>
      </c>
      <c r="T72" s="94">
        <v>0</v>
      </c>
      <c r="U72" s="94">
        <v>0</v>
      </c>
      <c r="V72" s="85">
        <v>0</v>
      </c>
      <c r="W72" s="94">
        <v>0</v>
      </c>
      <c r="X72" s="94">
        <v>0</v>
      </c>
      <c r="Y72" s="94">
        <v>0</v>
      </c>
      <c r="Z72" s="94">
        <v>0</v>
      </c>
      <c r="AA72" s="85">
        <v>0</v>
      </c>
    </row>
    <row r="73" spans="1:27" hidden="1" outlineLevel="1">
      <c r="A73" s="159" t="s">
        <v>696</v>
      </c>
      <c r="B73" s="160" t="s">
        <v>698</v>
      </c>
      <c r="C73" s="94">
        <v>0</v>
      </c>
      <c r="D73" s="94">
        <v>0</v>
      </c>
      <c r="E73" s="94">
        <v>0</v>
      </c>
      <c r="F73" s="94">
        <v>0</v>
      </c>
      <c r="G73" s="97">
        <v>0</v>
      </c>
      <c r="H73" s="94">
        <v>0</v>
      </c>
      <c r="I73" s="94">
        <v>0</v>
      </c>
      <c r="J73" s="94">
        <v>0</v>
      </c>
      <c r="K73" s="94">
        <v>0</v>
      </c>
      <c r="L73" s="97">
        <v>0</v>
      </c>
      <c r="M73" s="94">
        <v>0</v>
      </c>
      <c r="N73" s="94">
        <v>0</v>
      </c>
      <c r="O73" s="94">
        <v>0</v>
      </c>
      <c r="P73" s="94">
        <v>22508</v>
      </c>
      <c r="Q73" s="85">
        <v>22508</v>
      </c>
      <c r="R73" s="94">
        <v>0</v>
      </c>
      <c r="S73" s="94">
        <v>0</v>
      </c>
      <c r="T73" s="94">
        <v>0</v>
      </c>
      <c r="U73" s="94">
        <v>0</v>
      </c>
      <c r="V73" s="85">
        <v>0</v>
      </c>
      <c r="W73" s="94">
        <v>0</v>
      </c>
      <c r="X73" s="94">
        <v>0</v>
      </c>
      <c r="Y73" s="94">
        <v>0</v>
      </c>
      <c r="Z73" s="94">
        <v>0</v>
      </c>
      <c r="AA73" s="85">
        <v>0</v>
      </c>
    </row>
    <row r="74" spans="1:27" hidden="1" outlineLevel="1">
      <c r="A74" s="159" t="s">
        <v>713</v>
      </c>
      <c r="B74" s="160" t="s">
        <v>714</v>
      </c>
      <c r="C74" s="94">
        <v>0</v>
      </c>
      <c r="D74" s="94">
        <v>0</v>
      </c>
      <c r="E74" s="94">
        <v>0</v>
      </c>
      <c r="F74" s="94">
        <v>0</v>
      </c>
      <c r="G74" s="97">
        <v>0</v>
      </c>
      <c r="H74" s="94">
        <v>0</v>
      </c>
      <c r="I74" s="94">
        <v>0</v>
      </c>
      <c r="J74" s="94">
        <v>0</v>
      </c>
      <c r="K74" s="94">
        <v>0</v>
      </c>
      <c r="L74" s="97">
        <v>0</v>
      </c>
      <c r="M74" s="94">
        <v>0</v>
      </c>
      <c r="N74" s="94">
        <v>0</v>
      </c>
      <c r="O74" s="94">
        <v>0</v>
      </c>
      <c r="P74" s="94">
        <v>0</v>
      </c>
      <c r="Q74" s="85">
        <v>0</v>
      </c>
      <c r="R74" s="94">
        <v>0</v>
      </c>
      <c r="S74" s="94">
        <v>-11351.05674</v>
      </c>
      <c r="T74" s="94">
        <v>-10933.65122</v>
      </c>
      <c r="U74" s="94">
        <v>0</v>
      </c>
      <c r="V74" s="85">
        <v>-22284.70796</v>
      </c>
      <c r="W74" s="94">
        <v>0</v>
      </c>
      <c r="X74" s="94">
        <v>0</v>
      </c>
      <c r="Y74" s="94">
        <v>0</v>
      </c>
      <c r="Z74" s="94">
        <v>0</v>
      </c>
      <c r="AA74" s="85">
        <v>0</v>
      </c>
    </row>
    <row r="75" spans="1:27" hidden="1" outlineLevel="1">
      <c r="A75" s="159" t="s">
        <v>697</v>
      </c>
      <c r="B75" s="160" t="s">
        <v>699</v>
      </c>
      <c r="C75" s="94">
        <v>0</v>
      </c>
      <c r="D75" s="94">
        <v>0</v>
      </c>
      <c r="E75" s="94">
        <v>0</v>
      </c>
      <c r="F75" s="94">
        <v>0</v>
      </c>
      <c r="G75" s="97">
        <v>0</v>
      </c>
      <c r="H75" s="94">
        <v>0</v>
      </c>
      <c r="I75" s="94">
        <v>0</v>
      </c>
      <c r="J75" s="94">
        <v>0</v>
      </c>
      <c r="K75" s="94">
        <v>0</v>
      </c>
      <c r="L75" s="97">
        <v>0</v>
      </c>
      <c r="M75" s="94">
        <v>0</v>
      </c>
      <c r="N75" s="94">
        <v>0</v>
      </c>
      <c r="O75" s="94">
        <v>0</v>
      </c>
      <c r="P75" s="94">
        <v>4500</v>
      </c>
      <c r="Q75" s="85">
        <v>4500</v>
      </c>
      <c r="R75" s="94">
        <v>0</v>
      </c>
      <c r="S75" s="94">
        <v>0</v>
      </c>
      <c r="T75" s="94">
        <v>0</v>
      </c>
      <c r="U75" s="94">
        <v>0</v>
      </c>
      <c r="V75" s="85">
        <v>0</v>
      </c>
      <c r="W75" s="94">
        <v>13220.00065</v>
      </c>
      <c r="X75" s="94">
        <v>-4409.7647699999998</v>
      </c>
      <c r="Y75" s="94">
        <v>1723.7369000000001</v>
      </c>
      <c r="Z75" s="94">
        <v>1184</v>
      </c>
      <c r="AA75" s="85">
        <f>SUM(W75:Z75)</f>
        <v>11717.97278</v>
      </c>
    </row>
    <row r="76" spans="1:27" hidden="1" outlineLevel="1">
      <c r="A76" s="159" t="s">
        <v>668</v>
      </c>
      <c r="B76" s="160" t="s">
        <v>670</v>
      </c>
      <c r="C76" s="94">
        <v>0</v>
      </c>
      <c r="D76" s="94">
        <v>0</v>
      </c>
      <c r="E76" s="94">
        <v>0</v>
      </c>
      <c r="F76" s="94">
        <v>0</v>
      </c>
      <c r="G76" s="97">
        <v>0</v>
      </c>
      <c r="H76" s="94">
        <v>0</v>
      </c>
      <c r="I76" s="94">
        <v>0</v>
      </c>
      <c r="J76" s="94">
        <v>0</v>
      </c>
      <c r="K76" s="94">
        <v>17232.69846</v>
      </c>
      <c r="L76" s="85">
        <v>17232.69846</v>
      </c>
      <c r="M76" s="94">
        <v>0</v>
      </c>
      <c r="N76" s="94">
        <v>0</v>
      </c>
      <c r="O76" s="94">
        <v>0</v>
      </c>
      <c r="P76" s="94">
        <v>0</v>
      </c>
      <c r="Q76" s="85">
        <v>0</v>
      </c>
      <c r="R76" s="94">
        <v>0</v>
      </c>
      <c r="S76" s="94">
        <v>0</v>
      </c>
      <c r="T76" s="94">
        <v>0</v>
      </c>
      <c r="U76" s="94">
        <v>0</v>
      </c>
      <c r="V76" s="85">
        <v>0</v>
      </c>
      <c r="W76" s="94">
        <v>0</v>
      </c>
      <c r="X76" s="94">
        <v>0</v>
      </c>
      <c r="Y76" s="94">
        <v>0</v>
      </c>
      <c r="Z76" s="94">
        <v>0</v>
      </c>
      <c r="AA76" s="85">
        <v>0</v>
      </c>
    </row>
    <row r="77" spans="1:27" hidden="1" outlineLevel="1">
      <c r="A77" s="159" t="s">
        <v>688</v>
      </c>
      <c r="B77" s="160" t="s">
        <v>687</v>
      </c>
      <c r="C77" s="94">
        <v>0</v>
      </c>
      <c r="D77" s="94">
        <v>0</v>
      </c>
      <c r="E77" s="94">
        <v>0</v>
      </c>
      <c r="F77" s="94">
        <v>0</v>
      </c>
      <c r="G77" s="97">
        <v>0</v>
      </c>
      <c r="H77" s="94">
        <v>0</v>
      </c>
      <c r="I77" s="94">
        <v>0</v>
      </c>
      <c r="J77" s="94">
        <v>0</v>
      </c>
      <c r="K77" s="94">
        <v>12256.533170000001</v>
      </c>
      <c r="L77" s="85">
        <v>12256.533170000001</v>
      </c>
      <c r="M77" s="94">
        <v>18464.619620000001</v>
      </c>
      <c r="N77" s="94">
        <v>3210.29981</v>
      </c>
      <c r="O77" s="94">
        <v>1804.6087199999999</v>
      </c>
      <c r="P77" s="94">
        <v>10370.80248</v>
      </c>
      <c r="Q77" s="85">
        <v>33850.330629999997</v>
      </c>
      <c r="R77" s="94">
        <v>4998.5748299999996</v>
      </c>
      <c r="S77" s="94">
        <v>3153.0558599999999</v>
      </c>
      <c r="T77" s="94">
        <v>1034.5564099999999</v>
      </c>
      <c r="U77" s="94">
        <v>10332.00733</v>
      </c>
      <c r="V77" s="85">
        <v>19518.19443</v>
      </c>
      <c r="W77" s="94">
        <v>0</v>
      </c>
      <c r="X77" s="94">
        <v>0</v>
      </c>
      <c r="Y77" s="94">
        <v>0</v>
      </c>
      <c r="Z77" s="94">
        <v>0</v>
      </c>
      <c r="AA77" s="85">
        <v>0</v>
      </c>
    </row>
    <row r="78" spans="1:27" hidden="1" outlineLevel="1">
      <c r="A78" s="159" t="s">
        <v>541</v>
      </c>
      <c r="B78" s="160" t="s">
        <v>543</v>
      </c>
      <c r="C78" s="94">
        <v>0</v>
      </c>
      <c r="D78" s="94">
        <v>0</v>
      </c>
      <c r="E78" s="94">
        <v>0</v>
      </c>
      <c r="F78" s="94">
        <v>0</v>
      </c>
      <c r="G78" s="97">
        <v>0</v>
      </c>
      <c r="H78" s="94">
        <v>0</v>
      </c>
      <c r="I78" s="94">
        <v>48367.792999999998</v>
      </c>
      <c r="J78" s="94">
        <v>0</v>
      </c>
      <c r="K78" s="94">
        <v>0</v>
      </c>
      <c r="L78" s="85">
        <v>48367.792999999998</v>
      </c>
      <c r="M78" s="94">
        <v>0</v>
      </c>
      <c r="N78" s="94">
        <v>0</v>
      </c>
      <c r="O78" s="94">
        <v>0</v>
      </c>
      <c r="P78" s="94">
        <v>0</v>
      </c>
      <c r="Q78" s="85">
        <v>0</v>
      </c>
      <c r="R78" s="94">
        <v>0</v>
      </c>
      <c r="S78" s="94">
        <v>0</v>
      </c>
      <c r="T78" s="94">
        <v>0</v>
      </c>
      <c r="U78" s="94">
        <v>0</v>
      </c>
      <c r="V78" s="85">
        <v>0</v>
      </c>
      <c r="W78" s="94">
        <v>0</v>
      </c>
      <c r="X78" s="94">
        <v>0</v>
      </c>
      <c r="Y78" s="94">
        <v>0</v>
      </c>
      <c r="Z78" s="94">
        <v>25553</v>
      </c>
      <c r="AA78" s="85">
        <v>25553</v>
      </c>
    </row>
    <row r="79" spans="1:27" collapsed="1">
      <c r="A79" s="4" t="s">
        <v>351</v>
      </c>
      <c r="B79" s="72" t="s">
        <v>352</v>
      </c>
      <c r="C79" s="88">
        <v>1569299</v>
      </c>
      <c r="D79" s="88">
        <v>1419192</v>
      </c>
      <c r="E79" s="88">
        <v>1665677.662</v>
      </c>
      <c r="F79" s="164">
        <v>1728903.06987</v>
      </c>
      <c r="G79" s="96">
        <v>6383071.7318700003</v>
      </c>
      <c r="H79" s="88">
        <v>1946276</v>
      </c>
      <c r="I79" s="88">
        <v>1853260.4697</v>
      </c>
      <c r="J79" s="88">
        <v>1820188</v>
      </c>
      <c r="K79" s="88">
        <v>1654083.2316300001</v>
      </c>
      <c r="L79" s="80">
        <v>7273807.7013300005</v>
      </c>
      <c r="M79" s="88">
        <v>1722712.61962</v>
      </c>
      <c r="N79" s="88">
        <v>1668348.29981</v>
      </c>
      <c r="O79" s="88">
        <v>1671734.6087199999</v>
      </c>
      <c r="P79" s="88">
        <v>1626680.8024800001</v>
      </c>
      <c r="Q79" s="80">
        <v>6689476.3306299997</v>
      </c>
      <c r="R79" s="88">
        <v>1622144.5748300001</v>
      </c>
      <c r="S79" s="88">
        <v>1632003.9931763399</v>
      </c>
      <c r="T79" s="88">
        <v>1617744.9051900001</v>
      </c>
      <c r="U79" s="88">
        <v>1459588.0073299999</v>
      </c>
      <c r="V79" s="80">
        <v>6331481.4805263393</v>
      </c>
      <c r="W79" s="88">
        <v>1573490.45633</v>
      </c>
      <c r="X79" s="88">
        <v>1769146.35051</v>
      </c>
      <c r="Y79" s="88">
        <v>1706310.7368999999</v>
      </c>
      <c r="Z79" s="88">
        <v>1597603.19725</v>
      </c>
      <c r="AA79" s="80">
        <v>6646550.6009799996</v>
      </c>
    </row>
    <row r="80" spans="1:27">
      <c r="A80" s="77" t="s">
        <v>353</v>
      </c>
      <c r="B80" s="76" t="s">
        <v>354</v>
      </c>
      <c r="C80" s="95">
        <v>0.82369209338017357</v>
      </c>
      <c r="D80" s="95">
        <v>0.74368191698299879</v>
      </c>
      <c r="E80" s="95">
        <v>0.79238707464579483</v>
      </c>
      <c r="F80" s="95">
        <v>0.78706329302470912</v>
      </c>
      <c r="G80" s="90">
        <v>0.78684020983003444</v>
      </c>
      <c r="H80" s="95">
        <v>0.83130562251946416</v>
      </c>
      <c r="I80" s="95">
        <v>0.80948635703194838</v>
      </c>
      <c r="J80" s="95">
        <v>0.80728503931559947</v>
      </c>
      <c r="K80" s="95">
        <v>0.75905217401060876</v>
      </c>
      <c r="L80" s="90">
        <v>0.80244981585993647</v>
      </c>
      <c r="M80" s="95">
        <v>0.75402169809677333</v>
      </c>
      <c r="N80" s="95">
        <v>0.74425610439626122</v>
      </c>
      <c r="O80" s="95">
        <v>0.74040962345168038</v>
      </c>
      <c r="P80" s="95">
        <v>0.70494429001387204</v>
      </c>
      <c r="Q80" s="90">
        <v>0.73577733157986835</v>
      </c>
      <c r="R80" s="95">
        <v>0.73420140075586127</v>
      </c>
      <c r="S80" s="95">
        <v>0.73551010439671483</v>
      </c>
      <c r="T80" s="95">
        <v>0.72308352753869076</v>
      </c>
      <c r="U80" s="95">
        <v>0.65096738639531204</v>
      </c>
      <c r="V80" s="90">
        <v>0.70901049890972745</v>
      </c>
      <c r="W80" s="95">
        <v>0.71284107345410852</v>
      </c>
      <c r="X80" s="95">
        <v>0.73293114497567213</v>
      </c>
      <c r="Y80" s="95">
        <v>0.70048012201570165</v>
      </c>
      <c r="Z80" s="95">
        <v>0.67245972850680147</v>
      </c>
      <c r="AA80" s="90">
        <v>0.7046124506663336</v>
      </c>
    </row>
    <row r="83" spans="1:27">
      <c r="A83" s="377" t="s">
        <v>415</v>
      </c>
      <c r="B83" s="378" t="s">
        <v>416</v>
      </c>
      <c r="C83" s="296" t="s">
        <v>510</v>
      </c>
      <c r="D83" s="296" t="s">
        <v>512</v>
      </c>
      <c r="E83" s="296" t="s">
        <v>521</v>
      </c>
      <c r="F83" s="296" t="s">
        <v>528</v>
      </c>
      <c r="G83" s="306">
        <v>2020</v>
      </c>
      <c r="H83" s="296" t="s">
        <v>530</v>
      </c>
      <c r="I83" s="296" t="s">
        <v>539</v>
      </c>
      <c r="J83" s="296" t="s">
        <v>546</v>
      </c>
      <c r="K83" s="296" t="s">
        <v>666</v>
      </c>
      <c r="L83" s="306">
        <v>2021</v>
      </c>
      <c r="M83" s="296" t="s">
        <v>674</v>
      </c>
      <c r="N83" s="296" t="s">
        <v>677</v>
      </c>
      <c r="O83" s="296" t="s">
        <v>685</v>
      </c>
      <c r="P83" s="296" t="s">
        <v>693</v>
      </c>
      <c r="Q83" s="306">
        <v>2022</v>
      </c>
      <c r="R83" s="296" t="s">
        <v>700</v>
      </c>
      <c r="S83" s="296" t="s">
        <v>710</v>
      </c>
      <c r="T83" s="296" t="s">
        <v>718</v>
      </c>
      <c r="U83" s="296" t="s">
        <v>719</v>
      </c>
      <c r="V83" s="296">
        <v>2023</v>
      </c>
      <c r="W83" s="296" t="s">
        <v>723</v>
      </c>
      <c r="X83" s="296" t="s">
        <v>731</v>
      </c>
      <c r="Y83" s="296" t="s">
        <v>755</v>
      </c>
      <c r="Z83" s="296" t="s">
        <v>761</v>
      </c>
      <c r="AA83" s="296">
        <v>2024</v>
      </c>
    </row>
    <row r="84" spans="1:27">
      <c r="A84" s="377"/>
      <c r="B84" s="378"/>
      <c r="C84" s="296" t="s">
        <v>511</v>
      </c>
      <c r="D84" s="296" t="s">
        <v>513</v>
      </c>
      <c r="E84" s="296" t="s">
        <v>522</v>
      </c>
      <c r="F84" s="296" t="s">
        <v>529</v>
      </c>
      <c r="G84" s="306">
        <v>2020</v>
      </c>
      <c r="H84" s="296" t="s">
        <v>531</v>
      </c>
      <c r="I84" s="296" t="s">
        <v>540</v>
      </c>
      <c r="J84" s="296" t="s">
        <v>547</v>
      </c>
      <c r="K84" s="296" t="s">
        <v>667</v>
      </c>
      <c r="L84" s="306">
        <v>2021</v>
      </c>
      <c r="M84" s="296" t="s">
        <v>675</v>
      </c>
      <c r="N84" s="296" t="s">
        <v>678</v>
      </c>
      <c r="O84" s="296" t="s">
        <v>686</v>
      </c>
      <c r="P84" s="296" t="s">
        <v>692</v>
      </c>
      <c r="Q84" s="306">
        <v>2022</v>
      </c>
      <c r="R84" s="296" t="s">
        <v>701</v>
      </c>
      <c r="S84" s="296" t="s">
        <v>711</v>
      </c>
      <c r="T84" s="296" t="s">
        <v>717</v>
      </c>
      <c r="U84" s="296" t="s">
        <v>720</v>
      </c>
      <c r="V84" s="296">
        <v>2023</v>
      </c>
      <c r="W84" s="296" t="s">
        <v>724</v>
      </c>
      <c r="X84" s="296" t="s">
        <v>732</v>
      </c>
      <c r="Y84" s="296" t="s">
        <v>756</v>
      </c>
      <c r="Z84" s="296" t="s">
        <v>762</v>
      </c>
      <c r="AA84" s="296">
        <v>2024</v>
      </c>
    </row>
    <row r="85" spans="1:27">
      <c r="A85" s="4" t="s">
        <v>355</v>
      </c>
      <c r="B85" s="72" t="s">
        <v>292</v>
      </c>
      <c r="C85" s="88">
        <v>-597810</v>
      </c>
      <c r="D85" s="88">
        <v>-733372</v>
      </c>
      <c r="E85" s="88">
        <v>-648458</v>
      </c>
      <c r="F85" s="88">
        <v>-722506</v>
      </c>
      <c r="G85" s="96">
        <v>-2702146</v>
      </c>
      <c r="H85" s="88">
        <v>-661217</v>
      </c>
      <c r="I85" s="88">
        <v>-749285</v>
      </c>
      <c r="J85" s="88">
        <v>-706772</v>
      </c>
      <c r="K85" s="88">
        <v>-810283</v>
      </c>
      <c r="L85" s="96">
        <v>-2927557</v>
      </c>
      <c r="M85" s="88">
        <v>-856396</v>
      </c>
      <c r="N85" s="88">
        <v>-842504</v>
      </c>
      <c r="O85" s="88">
        <f>O25</f>
        <v>2257851</v>
      </c>
      <c r="P85" s="88">
        <v>-976488</v>
      </c>
      <c r="Q85" s="96">
        <v>-3519399</v>
      </c>
      <c r="R85" s="88">
        <v>-851844</v>
      </c>
      <c r="S85" s="88">
        <v>-858964</v>
      </c>
      <c r="T85" s="88">
        <v>-902168</v>
      </c>
      <c r="U85" s="88">
        <v>-1072838</v>
      </c>
      <c r="V85" s="96">
        <v>-3685814</v>
      </c>
      <c r="W85" s="88">
        <v>-927082</v>
      </c>
      <c r="X85" s="88">
        <v>-729055</v>
      </c>
      <c r="Y85" s="88">
        <v>-831060</v>
      </c>
      <c r="Z85" s="88">
        <v>-908189</v>
      </c>
      <c r="AA85" s="96">
        <v>-3395386</v>
      </c>
    </row>
    <row r="86" spans="1:27" hidden="1" outlineLevel="1">
      <c r="A86" s="15" t="s">
        <v>417</v>
      </c>
      <c r="B86" s="74" t="s">
        <v>295</v>
      </c>
      <c r="C86" s="94">
        <v>261908</v>
      </c>
      <c r="D86" s="94">
        <v>244232</v>
      </c>
      <c r="E86" s="94">
        <v>264348</v>
      </c>
      <c r="F86" s="94">
        <v>270813</v>
      </c>
      <c r="G86" s="97">
        <v>1041301</v>
      </c>
      <c r="H86" s="94">
        <v>264409</v>
      </c>
      <c r="I86" s="94">
        <v>264750</v>
      </c>
      <c r="J86" s="94">
        <v>272257</v>
      </c>
      <c r="K86" s="94">
        <v>255734</v>
      </c>
      <c r="L86" s="97">
        <v>1057150</v>
      </c>
      <c r="M86" s="94">
        <v>275945</v>
      </c>
      <c r="N86" s="94">
        <v>266010</v>
      </c>
      <c r="O86" s="94">
        <v>256090</v>
      </c>
      <c r="P86" s="94">
        <v>258259</v>
      </c>
      <c r="Q86" s="97">
        <v>1056304</v>
      </c>
      <c r="R86" s="94">
        <v>259590</v>
      </c>
      <c r="S86" s="94">
        <v>268942</v>
      </c>
      <c r="T86" s="94">
        <v>281592</v>
      </c>
      <c r="U86" s="94">
        <v>279911</v>
      </c>
      <c r="V86" s="97">
        <v>1090035</v>
      </c>
      <c r="W86" s="94">
        <v>279908</v>
      </c>
      <c r="X86" s="94">
        <v>88815</v>
      </c>
      <c r="Y86" s="94">
        <v>99731</v>
      </c>
      <c r="Z86" s="94">
        <v>103295</v>
      </c>
      <c r="AA86" s="97">
        <v>571749</v>
      </c>
    </row>
    <row r="87" spans="1:27" hidden="1" outlineLevel="1">
      <c r="A87" s="15" t="s">
        <v>356</v>
      </c>
      <c r="B87" s="74" t="s">
        <v>357</v>
      </c>
      <c r="C87" s="94">
        <v>42134</v>
      </c>
      <c r="D87" s="94">
        <v>35125</v>
      </c>
      <c r="E87" s="94">
        <v>39992.380749999997</v>
      </c>
      <c r="F87" s="94">
        <v>39260.046560000003</v>
      </c>
      <c r="G87" s="97">
        <v>156513.14077</v>
      </c>
      <c r="H87" s="94">
        <v>41644.016360000001</v>
      </c>
      <c r="I87" s="94">
        <v>34776.087379999997</v>
      </c>
      <c r="J87" s="94">
        <v>34366.337500000001</v>
      </c>
      <c r="K87" s="94">
        <v>35693.229650000001</v>
      </c>
      <c r="L87" s="97">
        <v>146479.67088999998</v>
      </c>
      <c r="M87" s="94">
        <v>47539.536809999998</v>
      </c>
      <c r="N87" s="94">
        <v>41990.096559999904</v>
      </c>
      <c r="O87" s="94">
        <v>28887.63926</v>
      </c>
      <c r="P87" s="94">
        <v>46317.583659999997</v>
      </c>
      <c r="Q87" s="97">
        <v>164734.85628999991</v>
      </c>
      <c r="R87" s="94">
        <v>44589.193650000001</v>
      </c>
      <c r="S87" s="94">
        <v>35632.664839999998</v>
      </c>
      <c r="T87" s="94">
        <v>41641.67123</v>
      </c>
      <c r="U87" s="94">
        <v>39844.75359</v>
      </c>
      <c r="V87" s="97">
        <v>161708.28331</v>
      </c>
      <c r="W87" s="94">
        <v>51787.557439999997</v>
      </c>
      <c r="X87" s="94">
        <v>35295.985130000001</v>
      </c>
      <c r="Y87" s="94">
        <v>45104.199090000002</v>
      </c>
      <c r="Z87" s="94">
        <v>54539.148199999901</v>
      </c>
      <c r="AA87" s="97">
        <v>186726.88985999991</v>
      </c>
    </row>
    <row r="88" spans="1:27" hidden="1" outlineLevel="1">
      <c r="A88" s="15" t="s">
        <v>345</v>
      </c>
      <c r="B88" s="74" t="s">
        <v>346</v>
      </c>
      <c r="C88" s="94">
        <v>0</v>
      </c>
      <c r="D88" s="94">
        <v>0</v>
      </c>
      <c r="E88" s="94">
        <v>0</v>
      </c>
      <c r="F88" s="94">
        <v>0</v>
      </c>
      <c r="G88" s="97">
        <v>0</v>
      </c>
      <c r="H88" s="94">
        <v>0</v>
      </c>
      <c r="I88" s="94">
        <v>0</v>
      </c>
      <c r="J88" s="94">
        <v>0</v>
      </c>
      <c r="K88" s="94">
        <v>0</v>
      </c>
      <c r="L88" s="97">
        <v>0</v>
      </c>
      <c r="M88" s="94">
        <v>0</v>
      </c>
      <c r="N88" s="94">
        <v>0</v>
      </c>
      <c r="O88" s="94">
        <v>0</v>
      </c>
      <c r="P88" s="94">
        <v>0</v>
      </c>
      <c r="Q88" s="97">
        <v>0</v>
      </c>
      <c r="R88" s="94">
        <v>0</v>
      </c>
      <c r="S88" s="94">
        <v>0</v>
      </c>
      <c r="T88" s="94">
        <v>0</v>
      </c>
      <c r="U88" s="94">
        <v>0</v>
      </c>
      <c r="V88" s="97">
        <v>0</v>
      </c>
      <c r="W88" s="94">
        <v>0</v>
      </c>
      <c r="X88" s="94">
        <v>0</v>
      </c>
      <c r="Y88" s="94">
        <v>0</v>
      </c>
      <c r="Z88" s="94">
        <v>0</v>
      </c>
      <c r="AA88" s="97">
        <v>0</v>
      </c>
    </row>
    <row r="89" spans="1:27" hidden="1" outlineLevel="1">
      <c r="A89" s="15" t="s">
        <v>358</v>
      </c>
      <c r="B89" s="74" t="s">
        <v>359</v>
      </c>
      <c r="C89" s="94">
        <v>-21051</v>
      </c>
      <c r="D89" s="94">
        <v>138123</v>
      </c>
      <c r="E89" s="94">
        <v>4135.4769665114</v>
      </c>
      <c r="F89" s="94">
        <v>16767.895500377501</v>
      </c>
      <c r="G89" s="97">
        <v>137975.85004688901</v>
      </c>
      <c r="H89" s="94">
        <v>4355.4525289509793</v>
      </c>
      <c r="I89" s="94">
        <v>13889.63789</v>
      </c>
      <c r="J89" s="94">
        <v>-4051.5972200000001</v>
      </c>
      <c r="K89" s="94">
        <v>28450.996918306701</v>
      </c>
      <c r="L89" s="97">
        <v>42644.490117257679</v>
      </c>
      <c r="M89" s="94">
        <v>14676.149170000001</v>
      </c>
      <c r="N89" s="94">
        <v>12291.088659999999</v>
      </c>
      <c r="O89" s="94">
        <v>22516.520100000002</v>
      </c>
      <c r="P89" s="94">
        <v>31445.444102639001</v>
      </c>
      <c r="Q89" s="97">
        <v>80929.202032639005</v>
      </c>
      <c r="R89" s="94">
        <v>10774.314130000001</v>
      </c>
      <c r="S89" s="94">
        <v>30923.05618</v>
      </c>
      <c r="T89" s="94">
        <v>14743.00143</v>
      </c>
      <c r="U89" s="94">
        <v>40401.686452837697</v>
      </c>
      <c r="V89" s="97">
        <v>96842.058192837692</v>
      </c>
      <c r="W89" s="94">
        <v>9647.1682299999993</v>
      </c>
      <c r="X89" s="94">
        <v>26117.841100000001</v>
      </c>
      <c r="Y89" s="94">
        <v>21279.823479999999</v>
      </c>
      <c r="Z89" s="94">
        <v>28946.423999065399</v>
      </c>
      <c r="AA89" s="97">
        <v>85991.256809065395</v>
      </c>
    </row>
    <row r="90" spans="1:27" hidden="1" outlineLevel="1">
      <c r="A90" s="15" t="s">
        <v>360</v>
      </c>
      <c r="B90" s="74" t="s">
        <v>361</v>
      </c>
      <c r="C90" s="94">
        <v>0</v>
      </c>
      <c r="D90" s="94">
        <v>0</v>
      </c>
      <c r="E90" s="94">
        <v>0</v>
      </c>
      <c r="F90" s="94">
        <v>0</v>
      </c>
      <c r="G90" s="97">
        <v>0</v>
      </c>
      <c r="H90" s="94">
        <v>0</v>
      </c>
      <c r="I90" s="94">
        <v>0</v>
      </c>
      <c r="J90" s="94">
        <v>0</v>
      </c>
      <c r="K90" s="94">
        <v>0</v>
      </c>
      <c r="L90" s="97">
        <v>0</v>
      </c>
      <c r="M90" s="94">
        <v>0</v>
      </c>
      <c r="N90" s="94">
        <v>0</v>
      </c>
      <c r="O90" s="94">
        <v>0</v>
      </c>
      <c r="P90" s="94">
        <v>0</v>
      </c>
      <c r="Q90" s="97">
        <v>0</v>
      </c>
      <c r="R90" s="94">
        <v>0</v>
      </c>
      <c r="S90" s="94">
        <v>0</v>
      </c>
      <c r="T90" s="94">
        <v>0</v>
      </c>
      <c r="U90" s="94">
        <v>0</v>
      </c>
      <c r="V90" s="97">
        <v>0</v>
      </c>
      <c r="W90" s="94">
        <v>0</v>
      </c>
      <c r="X90" s="94">
        <v>0</v>
      </c>
      <c r="Y90" s="94">
        <v>0</v>
      </c>
      <c r="Z90" s="94">
        <v>0</v>
      </c>
      <c r="AA90" s="97">
        <v>0</v>
      </c>
    </row>
    <row r="91" spans="1:27" hidden="1" outlineLevel="1">
      <c r="A91" s="15" t="s">
        <v>362</v>
      </c>
      <c r="B91" s="74" t="s">
        <v>363</v>
      </c>
      <c r="C91" s="94">
        <v>41066</v>
      </c>
      <c r="D91" s="94">
        <v>40635</v>
      </c>
      <c r="E91" s="94">
        <v>56167</v>
      </c>
      <c r="F91" s="94">
        <v>53921</v>
      </c>
      <c r="G91" s="97">
        <v>191789</v>
      </c>
      <c r="H91" s="94">
        <v>59156</v>
      </c>
      <c r="I91" s="94">
        <v>63085</v>
      </c>
      <c r="J91" s="94">
        <v>60897</v>
      </c>
      <c r="K91" s="94">
        <v>74561</v>
      </c>
      <c r="L91" s="97">
        <v>257699</v>
      </c>
      <c r="M91" s="94">
        <v>67857</v>
      </c>
      <c r="N91" s="94">
        <v>65096</v>
      </c>
      <c r="O91" s="94">
        <v>65318</v>
      </c>
      <c r="P91" s="94">
        <v>69104</v>
      </c>
      <c r="Q91" s="97">
        <v>267375</v>
      </c>
      <c r="R91" s="94">
        <v>63281</v>
      </c>
      <c r="S91" s="94">
        <v>60770</v>
      </c>
      <c r="T91" s="94">
        <v>59262</v>
      </c>
      <c r="U91" s="94">
        <v>69269</v>
      </c>
      <c r="V91" s="97">
        <v>252582</v>
      </c>
      <c r="W91" s="94">
        <v>68595</v>
      </c>
      <c r="X91" s="94">
        <v>68863</v>
      </c>
      <c r="Y91" s="94">
        <v>85309</v>
      </c>
      <c r="Z91" s="94">
        <v>97623</v>
      </c>
      <c r="AA91" s="97">
        <v>320390</v>
      </c>
    </row>
    <row r="92" spans="1:27" hidden="1" outlineLevel="1">
      <c r="A92" s="15" t="s">
        <v>668</v>
      </c>
      <c r="B92" s="74" t="s">
        <v>670</v>
      </c>
      <c r="C92" s="94">
        <v>0</v>
      </c>
      <c r="D92" s="94">
        <v>0</v>
      </c>
      <c r="E92" s="94">
        <v>0</v>
      </c>
      <c r="F92" s="94">
        <v>0</v>
      </c>
      <c r="G92" s="97">
        <v>0</v>
      </c>
      <c r="H92" s="94">
        <v>0</v>
      </c>
      <c r="I92" s="94">
        <v>0</v>
      </c>
      <c r="J92" s="94">
        <v>0</v>
      </c>
      <c r="K92" s="94">
        <v>17232.69846</v>
      </c>
      <c r="L92" s="97">
        <v>17232.69846</v>
      </c>
      <c r="M92" s="94">
        <v>0</v>
      </c>
      <c r="N92" s="94">
        <v>0</v>
      </c>
      <c r="O92" s="94">
        <v>0</v>
      </c>
      <c r="P92" s="94">
        <v>0</v>
      </c>
      <c r="Q92" s="97">
        <v>0</v>
      </c>
      <c r="R92" s="94">
        <v>0</v>
      </c>
      <c r="S92" s="94">
        <v>0</v>
      </c>
      <c r="T92" s="94">
        <v>0</v>
      </c>
      <c r="U92" s="94">
        <v>0</v>
      </c>
      <c r="V92" s="97">
        <v>0</v>
      </c>
      <c r="W92" s="94">
        <v>0</v>
      </c>
      <c r="X92" s="94">
        <v>0</v>
      </c>
      <c r="Y92" s="94">
        <v>0</v>
      </c>
      <c r="Z92" s="94">
        <v>0</v>
      </c>
      <c r="AA92" s="97">
        <v>0</v>
      </c>
    </row>
    <row r="93" spans="1:27" hidden="1" outlineLevel="1">
      <c r="A93" s="15" t="s">
        <v>669</v>
      </c>
      <c r="B93" s="74" t="s">
        <v>671</v>
      </c>
      <c r="C93" s="94">
        <v>0</v>
      </c>
      <c r="D93" s="94">
        <v>0</v>
      </c>
      <c r="E93" s="94">
        <v>0</v>
      </c>
      <c r="F93" s="94">
        <v>0</v>
      </c>
      <c r="G93" s="97">
        <v>0</v>
      </c>
      <c r="H93" s="94">
        <v>0</v>
      </c>
      <c r="I93" s="94">
        <v>0</v>
      </c>
      <c r="J93" s="94">
        <v>0</v>
      </c>
      <c r="K93" s="94">
        <v>12256.533170000001</v>
      </c>
      <c r="L93" s="97">
        <v>12256.533170000001</v>
      </c>
      <c r="M93" s="94">
        <v>18464.619620000001</v>
      </c>
      <c r="N93" s="94">
        <v>3210.29981</v>
      </c>
      <c r="O93" s="94">
        <v>1804.6087199999999</v>
      </c>
      <c r="P93" s="94">
        <v>10370.80248</v>
      </c>
      <c r="Q93" s="97">
        <v>33850.330630000004</v>
      </c>
      <c r="R93" s="94">
        <v>4998.5748299999996</v>
      </c>
      <c r="S93" s="94">
        <v>3153.0558599999999</v>
      </c>
      <c r="T93" s="94">
        <v>1034.5564099999999</v>
      </c>
      <c r="U93" s="94">
        <v>10332.00733</v>
      </c>
      <c r="V93" s="97">
        <v>19518.19443</v>
      </c>
      <c r="W93" s="94">
        <v>0</v>
      </c>
      <c r="X93" s="94">
        <v>0</v>
      </c>
      <c r="Y93" s="94">
        <v>0</v>
      </c>
      <c r="Z93" s="94">
        <v>0</v>
      </c>
      <c r="AA93" s="97">
        <v>0</v>
      </c>
    </row>
    <row r="94" spans="1:27" hidden="1" outlineLevel="1">
      <c r="A94" s="15" t="s">
        <v>541</v>
      </c>
      <c r="B94" s="74" t="s">
        <v>542</v>
      </c>
      <c r="C94" s="94">
        <v>0</v>
      </c>
      <c r="D94" s="94">
        <v>0</v>
      </c>
      <c r="E94" s="94">
        <v>0</v>
      </c>
      <c r="F94" s="94">
        <v>0</v>
      </c>
      <c r="G94" s="97">
        <v>0</v>
      </c>
      <c r="H94" s="94">
        <v>0</v>
      </c>
      <c r="I94" s="94">
        <v>48367.792999999998</v>
      </c>
      <c r="J94" s="94">
        <v>0</v>
      </c>
      <c r="K94" s="94">
        <v>0</v>
      </c>
      <c r="L94" s="97">
        <v>48367.792999999998</v>
      </c>
      <c r="M94" s="94">
        <v>0</v>
      </c>
      <c r="N94" s="94">
        <v>0</v>
      </c>
      <c r="O94" s="94">
        <v>0</v>
      </c>
      <c r="P94" s="94">
        <v>0</v>
      </c>
      <c r="Q94" s="97">
        <v>0</v>
      </c>
      <c r="R94" s="94">
        <v>0</v>
      </c>
      <c r="S94" s="94">
        <v>0</v>
      </c>
      <c r="T94" s="94">
        <v>0</v>
      </c>
      <c r="U94" s="94">
        <v>0</v>
      </c>
      <c r="V94" s="97">
        <v>0</v>
      </c>
      <c r="W94" s="94">
        <v>0</v>
      </c>
      <c r="X94" s="94">
        <v>0</v>
      </c>
      <c r="Y94" s="94">
        <v>0</v>
      </c>
      <c r="Z94" s="94">
        <v>25553</v>
      </c>
      <c r="AA94" s="85">
        <v>25553</v>
      </c>
    </row>
    <row r="95" spans="1:27" hidden="1" outlineLevel="1">
      <c r="A95" s="15" t="s">
        <v>725</v>
      </c>
      <c r="B95" s="74" t="s">
        <v>726</v>
      </c>
      <c r="C95" s="94">
        <v>0</v>
      </c>
      <c r="D95" s="94">
        <v>0</v>
      </c>
      <c r="E95" s="94">
        <v>0</v>
      </c>
      <c r="F95" s="94">
        <v>0</v>
      </c>
      <c r="G95" s="97">
        <v>0</v>
      </c>
      <c r="H95" s="94">
        <v>0</v>
      </c>
      <c r="I95" s="94">
        <v>0</v>
      </c>
      <c r="J95" s="94">
        <v>0</v>
      </c>
      <c r="K95" s="94">
        <v>0</v>
      </c>
      <c r="L95" s="97">
        <v>0</v>
      </c>
      <c r="M95" s="94">
        <v>0</v>
      </c>
      <c r="N95" s="94">
        <v>0</v>
      </c>
      <c r="O95" s="94">
        <v>0</v>
      </c>
      <c r="P95" s="94">
        <v>0</v>
      </c>
      <c r="Q95" s="97">
        <v>0</v>
      </c>
      <c r="R95" s="94">
        <v>0</v>
      </c>
      <c r="S95" s="94">
        <v>0</v>
      </c>
      <c r="T95" s="94">
        <v>0</v>
      </c>
      <c r="U95" s="94">
        <v>0</v>
      </c>
      <c r="V95" s="97">
        <v>0</v>
      </c>
      <c r="W95" s="94">
        <v>13220.00065</v>
      </c>
      <c r="X95" s="94">
        <v>-4409.7647699999998</v>
      </c>
      <c r="Y95" s="94">
        <v>1723.7369000000001</v>
      </c>
      <c r="Z95" s="94">
        <v>1184</v>
      </c>
      <c r="AA95" s="97">
        <v>11717.97278</v>
      </c>
    </row>
    <row r="96" spans="1:27" collapsed="1">
      <c r="A96" s="4" t="s">
        <v>364</v>
      </c>
      <c r="B96" s="72" t="s">
        <v>365</v>
      </c>
      <c r="C96" s="94">
        <v>-273753</v>
      </c>
      <c r="D96" s="94">
        <f>SUM(D85:D94)</f>
        <v>-275257</v>
      </c>
      <c r="E96" s="94">
        <v>-283815.14228348859</v>
      </c>
      <c r="F96" s="144">
        <v>-341744.05793962249</v>
      </c>
      <c r="G96" s="96">
        <v>-1174567.0091831111</v>
      </c>
      <c r="H96" s="94">
        <v>-291652.531111049</v>
      </c>
      <c r="I96" s="94">
        <v>-324416.48173</v>
      </c>
      <c r="J96" s="94">
        <v>-343303.25971999997</v>
      </c>
      <c r="K96" s="94">
        <v>-386354.54180169333</v>
      </c>
      <c r="L96" s="96">
        <v>-1345726.8143627422</v>
      </c>
      <c r="M96" s="88">
        <v>-431913.69440000004</v>
      </c>
      <c r="N96" s="88">
        <v>-453906.51497000013</v>
      </c>
      <c r="O96" s="88">
        <v>-469394.23192000005</v>
      </c>
      <c r="P96" s="88">
        <v>-560991.16975736106</v>
      </c>
      <c r="Q96" s="96">
        <v>-1916205.6110473613</v>
      </c>
      <c r="R96" s="88">
        <v>-468610.91739000002</v>
      </c>
      <c r="S96" s="88">
        <v>-459543.22311999998</v>
      </c>
      <c r="T96" s="88">
        <v>-503894.77093000006</v>
      </c>
      <c r="U96" s="88">
        <v>-633079.55262716231</v>
      </c>
      <c r="V96" s="96">
        <v>-2065128.4640671625</v>
      </c>
      <c r="W96" s="88">
        <v>-503924.27367999998</v>
      </c>
      <c r="X96" s="88">
        <f>SUM(X85:X95)</f>
        <v>-514372.93854</v>
      </c>
      <c r="Y96" s="88">
        <v>-577912.24052999995</v>
      </c>
      <c r="Z96" s="88">
        <v>-597048.56781093462</v>
      </c>
      <c r="AA96" s="96">
        <v>-2193258.0205609347</v>
      </c>
    </row>
    <row r="99" spans="1:27">
      <c r="A99" s="377" t="s">
        <v>366</v>
      </c>
      <c r="B99" s="378" t="s">
        <v>367</v>
      </c>
      <c r="C99" s="296" t="s">
        <v>510</v>
      </c>
      <c r="D99" s="296" t="s">
        <v>512</v>
      </c>
      <c r="E99" s="296" t="s">
        <v>521</v>
      </c>
      <c r="F99" s="296" t="s">
        <v>528</v>
      </c>
      <c r="G99" s="306">
        <v>2020</v>
      </c>
      <c r="H99" s="296" t="s">
        <v>530</v>
      </c>
      <c r="I99" s="296" t="s">
        <v>539</v>
      </c>
      <c r="J99" s="296" t="s">
        <v>546</v>
      </c>
      <c r="K99" s="296" t="s">
        <v>666</v>
      </c>
      <c r="L99" s="306">
        <v>2021</v>
      </c>
      <c r="M99" s="296" t="s">
        <v>674</v>
      </c>
      <c r="N99" s="296" t="s">
        <v>677</v>
      </c>
      <c r="O99" s="296" t="s">
        <v>685</v>
      </c>
      <c r="P99" s="296" t="s">
        <v>693</v>
      </c>
      <c r="Q99" s="306">
        <v>2022</v>
      </c>
      <c r="R99" s="296" t="s">
        <v>700</v>
      </c>
      <c r="S99" s="296" t="s">
        <v>710</v>
      </c>
      <c r="T99" s="296" t="s">
        <v>718</v>
      </c>
      <c r="U99" s="296" t="s">
        <v>719</v>
      </c>
      <c r="V99" s="296">
        <v>2023</v>
      </c>
      <c r="W99" s="296" t="s">
        <v>723</v>
      </c>
      <c r="X99" s="296" t="s">
        <v>731</v>
      </c>
      <c r="Y99" s="296" t="s">
        <v>755</v>
      </c>
      <c r="Z99" s="296" t="s">
        <v>761</v>
      </c>
      <c r="AA99" s="296">
        <v>2024</v>
      </c>
    </row>
    <row r="100" spans="1:27">
      <c r="A100" s="377"/>
      <c r="B100" s="378"/>
      <c r="C100" s="296" t="s">
        <v>511</v>
      </c>
      <c r="D100" s="296" t="s">
        <v>513</v>
      </c>
      <c r="E100" s="296" t="s">
        <v>522</v>
      </c>
      <c r="F100" s="296" t="s">
        <v>529</v>
      </c>
      <c r="G100" s="306">
        <v>2020</v>
      </c>
      <c r="H100" s="296" t="s">
        <v>531</v>
      </c>
      <c r="I100" s="296" t="s">
        <v>540</v>
      </c>
      <c r="J100" s="296" t="s">
        <v>547</v>
      </c>
      <c r="K100" s="296" t="s">
        <v>667</v>
      </c>
      <c r="L100" s="306">
        <v>2021</v>
      </c>
      <c r="M100" s="296" t="s">
        <v>675</v>
      </c>
      <c r="N100" s="296" t="s">
        <v>678</v>
      </c>
      <c r="O100" s="296" t="s">
        <v>686</v>
      </c>
      <c r="P100" s="296" t="s">
        <v>692</v>
      </c>
      <c r="Q100" s="306">
        <v>2022</v>
      </c>
      <c r="R100" s="296" t="s">
        <v>701</v>
      </c>
      <c r="S100" s="296" t="s">
        <v>711</v>
      </c>
      <c r="T100" s="296" t="s">
        <v>717</v>
      </c>
      <c r="U100" s="296" t="s">
        <v>720</v>
      </c>
      <c r="V100" s="296">
        <v>2023</v>
      </c>
      <c r="W100" s="296" t="s">
        <v>724</v>
      </c>
      <c r="X100" s="296" t="s">
        <v>732</v>
      </c>
      <c r="Y100" s="296" t="s">
        <v>756</v>
      </c>
      <c r="Z100" s="296" t="s">
        <v>762</v>
      </c>
      <c r="AA100" s="296">
        <v>2024</v>
      </c>
    </row>
    <row r="101" spans="1:27">
      <c r="A101" s="4" t="s">
        <v>368</v>
      </c>
      <c r="B101" s="72" t="s">
        <v>369</v>
      </c>
      <c r="C101" s="88">
        <v>1025552</v>
      </c>
      <c r="D101" s="88">
        <v>892388</v>
      </c>
      <c r="E101" s="88">
        <v>1136984</v>
      </c>
      <c r="F101" s="88">
        <v>1097380</v>
      </c>
      <c r="G101" s="96">
        <v>4152304</v>
      </c>
      <c r="H101" s="88">
        <v>1256038</v>
      </c>
      <c r="I101" s="88">
        <v>1193336</v>
      </c>
      <c r="J101" s="88">
        <v>1176129</v>
      </c>
      <c r="K101" s="88">
        <v>1091594</v>
      </c>
      <c r="L101" s="96">
        <v>4717097</v>
      </c>
      <c r="M101" s="88">
        <v>1100945</v>
      </c>
      <c r="N101" s="88">
        <v>1092182</v>
      </c>
      <c r="O101" s="88">
        <f>O58</f>
        <v>0</v>
      </c>
      <c r="P101" s="88">
        <v>1003830</v>
      </c>
      <c r="Q101" s="96">
        <v>4226057</v>
      </c>
      <c r="R101" s="88">
        <v>1089351.0222100001</v>
      </c>
      <c r="S101" s="88">
        <v>1052794</v>
      </c>
      <c r="T101" s="88">
        <v>1074241</v>
      </c>
      <c r="U101" s="88">
        <v>915543</v>
      </c>
      <c r="V101" s="96">
        <v>4131929.0222100001</v>
      </c>
      <c r="W101" s="88">
        <v>949583</v>
      </c>
      <c r="X101" s="88">
        <v>1244051</v>
      </c>
      <c r="Y101" s="88">
        <v>1204491</v>
      </c>
      <c r="Z101" s="88">
        <v>1178456</v>
      </c>
      <c r="AA101" s="96">
        <v>4576581</v>
      </c>
    </row>
    <row r="102" spans="1:27" hidden="1" outlineLevel="1">
      <c r="A102" s="15" t="s">
        <v>345</v>
      </c>
      <c r="B102" s="74" t="s">
        <v>370</v>
      </c>
      <c r="C102" s="94">
        <v>0</v>
      </c>
      <c r="D102" s="94">
        <v>0</v>
      </c>
      <c r="E102" s="94">
        <v>0</v>
      </c>
      <c r="F102" s="94">
        <v>0</v>
      </c>
      <c r="G102" s="97">
        <v>0</v>
      </c>
      <c r="H102" s="94">
        <v>0</v>
      </c>
      <c r="I102" s="94">
        <v>0</v>
      </c>
      <c r="J102" s="94">
        <v>0</v>
      </c>
      <c r="K102" s="94">
        <v>0</v>
      </c>
      <c r="L102" s="97">
        <v>0</v>
      </c>
      <c r="M102" s="94">
        <v>0</v>
      </c>
      <c r="N102" s="94">
        <v>0</v>
      </c>
      <c r="O102" s="94">
        <v>0</v>
      </c>
      <c r="P102" s="94">
        <v>0</v>
      </c>
      <c r="Q102" s="97">
        <v>0</v>
      </c>
      <c r="R102" s="94">
        <v>0</v>
      </c>
      <c r="S102" s="94">
        <v>0</v>
      </c>
      <c r="T102" s="94">
        <v>0</v>
      </c>
      <c r="U102" s="94">
        <v>0</v>
      </c>
      <c r="V102" s="97">
        <v>0</v>
      </c>
      <c r="W102" s="94">
        <v>0</v>
      </c>
      <c r="X102" s="94">
        <v>0</v>
      </c>
      <c r="Y102" s="94">
        <v>0</v>
      </c>
      <c r="Z102" s="94">
        <v>0</v>
      </c>
      <c r="AA102" s="97">
        <v>0</v>
      </c>
    </row>
    <row r="103" spans="1:27" hidden="1" outlineLevel="1">
      <c r="A103" s="15" t="s">
        <v>349</v>
      </c>
      <c r="B103" s="74" t="s">
        <v>371</v>
      </c>
      <c r="C103" s="94">
        <v>0</v>
      </c>
      <c r="D103" s="94">
        <v>0</v>
      </c>
      <c r="E103" s="94">
        <v>-238995</v>
      </c>
      <c r="F103" s="94">
        <v>-99662.930129999993</v>
      </c>
      <c r="G103" s="97">
        <v>-338657.93012999999</v>
      </c>
      <c r="H103" s="94">
        <v>-53620</v>
      </c>
      <c r="I103" s="94">
        <v>-15975.3076</v>
      </c>
      <c r="J103" s="94">
        <v>0</v>
      </c>
      <c r="K103" s="94">
        <v>0</v>
      </c>
      <c r="L103" s="97">
        <v>-69595.3076</v>
      </c>
      <c r="M103" s="94">
        <v>0</v>
      </c>
      <c r="N103" s="94">
        <v>0</v>
      </c>
      <c r="O103" s="94">
        <v>0</v>
      </c>
      <c r="P103" s="94">
        <v>0</v>
      </c>
      <c r="Q103" s="97">
        <v>0</v>
      </c>
      <c r="R103" s="94">
        <v>0</v>
      </c>
      <c r="S103" s="94">
        <v>0</v>
      </c>
      <c r="T103" s="94">
        <v>0</v>
      </c>
      <c r="U103" s="94">
        <v>0</v>
      </c>
      <c r="V103" s="97">
        <v>0</v>
      </c>
      <c r="W103" s="94">
        <v>0</v>
      </c>
      <c r="X103" s="94">
        <v>0</v>
      </c>
      <c r="Y103" s="94">
        <v>0</v>
      </c>
      <c r="Z103" s="94">
        <v>0</v>
      </c>
      <c r="AA103" s="97">
        <v>0</v>
      </c>
    </row>
    <row r="104" spans="1:27" hidden="1" outlineLevel="1">
      <c r="A104" s="15" t="s">
        <v>549</v>
      </c>
      <c r="B104" s="74" t="s">
        <v>548</v>
      </c>
      <c r="C104" s="94"/>
      <c r="D104" s="94"/>
      <c r="E104" s="94"/>
      <c r="F104" s="94"/>
      <c r="G104" s="97">
        <v>0</v>
      </c>
      <c r="H104" s="94">
        <v>0</v>
      </c>
      <c r="I104" s="94">
        <v>-150222.92079999999</v>
      </c>
      <c r="J104" s="94">
        <v>0</v>
      </c>
      <c r="K104" s="94">
        <v>0</v>
      </c>
      <c r="L104" s="97">
        <v>-150222.92079999999</v>
      </c>
      <c r="M104" s="94">
        <v>0</v>
      </c>
      <c r="N104" s="94">
        <v>0</v>
      </c>
      <c r="O104" s="94">
        <v>0</v>
      </c>
      <c r="P104" s="94">
        <v>0</v>
      </c>
      <c r="Q104" s="97">
        <v>0</v>
      </c>
      <c r="R104" s="94">
        <v>0</v>
      </c>
      <c r="S104" s="94">
        <v>0</v>
      </c>
      <c r="T104" s="94">
        <v>0</v>
      </c>
      <c r="U104" s="94">
        <v>0</v>
      </c>
      <c r="V104" s="97">
        <v>0</v>
      </c>
      <c r="W104" s="94">
        <v>0</v>
      </c>
      <c r="X104" s="94">
        <v>0</v>
      </c>
      <c r="Y104" s="94">
        <v>0</v>
      </c>
      <c r="Z104" s="94">
        <v>0</v>
      </c>
      <c r="AA104" s="97">
        <v>0</v>
      </c>
    </row>
    <row r="105" spans="1:27" hidden="1" outlineLevel="1">
      <c r="A105" s="15" t="s">
        <v>193</v>
      </c>
      <c r="B105" s="74" t="s">
        <v>372</v>
      </c>
      <c r="C105" s="94">
        <v>0</v>
      </c>
      <c r="D105" s="94">
        <v>0</v>
      </c>
      <c r="E105" s="94">
        <v>67723</v>
      </c>
      <c r="F105" s="94">
        <v>12662</v>
      </c>
      <c r="G105" s="97">
        <v>80385</v>
      </c>
      <c r="H105" s="94">
        <v>0</v>
      </c>
      <c r="I105" s="94">
        <v>0</v>
      </c>
      <c r="J105" s="94">
        <v>0</v>
      </c>
      <c r="K105" s="94">
        <v>4113.8576999999996</v>
      </c>
      <c r="L105" s="97">
        <v>4113.8576999999996</v>
      </c>
      <c r="M105" s="94">
        <v>0</v>
      </c>
      <c r="N105" s="94">
        <v>0</v>
      </c>
      <c r="O105" s="94">
        <v>0</v>
      </c>
      <c r="P105" s="94">
        <v>0</v>
      </c>
      <c r="Q105" s="97">
        <v>0</v>
      </c>
      <c r="R105" s="94">
        <v>0</v>
      </c>
      <c r="S105" s="94">
        <v>0</v>
      </c>
      <c r="T105" s="94">
        <v>0</v>
      </c>
      <c r="U105" s="94">
        <v>0</v>
      </c>
      <c r="V105" s="97">
        <v>0</v>
      </c>
      <c r="W105" s="94">
        <v>67594.848429999998</v>
      </c>
      <c r="X105" s="94">
        <v>0</v>
      </c>
      <c r="Y105" s="94">
        <v>0</v>
      </c>
      <c r="Z105" s="94">
        <v>0</v>
      </c>
      <c r="AA105" s="97">
        <v>67594.848429999998</v>
      </c>
    </row>
    <row r="106" spans="1:27" hidden="1" outlineLevel="1">
      <c r="A106" s="15" t="s">
        <v>524</v>
      </c>
      <c r="B106" s="74" t="s">
        <v>525</v>
      </c>
      <c r="C106" s="94">
        <v>0</v>
      </c>
      <c r="D106" s="94">
        <v>0</v>
      </c>
      <c r="E106" s="94">
        <v>57835.121648400003</v>
      </c>
      <c r="F106" s="94">
        <v>29580.1257034556</v>
      </c>
      <c r="G106" s="97">
        <v>87415.247351855607</v>
      </c>
      <c r="H106" s="94">
        <v>18229.298798</v>
      </c>
      <c r="I106" s="94">
        <v>40062.348036000003</v>
      </c>
      <c r="J106" s="94">
        <v>0</v>
      </c>
      <c r="K106" s="94">
        <v>-11425.050372199999</v>
      </c>
      <c r="L106" s="97">
        <v>46866.5964618</v>
      </c>
      <c r="M106" s="94">
        <v>-6277.9706708000003</v>
      </c>
      <c r="N106" s="94">
        <v>-1091.5019354000001</v>
      </c>
      <c r="O106" s="94">
        <v>-613.56696479999994</v>
      </c>
      <c r="P106" s="94">
        <v>-12708.792843200001</v>
      </c>
      <c r="Q106" s="97">
        <v>-20691.832414200002</v>
      </c>
      <c r="R106" s="94">
        <v>-1699.5154422000001</v>
      </c>
      <c r="S106" s="94">
        <v>-1072.0389924000001</v>
      </c>
      <c r="T106" s="94">
        <v>-38736.541554138501</v>
      </c>
      <c r="U106" s="94">
        <v>-3512.8824921999999</v>
      </c>
      <c r="V106" s="97">
        <v>-45020.978480938502</v>
      </c>
      <c r="W106" s="94">
        <v>-22756.643618400001</v>
      </c>
      <c r="X106" s="94">
        <v>16193.4008266</v>
      </c>
      <c r="Y106" s="94">
        <v>-586.07054599999992</v>
      </c>
      <c r="Z106" s="94">
        <v>-1117.5994616</v>
      </c>
      <c r="AA106" s="97">
        <v>-8266.9127994000009</v>
      </c>
    </row>
    <row r="107" spans="1:27" hidden="1" outlineLevel="1">
      <c r="A107" s="15" t="s">
        <v>373</v>
      </c>
      <c r="B107" s="74" t="s">
        <v>374</v>
      </c>
      <c r="C107" s="94">
        <v>0</v>
      </c>
      <c r="D107" s="94">
        <v>0</v>
      </c>
      <c r="E107" s="94">
        <v>0</v>
      </c>
      <c r="F107" s="94">
        <v>0</v>
      </c>
      <c r="G107" s="97">
        <v>0</v>
      </c>
      <c r="H107" s="94">
        <v>0</v>
      </c>
      <c r="I107" s="94">
        <v>0</v>
      </c>
      <c r="J107" s="94">
        <v>0</v>
      </c>
      <c r="K107" s="94">
        <v>0</v>
      </c>
      <c r="L107" s="97">
        <v>0</v>
      </c>
      <c r="M107" s="94">
        <v>0</v>
      </c>
      <c r="N107" s="94">
        <v>0</v>
      </c>
      <c r="O107" s="94">
        <v>0</v>
      </c>
      <c r="P107" s="94">
        <v>0</v>
      </c>
      <c r="Q107" s="97">
        <v>0</v>
      </c>
      <c r="R107" s="94">
        <v>0</v>
      </c>
      <c r="S107" s="94">
        <v>0</v>
      </c>
      <c r="T107" s="94">
        <v>0</v>
      </c>
      <c r="U107" s="94">
        <v>0</v>
      </c>
      <c r="V107" s="97">
        <v>0</v>
      </c>
      <c r="W107" s="94">
        <v>0</v>
      </c>
      <c r="X107" s="94">
        <v>0</v>
      </c>
      <c r="Y107" s="94">
        <v>0</v>
      </c>
      <c r="Z107" s="94">
        <v>0</v>
      </c>
      <c r="AA107" s="97">
        <v>0</v>
      </c>
    </row>
    <row r="108" spans="1:27" hidden="1" outlineLevel="1">
      <c r="A108" s="15" t="s">
        <v>541</v>
      </c>
      <c r="B108" s="74" t="s">
        <v>542</v>
      </c>
      <c r="C108" s="94">
        <v>0</v>
      </c>
      <c r="D108" s="94">
        <v>0</v>
      </c>
      <c r="E108" s="94">
        <v>0</v>
      </c>
      <c r="F108" s="94">
        <v>0</v>
      </c>
      <c r="G108" s="97">
        <v>0</v>
      </c>
      <c r="H108" s="94">
        <v>0</v>
      </c>
      <c r="I108" s="94">
        <v>48367.792999999998</v>
      </c>
      <c r="J108" s="94">
        <v>0</v>
      </c>
      <c r="K108" s="94">
        <v>0</v>
      </c>
      <c r="L108" s="97">
        <v>48367.792999999998</v>
      </c>
      <c r="M108" s="94">
        <v>0</v>
      </c>
      <c r="N108" s="94">
        <v>0</v>
      </c>
      <c r="O108" s="94">
        <v>0</v>
      </c>
      <c r="P108" s="94">
        <v>0</v>
      </c>
      <c r="Q108" s="97">
        <v>0</v>
      </c>
      <c r="R108" s="94">
        <v>0</v>
      </c>
      <c r="S108" s="94">
        <v>0</v>
      </c>
      <c r="T108" s="94">
        <v>0</v>
      </c>
      <c r="U108" s="94">
        <v>0</v>
      </c>
      <c r="V108" s="97">
        <v>0</v>
      </c>
      <c r="W108" s="94">
        <v>0</v>
      </c>
      <c r="X108" s="94">
        <v>0</v>
      </c>
      <c r="Y108" s="94">
        <v>0</v>
      </c>
      <c r="Z108" s="94">
        <v>25553</v>
      </c>
      <c r="AA108" s="85">
        <v>25553</v>
      </c>
    </row>
    <row r="109" spans="1:27" hidden="1" outlineLevel="1">
      <c r="A109" s="15" t="s">
        <v>708</v>
      </c>
      <c r="B109" s="74" t="s">
        <v>709</v>
      </c>
      <c r="C109" s="94">
        <v>131078.43705000001</v>
      </c>
      <c r="D109" s="94">
        <v>119567.1051366</v>
      </c>
      <c r="E109" s="94">
        <v>119660</v>
      </c>
      <c r="F109" s="94">
        <v>119606.1917292</v>
      </c>
      <c r="G109" s="97">
        <v>489894.95972340001</v>
      </c>
      <c r="H109" s="94">
        <v>115457.25542999999</v>
      </c>
      <c r="I109" s="94">
        <v>115457.25327840001</v>
      </c>
      <c r="J109" s="94">
        <v>115457.25327840001</v>
      </c>
      <c r="K109" s="94">
        <v>115457.25327840001</v>
      </c>
      <c r="L109" s="97">
        <v>461829.0152652</v>
      </c>
      <c r="M109" s="94">
        <v>126873.3116112</v>
      </c>
      <c r="N109" s="94">
        <v>126873.3116112</v>
      </c>
      <c r="O109" s="94">
        <v>123460.19355120001</v>
      </c>
      <c r="P109" s="94">
        <v>123129.32955179999</v>
      </c>
      <c r="Q109" s="97">
        <v>500336.14632539998</v>
      </c>
      <c r="R109" s="94">
        <v>123658.07751659999</v>
      </c>
      <c r="S109" s="94">
        <v>127586.4378228</v>
      </c>
      <c r="T109" s="94">
        <v>135455.1183414</v>
      </c>
      <c r="U109" s="94">
        <v>135298.75489020001</v>
      </c>
      <c r="V109" s="97">
        <v>521998.38857099996</v>
      </c>
      <c r="W109" s="94">
        <v>136490.24862</v>
      </c>
      <c r="X109" s="94">
        <v>14005.389901799999</v>
      </c>
      <c r="Y109" s="94">
        <v>20404.486198800001</v>
      </c>
      <c r="Z109" s="94">
        <v>20403.646190399999</v>
      </c>
      <c r="AA109" s="97">
        <v>191303.770911</v>
      </c>
    </row>
    <row r="110" spans="1:27" hidden="1" outlineLevel="1">
      <c r="A110" s="15" t="s">
        <v>377</v>
      </c>
      <c r="B110" s="74" t="s">
        <v>378</v>
      </c>
      <c r="C110" s="94">
        <v>0</v>
      </c>
      <c r="D110" s="94">
        <v>0</v>
      </c>
      <c r="E110" s="94">
        <v>0</v>
      </c>
      <c r="F110" s="94">
        <v>0</v>
      </c>
      <c r="G110" s="97">
        <v>0</v>
      </c>
      <c r="H110" s="94">
        <v>0</v>
      </c>
      <c r="I110" s="94">
        <v>0</v>
      </c>
      <c r="J110" s="94">
        <v>0</v>
      </c>
      <c r="K110" s="94">
        <v>0</v>
      </c>
      <c r="L110" s="97">
        <v>0</v>
      </c>
      <c r="M110" s="94">
        <v>0</v>
      </c>
      <c r="N110" s="94">
        <v>0</v>
      </c>
      <c r="O110" s="94">
        <v>0</v>
      </c>
      <c r="P110" s="94">
        <v>0</v>
      </c>
      <c r="Q110" s="97">
        <v>0</v>
      </c>
      <c r="R110" s="94">
        <v>0</v>
      </c>
      <c r="S110" s="94">
        <v>0</v>
      </c>
      <c r="T110" s="94">
        <v>0</v>
      </c>
      <c r="U110" s="94">
        <v>0</v>
      </c>
      <c r="V110" s="97">
        <v>0</v>
      </c>
      <c r="W110" s="94">
        <v>0</v>
      </c>
      <c r="X110" s="94">
        <v>0</v>
      </c>
      <c r="Y110" s="94">
        <v>0</v>
      </c>
      <c r="Z110" s="94">
        <v>0</v>
      </c>
      <c r="AA110" s="97">
        <v>0</v>
      </c>
    </row>
    <row r="111" spans="1:27" hidden="1" outlineLevel="1">
      <c r="A111" s="15" t="s">
        <v>668</v>
      </c>
      <c r="B111" s="74" t="s">
        <v>670</v>
      </c>
      <c r="C111" s="94">
        <v>0</v>
      </c>
      <c r="D111" s="94">
        <v>0</v>
      </c>
      <c r="E111" s="94">
        <v>0</v>
      </c>
      <c r="F111" s="94">
        <v>0</v>
      </c>
      <c r="G111" s="97">
        <v>0</v>
      </c>
      <c r="H111" s="94">
        <v>0</v>
      </c>
      <c r="I111" s="94">
        <v>0</v>
      </c>
      <c r="J111" s="94">
        <v>0</v>
      </c>
      <c r="K111" s="94">
        <v>17232.69846</v>
      </c>
      <c r="L111" s="97">
        <v>17232.69846</v>
      </c>
      <c r="M111" s="94">
        <v>0</v>
      </c>
      <c r="N111" s="94">
        <v>0</v>
      </c>
      <c r="O111" s="94">
        <v>0</v>
      </c>
      <c r="P111" s="94">
        <v>0</v>
      </c>
      <c r="Q111" s="97">
        <v>0</v>
      </c>
      <c r="R111" s="94">
        <v>0</v>
      </c>
      <c r="S111" s="94">
        <v>0</v>
      </c>
      <c r="T111" s="94">
        <v>0</v>
      </c>
      <c r="U111" s="94">
        <v>0</v>
      </c>
      <c r="V111" s="97">
        <v>0</v>
      </c>
      <c r="W111" s="94">
        <v>0</v>
      </c>
      <c r="X111" s="94">
        <v>0</v>
      </c>
      <c r="Y111" s="94">
        <v>0</v>
      </c>
      <c r="Z111" s="94">
        <v>0</v>
      </c>
      <c r="AA111" s="97">
        <v>0</v>
      </c>
    </row>
    <row r="112" spans="1:27" hidden="1" outlineLevel="1">
      <c r="A112" s="15" t="s">
        <v>688</v>
      </c>
      <c r="B112" s="74" t="s">
        <v>687</v>
      </c>
      <c r="C112" s="94">
        <v>0</v>
      </c>
      <c r="D112" s="94">
        <v>0</v>
      </c>
      <c r="E112" s="94">
        <v>0</v>
      </c>
      <c r="F112" s="94">
        <v>0</v>
      </c>
      <c r="G112" s="97">
        <v>0</v>
      </c>
      <c r="H112" s="94">
        <v>0</v>
      </c>
      <c r="I112" s="94">
        <v>0</v>
      </c>
      <c r="J112" s="94">
        <v>0</v>
      </c>
      <c r="K112" s="94">
        <v>12256.533170000001</v>
      </c>
      <c r="L112" s="97">
        <v>12256.533170000001</v>
      </c>
      <c r="M112" s="94">
        <v>18464.619620000001</v>
      </c>
      <c r="N112" s="94">
        <v>3210.29981</v>
      </c>
      <c r="O112" s="94">
        <v>1804.6087199999999</v>
      </c>
      <c r="P112" s="94">
        <v>10370.80248</v>
      </c>
      <c r="Q112" s="97">
        <v>33850.330630000004</v>
      </c>
      <c r="R112" s="94">
        <v>4998.5748299999996</v>
      </c>
      <c r="S112" s="94">
        <v>3153.0558599999999</v>
      </c>
      <c r="T112" s="94">
        <v>1034.5564099999999</v>
      </c>
      <c r="U112" s="94">
        <v>10332.00733</v>
      </c>
      <c r="V112" s="97">
        <v>19518.19443</v>
      </c>
      <c r="W112" s="94">
        <v>0</v>
      </c>
      <c r="X112" s="94">
        <v>0</v>
      </c>
      <c r="Y112" s="94">
        <v>0</v>
      </c>
      <c r="Z112" s="94">
        <v>0</v>
      </c>
      <c r="AA112" s="97">
        <v>0</v>
      </c>
    </row>
    <row r="113" spans="1:27" hidden="1" outlineLevel="1">
      <c r="A113" s="15" t="s">
        <v>696</v>
      </c>
      <c r="B113" s="74" t="s">
        <v>698</v>
      </c>
      <c r="C113" s="94">
        <v>0</v>
      </c>
      <c r="D113" s="94">
        <v>0</v>
      </c>
      <c r="E113" s="94">
        <v>0</v>
      </c>
      <c r="F113" s="94">
        <v>0</v>
      </c>
      <c r="G113" s="97">
        <v>0</v>
      </c>
      <c r="H113" s="94">
        <v>0</v>
      </c>
      <c r="I113" s="94">
        <v>0</v>
      </c>
      <c r="J113" s="94">
        <v>0</v>
      </c>
      <c r="K113" s="94">
        <v>0</v>
      </c>
      <c r="L113" s="97">
        <v>0</v>
      </c>
      <c r="M113" s="94">
        <v>0</v>
      </c>
      <c r="N113" s="94">
        <v>0</v>
      </c>
      <c r="O113" s="94">
        <v>0</v>
      </c>
      <c r="P113" s="94">
        <v>22508</v>
      </c>
      <c r="Q113" s="97">
        <v>22508</v>
      </c>
      <c r="R113" s="94">
        <v>0</v>
      </c>
      <c r="S113" s="94">
        <v>0</v>
      </c>
      <c r="T113" s="94">
        <v>0</v>
      </c>
      <c r="U113" s="94">
        <v>0</v>
      </c>
      <c r="V113" s="97">
        <v>0</v>
      </c>
      <c r="W113" s="94">
        <v>0</v>
      </c>
      <c r="X113" s="94">
        <v>0</v>
      </c>
      <c r="Y113" s="94">
        <v>0</v>
      </c>
      <c r="Z113" s="94">
        <v>0</v>
      </c>
      <c r="AA113" s="97">
        <v>0</v>
      </c>
    </row>
    <row r="114" spans="1:27" hidden="1" outlineLevel="1">
      <c r="A114" s="15" t="s">
        <v>697</v>
      </c>
      <c r="B114" s="74" t="s">
        <v>699</v>
      </c>
      <c r="C114" s="94">
        <v>0</v>
      </c>
      <c r="D114" s="94">
        <v>0</v>
      </c>
      <c r="E114" s="94">
        <v>0</v>
      </c>
      <c r="F114" s="94">
        <v>0</v>
      </c>
      <c r="G114" s="97">
        <v>0</v>
      </c>
      <c r="H114" s="94">
        <v>0</v>
      </c>
      <c r="I114" s="94">
        <v>0</v>
      </c>
      <c r="J114" s="94">
        <v>0</v>
      </c>
      <c r="K114" s="94">
        <v>0</v>
      </c>
      <c r="L114" s="97">
        <v>0</v>
      </c>
      <c r="M114" s="94">
        <v>0</v>
      </c>
      <c r="N114" s="94">
        <v>0</v>
      </c>
      <c r="O114" s="94">
        <v>0</v>
      </c>
      <c r="P114" s="94">
        <v>4500</v>
      </c>
      <c r="Q114" s="97">
        <v>4500</v>
      </c>
      <c r="R114" s="94">
        <v>0</v>
      </c>
      <c r="S114" s="94">
        <v>0</v>
      </c>
      <c r="T114" s="94">
        <v>0</v>
      </c>
      <c r="U114" s="94">
        <v>0</v>
      </c>
      <c r="V114" s="97">
        <v>0</v>
      </c>
      <c r="W114" s="94">
        <v>13220.00065</v>
      </c>
      <c r="X114" s="94">
        <v>-4409.7647699999998</v>
      </c>
      <c r="Y114" s="94">
        <v>1723.7369000000001</v>
      </c>
      <c r="Z114" s="94">
        <v>1184</v>
      </c>
      <c r="AA114" s="97">
        <v>11717.97278</v>
      </c>
    </row>
    <row r="115" spans="1:27" hidden="1" outlineLevel="1">
      <c r="A115" s="15" t="s">
        <v>713</v>
      </c>
      <c r="B115" s="74" t="s">
        <v>714</v>
      </c>
      <c r="C115" s="94">
        <v>0</v>
      </c>
      <c r="D115" s="94">
        <v>0</v>
      </c>
      <c r="E115" s="94">
        <v>0</v>
      </c>
      <c r="F115" s="94">
        <v>0</v>
      </c>
      <c r="G115" s="97">
        <v>0</v>
      </c>
      <c r="H115" s="94">
        <v>0</v>
      </c>
      <c r="I115" s="94">
        <v>0</v>
      </c>
      <c r="J115" s="94">
        <v>0</v>
      </c>
      <c r="K115" s="94">
        <v>0</v>
      </c>
      <c r="L115" s="97">
        <v>0</v>
      </c>
      <c r="M115" s="94">
        <v>0</v>
      </c>
      <c r="N115" s="94">
        <v>0</v>
      </c>
      <c r="O115" s="94">
        <v>0</v>
      </c>
      <c r="P115" s="94">
        <v>0</v>
      </c>
      <c r="Q115" s="97">
        <v>0</v>
      </c>
      <c r="R115" s="94">
        <v>0</v>
      </c>
      <c r="S115" s="94">
        <v>-14139.121461770001</v>
      </c>
      <c r="T115" s="94">
        <v>-13025.110629245</v>
      </c>
      <c r="U115" s="94">
        <v>0</v>
      </c>
      <c r="V115" s="97">
        <v>-27164.232091015001</v>
      </c>
      <c r="W115" s="94">
        <v>-13883.544320000001</v>
      </c>
      <c r="X115" s="94">
        <v>-43217.884720000002</v>
      </c>
      <c r="Y115" s="94">
        <v>0</v>
      </c>
      <c r="Z115" s="94">
        <v>-23449.802749999999</v>
      </c>
      <c r="AA115" s="97">
        <v>-80551.231790000005</v>
      </c>
    </row>
    <row r="116" spans="1:27" hidden="1" outlineLevel="1">
      <c r="A116" s="15" t="s">
        <v>347</v>
      </c>
      <c r="B116" s="74" t="s">
        <v>348</v>
      </c>
      <c r="C116" s="94">
        <v>0</v>
      </c>
      <c r="D116" s="94">
        <v>0</v>
      </c>
      <c r="E116" s="94">
        <v>0</v>
      </c>
      <c r="F116" s="94">
        <v>0</v>
      </c>
      <c r="G116" s="97">
        <v>0</v>
      </c>
      <c r="H116" s="94">
        <v>0</v>
      </c>
      <c r="I116" s="94">
        <v>0</v>
      </c>
      <c r="J116" s="94">
        <v>0</v>
      </c>
      <c r="K116" s="94">
        <v>0</v>
      </c>
      <c r="L116" s="97">
        <v>0</v>
      </c>
      <c r="M116" s="94">
        <v>0</v>
      </c>
      <c r="N116" s="94">
        <v>0</v>
      </c>
      <c r="O116" s="94">
        <v>0</v>
      </c>
      <c r="P116" s="94">
        <v>0</v>
      </c>
      <c r="Q116" s="97">
        <v>0</v>
      </c>
      <c r="R116" s="94">
        <v>0</v>
      </c>
      <c r="S116" s="94">
        <v>0</v>
      </c>
      <c r="T116" s="94">
        <v>0</v>
      </c>
      <c r="U116" s="94">
        <v>0</v>
      </c>
      <c r="V116" s="97">
        <v>0</v>
      </c>
      <c r="W116" s="94">
        <v>0</v>
      </c>
      <c r="X116" s="94">
        <v>0</v>
      </c>
      <c r="Y116" s="94">
        <v>0</v>
      </c>
      <c r="Z116" s="94">
        <v>0</v>
      </c>
      <c r="AA116" s="97">
        <v>0</v>
      </c>
    </row>
    <row r="117" spans="1:27" hidden="1" outlineLevel="1">
      <c r="A117" s="15" t="s">
        <v>379</v>
      </c>
      <c r="B117" s="74" t="s">
        <v>380</v>
      </c>
      <c r="C117" s="94">
        <v>0</v>
      </c>
      <c r="D117" s="94">
        <v>0</v>
      </c>
      <c r="E117" s="94">
        <v>0</v>
      </c>
      <c r="F117" s="94">
        <v>0</v>
      </c>
      <c r="G117" s="97">
        <v>0</v>
      </c>
      <c r="H117" s="94">
        <v>0</v>
      </c>
      <c r="I117" s="94">
        <v>0</v>
      </c>
      <c r="J117" s="94">
        <v>0</v>
      </c>
      <c r="K117" s="94">
        <v>0</v>
      </c>
      <c r="L117" s="97">
        <v>0</v>
      </c>
      <c r="M117" s="94">
        <v>0</v>
      </c>
      <c r="N117" s="94">
        <v>0</v>
      </c>
      <c r="O117" s="94">
        <v>0</v>
      </c>
      <c r="P117" s="94">
        <v>0</v>
      </c>
      <c r="Q117" s="97">
        <v>0</v>
      </c>
      <c r="R117" s="94">
        <v>0</v>
      </c>
      <c r="S117" s="94">
        <v>0</v>
      </c>
      <c r="T117" s="94">
        <v>0</v>
      </c>
      <c r="U117" s="94">
        <v>0</v>
      </c>
      <c r="V117" s="97">
        <v>0</v>
      </c>
      <c r="W117" s="94">
        <v>0</v>
      </c>
      <c r="X117" s="94">
        <v>0</v>
      </c>
      <c r="Y117" s="94">
        <v>0</v>
      </c>
      <c r="Z117" s="94">
        <v>0</v>
      </c>
      <c r="AA117" s="97">
        <v>0</v>
      </c>
    </row>
    <row r="118" spans="1:27" collapsed="1">
      <c r="A118" s="4" t="s">
        <v>381</v>
      </c>
      <c r="B118" s="72" t="s">
        <v>382</v>
      </c>
      <c r="C118" s="88">
        <v>1156630.4370500001</v>
      </c>
      <c r="D118" s="88">
        <v>1011955.1051366</v>
      </c>
      <c r="E118" s="88">
        <v>1143207</v>
      </c>
      <c r="F118" s="164">
        <v>1159565.3873026557</v>
      </c>
      <c r="G118" s="96">
        <v>4471357.9294892559</v>
      </c>
      <c r="H118" s="88">
        <v>1336104.5542280001</v>
      </c>
      <c r="I118" s="88">
        <v>1231025.1659144</v>
      </c>
      <c r="J118" s="88">
        <v>1291586.2532784001</v>
      </c>
      <c r="K118" s="88">
        <v>1229229.2922362001</v>
      </c>
      <c r="L118" s="96">
        <v>5087945.2656570002</v>
      </c>
      <c r="M118" s="88">
        <v>1240004.9605604</v>
      </c>
      <c r="N118" s="88">
        <v>1221174.1094857999</v>
      </c>
      <c r="O118" s="88">
        <v>1153751.2353063999</v>
      </c>
      <c r="P118" s="88">
        <v>1151629.3391886</v>
      </c>
      <c r="Q118" s="96">
        <v>4766559.6445412003</v>
      </c>
      <c r="R118" s="88">
        <v>1216308.1591144002</v>
      </c>
      <c r="S118" s="88">
        <v>1168322.3332286298</v>
      </c>
      <c r="T118" s="88">
        <v>1158969.0225680165</v>
      </c>
      <c r="U118" s="88">
        <v>1057660.8797279999</v>
      </c>
      <c r="V118" s="96">
        <v>4601260.3946390459</v>
      </c>
      <c r="W118" s="88">
        <v>1130247.9097616</v>
      </c>
      <c r="X118" s="88">
        <v>1226622.1412384</v>
      </c>
      <c r="Y118" s="88">
        <v>1226033.1525527998</v>
      </c>
      <c r="Z118" s="88">
        <v>1201029.1039688</v>
      </c>
      <c r="AA118" s="96">
        <v>4783932.3075216003</v>
      </c>
    </row>
    <row r="119" spans="1:27" hidden="1" outlineLevel="1">
      <c r="A119" s="15" t="s">
        <v>383</v>
      </c>
      <c r="B119" s="74" t="s">
        <v>384</v>
      </c>
      <c r="C119" s="94">
        <v>0</v>
      </c>
      <c r="D119" s="94">
        <v>0</v>
      </c>
      <c r="E119" s="94">
        <v>0</v>
      </c>
      <c r="F119" s="94">
        <v>0</v>
      </c>
      <c r="G119" s="97">
        <v>0</v>
      </c>
      <c r="H119" s="94">
        <v>0</v>
      </c>
      <c r="I119" s="94">
        <v>0</v>
      </c>
      <c r="J119" s="94">
        <v>0</v>
      </c>
      <c r="K119" s="94">
        <v>0</v>
      </c>
      <c r="L119" s="97">
        <v>0</v>
      </c>
      <c r="M119" s="94">
        <v>0</v>
      </c>
      <c r="N119" s="94">
        <v>0</v>
      </c>
      <c r="O119" s="94">
        <v>0</v>
      </c>
      <c r="P119" s="94">
        <v>0</v>
      </c>
      <c r="Q119" s="97">
        <v>0</v>
      </c>
      <c r="R119" s="94">
        <v>0</v>
      </c>
      <c r="S119" s="94">
        <v>0</v>
      </c>
      <c r="T119" s="94">
        <v>0</v>
      </c>
      <c r="U119" s="94">
        <v>0</v>
      </c>
      <c r="V119" s="97">
        <v>0</v>
      </c>
      <c r="W119" s="94">
        <v>0</v>
      </c>
      <c r="X119" s="94">
        <v>0</v>
      </c>
      <c r="Y119" s="94">
        <v>0</v>
      </c>
      <c r="Z119" s="94">
        <v>0</v>
      </c>
      <c r="AA119" s="97">
        <v>0</v>
      </c>
    </row>
    <row r="120" spans="1:27" hidden="1" outlineLevel="1">
      <c r="A120" s="15" t="s">
        <v>385</v>
      </c>
      <c r="B120" s="74" t="s">
        <v>386</v>
      </c>
      <c r="C120" s="94">
        <v>0</v>
      </c>
      <c r="D120" s="94">
        <v>0</v>
      </c>
      <c r="E120" s="94">
        <v>0</v>
      </c>
      <c r="F120" s="94">
        <v>0</v>
      </c>
      <c r="G120" s="97">
        <v>0</v>
      </c>
      <c r="H120" s="94">
        <v>0</v>
      </c>
      <c r="I120" s="94">
        <v>0</v>
      </c>
      <c r="J120" s="94">
        <v>0</v>
      </c>
      <c r="K120" s="94">
        <v>0</v>
      </c>
      <c r="L120" s="97">
        <v>0</v>
      </c>
      <c r="M120" s="94">
        <v>0</v>
      </c>
      <c r="N120" s="94">
        <v>0</v>
      </c>
      <c r="O120" s="94">
        <v>0</v>
      </c>
      <c r="P120" s="94">
        <v>0</v>
      </c>
      <c r="Q120" s="97">
        <v>0</v>
      </c>
      <c r="R120" s="94">
        <v>0</v>
      </c>
      <c r="S120" s="94">
        <v>0</v>
      </c>
      <c r="T120" s="94">
        <v>0</v>
      </c>
      <c r="U120" s="94">
        <v>0</v>
      </c>
      <c r="V120" s="97">
        <v>0</v>
      </c>
      <c r="W120" s="94">
        <v>0</v>
      </c>
      <c r="X120" s="94">
        <v>0</v>
      </c>
      <c r="Y120" s="94">
        <v>0</v>
      </c>
      <c r="Z120" s="94">
        <v>0</v>
      </c>
      <c r="AA120" s="97">
        <v>0</v>
      </c>
    </row>
    <row r="121" spans="1:27" hidden="1" outlineLevel="1">
      <c r="A121" s="15" t="s">
        <v>387</v>
      </c>
      <c r="B121" s="74" t="s">
        <v>388</v>
      </c>
      <c r="C121" s="94">
        <v>119628.98657825201</v>
      </c>
      <c r="D121" s="94">
        <v>119627.711391905</v>
      </c>
      <c r="E121" s="94">
        <v>119627.711391905</v>
      </c>
      <c r="F121" s="94">
        <v>119627.711391905</v>
      </c>
      <c r="G121" s="97">
        <v>478510.845567621</v>
      </c>
      <c r="H121" s="94">
        <v>119627.71139190528</v>
      </c>
      <c r="I121" s="94">
        <v>119627.711391905</v>
      </c>
      <c r="J121" s="94">
        <v>119627.711391905</v>
      </c>
      <c r="K121" s="94">
        <v>119627.711391905</v>
      </c>
      <c r="L121" s="97">
        <v>478510.84556762024</v>
      </c>
      <c r="M121" s="94">
        <v>119627.711391905</v>
      </c>
      <c r="N121" s="94">
        <v>119627.711391905</v>
      </c>
      <c r="O121" s="94">
        <v>0</v>
      </c>
      <c r="P121" s="94">
        <v>0</v>
      </c>
      <c r="Q121" s="97">
        <v>239255.42278381001</v>
      </c>
      <c r="R121" s="94">
        <v>0</v>
      </c>
      <c r="S121" s="94">
        <v>0</v>
      </c>
      <c r="T121" s="94">
        <v>0</v>
      </c>
      <c r="U121" s="94">
        <v>0</v>
      </c>
      <c r="V121" s="97">
        <v>0</v>
      </c>
      <c r="W121" s="94">
        <v>0</v>
      </c>
      <c r="X121" s="94">
        <v>0</v>
      </c>
      <c r="Y121" s="94">
        <v>0</v>
      </c>
      <c r="Z121" s="94">
        <v>0</v>
      </c>
      <c r="AA121" s="97">
        <v>0</v>
      </c>
    </row>
    <row r="122" spans="1:27" collapsed="1">
      <c r="A122" s="4" t="s">
        <v>389</v>
      </c>
      <c r="B122" s="72" t="s">
        <v>390</v>
      </c>
      <c r="C122" s="88">
        <v>1276259.423628252</v>
      </c>
      <c r="D122" s="88">
        <v>1131582.8165285049</v>
      </c>
      <c r="E122" s="88">
        <v>1262834.7113919051</v>
      </c>
      <c r="F122" s="164">
        <v>1279193.0986945608</v>
      </c>
      <c r="G122" s="96">
        <v>4949870.0502432231</v>
      </c>
      <c r="H122" s="88">
        <v>1455732.2656199101</v>
      </c>
      <c r="I122" s="88">
        <v>1350652.87730631</v>
      </c>
      <c r="J122" s="88">
        <v>1411213.96467031</v>
      </c>
      <c r="K122" s="88">
        <v>1348857.00362811</v>
      </c>
      <c r="L122" s="96">
        <v>5566456.1112246402</v>
      </c>
      <c r="M122" s="88">
        <v>1359632.6719523051</v>
      </c>
      <c r="N122" s="88">
        <v>1340801.820877705</v>
      </c>
      <c r="O122" s="88">
        <v>1153751.2353063999</v>
      </c>
      <c r="P122" s="88">
        <v>1151629.3391886</v>
      </c>
      <c r="Q122" s="96">
        <v>5005815.06732501</v>
      </c>
      <c r="R122" s="88">
        <v>1216308.1591144002</v>
      </c>
      <c r="S122" s="88">
        <v>1168322.3332286298</v>
      </c>
      <c r="T122" s="88">
        <v>1158969.0225680165</v>
      </c>
      <c r="U122" s="88">
        <v>1057660.8797279999</v>
      </c>
      <c r="V122" s="96">
        <v>4601260.3946390459</v>
      </c>
      <c r="W122" s="88">
        <v>1130247.9097616</v>
      </c>
      <c r="X122" s="88">
        <v>1226622.1412384</v>
      </c>
      <c r="Y122" s="88">
        <v>1226033.1525527998</v>
      </c>
      <c r="Z122" s="88">
        <v>1201029.1039688</v>
      </c>
      <c r="AA122" s="96">
        <v>4783932.3075216003</v>
      </c>
    </row>
    <row r="125" spans="1:27">
      <c r="A125" s="377" t="s">
        <v>533</v>
      </c>
      <c r="B125" s="378" t="s">
        <v>738</v>
      </c>
      <c r="C125" s="296" t="s">
        <v>510</v>
      </c>
      <c r="D125" s="296" t="s">
        <v>512</v>
      </c>
      <c r="E125" s="296" t="s">
        <v>521</v>
      </c>
      <c r="F125" s="296" t="s">
        <v>528</v>
      </c>
      <c r="G125" s="306">
        <v>2020</v>
      </c>
      <c r="H125" s="296" t="s">
        <v>530</v>
      </c>
      <c r="I125" s="296" t="s">
        <v>539</v>
      </c>
      <c r="J125" s="296" t="s">
        <v>546</v>
      </c>
      <c r="K125" s="296" t="s">
        <v>666</v>
      </c>
      <c r="L125" s="306">
        <v>2021</v>
      </c>
      <c r="M125" s="296" t="s">
        <v>674</v>
      </c>
      <c r="N125" s="296" t="s">
        <v>677</v>
      </c>
      <c r="O125" s="296" t="s">
        <v>685</v>
      </c>
      <c r="P125" s="296" t="s">
        <v>693</v>
      </c>
      <c r="Q125" s="306">
        <v>2022</v>
      </c>
      <c r="R125" s="296" t="s">
        <v>700</v>
      </c>
      <c r="S125" s="296" t="s">
        <v>710</v>
      </c>
      <c r="T125" s="296" t="s">
        <v>718</v>
      </c>
      <c r="U125" s="296" t="s">
        <v>719</v>
      </c>
      <c r="V125" s="296">
        <v>2023</v>
      </c>
      <c r="W125" s="296" t="s">
        <v>723</v>
      </c>
      <c r="X125" s="296" t="s">
        <v>731</v>
      </c>
      <c r="Y125" s="296" t="s">
        <v>755</v>
      </c>
      <c r="Z125" s="296" t="s">
        <v>761</v>
      </c>
      <c r="AA125" s="296">
        <v>2024</v>
      </c>
    </row>
    <row r="126" spans="1:27">
      <c r="A126" s="377"/>
      <c r="B126" s="378"/>
      <c r="C126" s="296" t="s">
        <v>511</v>
      </c>
      <c r="D126" s="296" t="s">
        <v>513</v>
      </c>
      <c r="E126" s="296" t="s">
        <v>522</v>
      </c>
      <c r="F126" s="296" t="s">
        <v>529</v>
      </c>
      <c r="G126" s="306">
        <v>2020</v>
      </c>
      <c r="H126" s="296" t="s">
        <v>531</v>
      </c>
      <c r="I126" s="296" t="s">
        <v>540</v>
      </c>
      <c r="J126" s="296" t="s">
        <v>547</v>
      </c>
      <c r="K126" s="296" t="s">
        <v>667</v>
      </c>
      <c r="L126" s="306">
        <v>2021</v>
      </c>
      <c r="M126" s="296" t="s">
        <v>675</v>
      </c>
      <c r="N126" s="296" t="s">
        <v>678</v>
      </c>
      <c r="O126" s="296" t="s">
        <v>686</v>
      </c>
      <c r="P126" s="296" t="s">
        <v>692</v>
      </c>
      <c r="Q126" s="306">
        <v>2022</v>
      </c>
      <c r="R126" s="296" t="s">
        <v>701</v>
      </c>
      <c r="S126" s="296" t="s">
        <v>711</v>
      </c>
      <c r="T126" s="296" t="s">
        <v>717</v>
      </c>
      <c r="U126" s="296" t="s">
        <v>720</v>
      </c>
      <c r="V126" s="296">
        <v>2023</v>
      </c>
      <c r="W126" s="296" t="s">
        <v>724</v>
      </c>
      <c r="X126" s="296" t="s">
        <v>732</v>
      </c>
      <c r="Y126" s="296" t="s">
        <v>756</v>
      </c>
      <c r="Z126" s="296" t="s">
        <v>762</v>
      </c>
      <c r="AA126" s="296">
        <v>2024</v>
      </c>
    </row>
    <row r="127" spans="1:27">
      <c r="A127" t="s">
        <v>315</v>
      </c>
      <c r="B127" s="76" t="s">
        <v>392</v>
      </c>
      <c r="C127" s="94">
        <v>-112223</v>
      </c>
      <c r="D127" s="94">
        <v>-11409</v>
      </c>
      <c r="E127" s="94">
        <v>-26425</v>
      </c>
      <c r="F127" s="94">
        <v>63498</v>
      </c>
      <c r="G127" s="97">
        <v>-86559</v>
      </c>
      <c r="H127" s="94">
        <v>-43848</v>
      </c>
      <c r="I127" s="94">
        <v>132086</v>
      </c>
      <c r="J127" s="94">
        <v>20524</v>
      </c>
      <c r="K127" s="94">
        <v>86585</v>
      </c>
      <c r="L127" s="97">
        <v>195347</v>
      </c>
      <c r="M127" s="94">
        <v>229030</v>
      </c>
      <c r="N127" s="94">
        <v>-15256</v>
      </c>
      <c r="O127" s="94">
        <v>-50096</v>
      </c>
      <c r="P127" s="94">
        <v>48599</v>
      </c>
      <c r="Q127" s="97">
        <v>212277</v>
      </c>
      <c r="R127" s="94">
        <v>142145</v>
      </c>
      <c r="S127" s="94">
        <v>102750</v>
      </c>
      <c r="T127" s="94">
        <v>39116</v>
      </c>
      <c r="U127" s="94">
        <v>24538</v>
      </c>
      <c r="V127" s="97">
        <v>308549</v>
      </c>
      <c r="W127" s="94">
        <v>45374</v>
      </c>
      <c r="X127" s="94">
        <v>-38761</v>
      </c>
      <c r="Y127" s="94">
        <v>73561</v>
      </c>
      <c r="Z127" s="94">
        <v>-2085</v>
      </c>
      <c r="AA127" s="97">
        <v>78089</v>
      </c>
    </row>
    <row r="128" spans="1:27">
      <c r="A128" t="s">
        <v>393</v>
      </c>
      <c r="B128" s="76" t="s">
        <v>791</v>
      </c>
      <c r="C128" s="94">
        <v>183235.00597418199</v>
      </c>
      <c r="D128" s="94">
        <v>43502.625990274799</v>
      </c>
      <c r="E128" s="94">
        <v>25838</v>
      </c>
      <c r="F128" s="94">
        <v>-69767.781163324806</v>
      </c>
      <c r="G128" s="97">
        <v>182807.85080113198</v>
      </c>
      <c r="H128" s="94">
        <v>79875.546677485399</v>
      </c>
      <c r="I128" s="94">
        <v>-110909.893124052</v>
      </c>
      <c r="J128" s="94">
        <v>69759.4666548073</v>
      </c>
      <c r="K128" s="94">
        <v>22513.8626372217</v>
      </c>
      <c r="L128" s="97">
        <v>61238.982845462393</v>
      </c>
      <c r="M128" s="94">
        <v>-134460.893298276</v>
      </c>
      <c r="N128" s="94">
        <v>79811.722828761995</v>
      </c>
      <c r="O128" s="94">
        <v>26901.752236963501</v>
      </c>
      <c r="P128" s="94">
        <v>-30140.812559682301</v>
      </c>
      <c r="Q128" s="97">
        <v>-57888.230792232804</v>
      </c>
      <c r="R128" s="94">
        <v>-21907.536074348202</v>
      </c>
      <c r="S128" s="94">
        <v>-41676.9732164585</v>
      </c>
      <c r="T128" s="94">
        <v>19268.256348777999</v>
      </c>
      <c r="U128" s="94">
        <v>-15690.775577803401</v>
      </c>
      <c r="V128" s="97">
        <v>-60007.028519832107</v>
      </c>
      <c r="W128" s="94">
        <v>-15707.6685724826</v>
      </c>
      <c r="X128" s="94">
        <v>53642.042791811808</v>
      </c>
      <c r="Y128" s="94">
        <v>-10918.6522435362</v>
      </c>
      <c r="Z128" s="94">
        <v>85523.464000000007</v>
      </c>
      <c r="AA128" s="97">
        <v>112539.18597579302</v>
      </c>
    </row>
    <row r="129" spans="1:27">
      <c r="A129" s="4" t="s">
        <v>395</v>
      </c>
      <c r="B129" s="72" t="s">
        <v>396</v>
      </c>
      <c r="C129" s="88">
        <v>71012.005974181986</v>
      </c>
      <c r="D129" s="88">
        <v>32093.625990274799</v>
      </c>
      <c r="E129" s="88">
        <v>-587</v>
      </c>
      <c r="F129" s="88">
        <v>-6269.7811633248057</v>
      </c>
      <c r="G129" s="96">
        <v>96248.850801131979</v>
      </c>
      <c r="H129" s="88">
        <v>36027.546677485407</v>
      </c>
      <c r="I129" s="88">
        <v>21176.106875948</v>
      </c>
      <c r="J129" s="88">
        <v>90283.4666548073</v>
      </c>
      <c r="K129" s="88">
        <v>109098.862637222</v>
      </c>
      <c r="L129" s="96">
        <v>256585.98284546268</v>
      </c>
      <c r="M129" s="88">
        <v>94569.106701724202</v>
      </c>
      <c r="N129" s="88">
        <v>64555.722828762002</v>
      </c>
      <c r="O129" s="88">
        <v>-23194.247763036499</v>
      </c>
      <c r="P129" s="88">
        <v>18458.187440317699</v>
      </c>
      <c r="Q129" s="96">
        <v>154388.76920776741</v>
      </c>
      <c r="R129" s="88">
        <v>120237.463925652</v>
      </c>
      <c r="S129" s="88">
        <v>61073.0267835415</v>
      </c>
      <c r="T129" s="88">
        <v>58384.256348777999</v>
      </c>
      <c r="U129" s="88">
        <v>8847.2244221965993</v>
      </c>
      <c r="V129" s="96">
        <v>248541.97148016811</v>
      </c>
      <c r="W129" s="88">
        <v>29666.331427517402</v>
      </c>
      <c r="X129" s="88">
        <v>14881.042791811808</v>
      </c>
      <c r="Y129" s="88">
        <v>62642.347756463809</v>
      </c>
      <c r="Z129" s="88">
        <v>83438.464000000007</v>
      </c>
      <c r="AA129" s="96">
        <v>190628.18597579302</v>
      </c>
    </row>
    <row r="130" spans="1:27">
      <c r="C130" s="88"/>
      <c r="D130" s="88"/>
      <c r="E130" s="88"/>
      <c r="G130" s="96"/>
      <c r="H130" s="88"/>
      <c r="I130" s="88"/>
      <c r="J130" s="88"/>
      <c r="K130" s="88"/>
      <c r="L130" s="96"/>
      <c r="M130" s="88"/>
      <c r="N130" s="88"/>
      <c r="O130" s="88"/>
      <c r="P130" s="88"/>
      <c r="Q130" s="96"/>
      <c r="R130" s="88"/>
      <c r="S130" s="88"/>
      <c r="T130" s="88"/>
      <c r="U130" s="88"/>
      <c r="V130" s="96"/>
      <c r="W130" s="88"/>
      <c r="X130" s="88"/>
      <c r="AA130" s="96"/>
    </row>
    <row r="131" spans="1:27">
      <c r="A131" t="s">
        <v>323</v>
      </c>
      <c r="B131" s="76" t="s">
        <v>397</v>
      </c>
      <c r="C131" s="94">
        <v>1194906</v>
      </c>
      <c r="D131" s="94">
        <v>1164133</v>
      </c>
      <c r="E131" s="94">
        <v>1547091</v>
      </c>
      <c r="F131" s="94">
        <v>1609719</v>
      </c>
      <c r="G131" s="97">
        <v>5515850</v>
      </c>
      <c r="H131" s="94">
        <v>1692879</v>
      </c>
      <c r="I131" s="94">
        <v>1801722</v>
      </c>
      <c r="J131" s="94">
        <v>1569689</v>
      </c>
      <c r="K131" s="94">
        <v>1452041</v>
      </c>
      <c r="L131" s="97">
        <v>6516331</v>
      </c>
      <c r="M131" s="94">
        <v>1659798</v>
      </c>
      <c r="N131" s="94">
        <v>1384347</v>
      </c>
      <c r="O131" s="94">
        <v>1365623</v>
      </c>
      <c r="P131" s="94">
        <v>1380383</v>
      </c>
      <c r="Q131" s="97">
        <v>5790151</v>
      </c>
      <c r="R131" s="94">
        <v>1499120.0222100001</v>
      </c>
      <c r="S131" s="94">
        <v>1477065</v>
      </c>
      <c r="T131" s="94">
        <v>1386322</v>
      </c>
      <c r="U131" s="94">
        <v>1195665</v>
      </c>
      <c r="V131" s="97">
        <v>5558172.0222100001</v>
      </c>
      <c r="W131" s="94">
        <v>1269030</v>
      </c>
      <c r="X131" s="94">
        <v>1689408</v>
      </c>
      <c r="Y131" s="94">
        <v>1677776</v>
      </c>
      <c r="Z131" s="94">
        <v>1487778</v>
      </c>
      <c r="AA131" s="97">
        <v>6123992</v>
      </c>
    </row>
    <row r="132" spans="1:27">
      <c r="A132" t="s">
        <v>393</v>
      </c>
      <c r="B132" s="76" t="s">
        <v>791</v>
      </c>
      <c r="C132" s="94">
        <v>183235.00597418199</v>
      </c>
      <c r="D132" s="94">
        <v>43502.625990274799</v>
      </c>
      <c r="E132" s="94">
        <v>25838</v>
      </c>
      <c r="F132" s="94">
        <v>-69767.781163324806</v>
      </c>
      <c r="G132" s="97">
        <v>182807.85080113198</v>
      </c>
      <c r="H132" s="94">
        <v>79875.546677485399</v>
      </c>
      <c r="I132" s="94">
        <v>-110909.893124052</v>
      </c>
      <c r="J132" s="94">
        <v>69759.4666548073</v>
      </c>
      <c r="K132" s="94">
        <v>22513.8626372217</v>
      </c>
      <c r="L132" s="97">
        <v>61238.982845462393</v>
      </c>
      <c r="M132" s="94">
        <v>-134460.893298276</v>
      </c>
      <c r="N132" s="94">
        <v>79811.722828761995</v>
      </c>
      <c r="O132" s="94">
        <v>26901.752236963501</v>
      </c>
      <c r="P132" s="94">
        <v>-30140.812559682301</v>
      </c>
      <c r="Q132" s="97">
        <v>-57888.230792232804</v>
      </c>
      <c r="R132" s="94">
        <v>-21907.536074348202</v>
      </c>
      <c r="S132" s="94">
        <v>-41676.9732164585</v>
      </c>
      <c r="T132" s="94">
        <v>19268.256348777999</v>
      </c>
      <c r="U132" s="94">
        <v>-15690.775577803401</v>
      </c>
      <c r="V132" s="97">
        <v>-60007.028519832107</v>
      </c>
      <c r="W132" s="94">
        <v>-15707.6685724826</v>
      </c>
      <c r="X132" s="94">
        <v>53642.042791811808</v>
      </c>
      <c r="Y132" s="94">
        <v>-10918.6522435362</v>
      </c>
      <c r="Z132" s="94">
        <v>85523.464000000007</v>
      </c>
      <c r="AA132" s="97">
        <v>112539.18597579302</v>
      </c>
    </row>
    <row r="133" spans="1:27">
      <c r="A133" s="4" t="s">
        <v>759</v>
      </c>
      <c r="B133" s="72" t="s">
        <v>399</v>
      </c>
      <c r="C133" s="88">
        <v>1378141.0059741819</v>
      </c>
      <c r="D133" s="88">
        <v>1207635.6259902748</v>
      </c>
      <c r="E133" s="88">
        <v>1572929</v>
      </c>
      <c r="F133" s="88">
        <v>1539951.2188366752</v>
      </c>
      <c r="G133" s="96">
        <v>5698656.8508011317</v>
      </c>
      <c r="H133" s="88">
        <v>1772754.5466774851</v>
      </c>
      <c r="I133" s="88">
        <v>1690812.10687595</v>
      </c>
      <c r="J133" s="88">
        <v>1639448.4666548099</v>
      </c>
      <c r="K133" s="88">
        <v>1474554.86263722</v>
      </c>
      <c r="L133" s="96">
        <v>6577569.9828454647</v>
      </c>
      <c r="M133" s="88">
        <v>1525337.10670172</v>
      </c>
      <c r="N133" s="88">
        <v>1464158.72282876</v>
      </c>
      <c r="O133" s="88">
        <v>1392524.75223696</v>
      </c>
      <c r="P133" s="88">
        <v>1350242.1874403199</v>
      </c>
      <c r="Q133" s="96">
        <v>5732262.7692077598</v>
      </c>
      <c r="R133" s="88">
        <v>1477212.48613565</v>
      </c>
      <c r="S133" s="88">
        <v>1435388.0267835399</v>
      </c>
      <c r="T133" s="88">
        <v>1405590.2563487799</v>
      </c>
      <c r="U133" s="88">
        <v>1179974.2244221999</v>
      </c>
      <c r="V133" s="96">
        <v>5498164.9936901694</v>
      </c>
      <c r="W133" s="88">
        <v>1253322.3314275199</v>
      </c>
      <c r="X133" s="88">
        <v>1743050.0427918115</v>
      </c>
      <c r="Y133" s="88">
        <v>1666857.347756464</v>
      </c>
      <c r="Z133" s="88">
        <v>1573301.4639999999</v>
      </c>
      <c r="AA133" s="96">
        <v>6236531.1859757956</v>
      </c>
    </row>
    <row r="134" spans="1:27">
      <c r="C134" s="88"/>
      <c r="D134" s="88"/>
      <c r="E134" s="88"/>
      <c r="G134" s="96"/>
      <c r="H134" s="88"/>
      <c r="I134" s="88"/>
      <c r="J134" s="88"/>
      <c r="K134" s="88"/>
      <c r="L134" s="96"/>
      <c r="M134" s="88"/>
      <c r="N134" s="88"/>
      <c r="O134" s="88"/>
      <c r="P134" s="88"/>
      <c r="Q134" s="96"/>
      <c r="R134" s="88"/>
      <c r="S134" s="88"/>
      <c r="T134" s="88"/>
      <c r="U134" s="88"/>
      <c r="V134" s="96"/>
      <c r="W134" s="88"/>
      <c r="X134" s="88"/>
      <c r="AA134" s="96"/>
    </row>
    <row r="135" spans="1:27">
      <c r="A135" t="s">
        <v>137</v>
      </c>
      <c r="B135" s="76" t="s">
        <v>400</v>
      </c>
      <c r="C135" s="94">
        <v>-169786</v>
      </c>
      <c r="D135" s="94">
        <v>-272374</v>
      </c>
      <c r="E135" s="94">
        <v>-410595</v>
      </c>
      <c r="F135" s="94">
        <v>-512380</v>
      </c>
      <c r="G135" s="97">
        <v>-1365135</v>
      </c>
      <c r="H135" s="94">
        <v>-436852</v>
      </c>
      <c r="I135" s="94">
        <v>-608411</v>
      </c>
      <c r="J135" s="94">
        <v>-393592</v>
      </c>
      <c r="K135" s="94">
        <v>-360387</v>
      </c>
      <c r="L135" s="97">
        <v>-1799242</v>
      </c>
      <c r="M135" s="94">
        <v>-558755</v>
      </c>
      <c r="N135" s="94">
        <v>-292070</v>
      </c>
      <c r="O135" s="94">
        <v>-336327</v>
      </c>
      <c r="P135" s="94">
        <v>-376401</v>
      </c>
      <c r="Q135" s="97">
        <v>-1563553</v>
      </c>
      <c r="R135" s="94">
        <v>-409662</v>
      </c>
      <c r="S135" s="94">
        <v>-424123</v>
      </c>
      <c r="T135" s="94">
        <v>-312015</v>
      </c>
      <c r="U135" s="94">
        <v>-279860</v>
      </c>
      <c r="V135" s="97">
        <v>-1425660</v>
      </c>
      <c r="W135" s="94">
        <v>-319461</v>
      </c>
      <c r="X135" s="94">
        <v>-445365</v>
      </c>
      <c r="Y135" s="94">
        <v>-473243</v>
      </c>
      <c r="Z135" s="94">
        <v>-309232</v>
      </c>
      <c r="AA135" s="97">
        <v>-1547301</v>
      </c>
    </row>
    <row r="136" spans="1:27">
      <c r="A136" t="s">
        <v>401</v>
      </c>
      <c r="B136" s="76" t="s">
        <v>402</v>
      </c>
      <c r="C136" s="94">
        <v>-183235.00597418199</v>
      </c>
      <c r="D136" s="94">
        <v>-43502.625990274799</v>
      </c>
      <c r="E136" s="94">
        <v>-25838</v>
      </c>
      <c r="F136" s="94">
        <v>69767.781163324806</v>
      </c>
      <c r="G136" s="97">
        <v>-182807.85080113198</v>
      </c>
      <c r="H136" s="94">
        <v>-79875.546677485399</v>
      </c>
      <c r="I136" s="94">
        <v>110909.893124052</v>
      </c>
      <c r="J136" s="94">
        <v>-69759.4666548073</v>
      </c>
      <c r="K136" s="94">
        <v>-22513.8626372217</v>
      </c>
      <c r="L136" s="97">
        <v>-61238.982845462393</v>
      </c>
      <c r="M136" s="94">
        <v>134460.893298276</v>
      </c>
      <c r="N136" s="94">
        <v>-79811.722828761995</v>
      </c>
      <c r="O136" s="94">
        <v>-26901.752236963501</v>
      </c>
      <c r="P136" s="94">
        <v>30140.812559682301</v>
      </c>
      <c r="Q136" s="97">
        <v>57888.230792232804</v>
      </c>
      <c r="R136" s="94">
        <v>21907.536074348202</v>
      </c>
      <c r="S136" s="94">
        <v>41676.9732164585</v>
      </c>
      <c r="T136" s="94">
        <v>-19268.256348777999</v>
      </c>
      <c r="U136" s="94">
        <v>15690.775577803401</v>
      </c>
      <c r="V136" s="97">
        <v>60007.028519832107</v>
      </c>
      <c r="W136" s="94">
        <v>15707.6685724826</v>
      </c>
      <c r="X136" s="94">
        <v>-53642.042791811808</v>
      </c>
      <c r="Y136" s="94">
        <v>10918.6522435362</v>
      </c>
      <c r="Z136" s="94">
        <v>-85523.464000000007</v>
      </c>
      <c r="AA136" s="97">
        <v>-112539.18597579302</v>
      </c>
    </row>
    <row r="137" spans="1:27">
      <c r="A137" s="4" t="s">
        <v>760</v>
      </c>
      <c r="B137" s="72" t="s">
        <v>404</v>
      </c>
      <c r="C137" s="88">
        <v>-353021.00597418199</v>
      </c>
      <c r="D137" s="88">
        <v>-315876.62599027483</v>
      </c>
      <c r="E137" s="88">
        <v>-436433</v>
      </c>
      <c r="F137" s="88">
        <v>-442612.21883667517</v>
      </c>
      <c r="G137" s="96">
        <v>-1547942.8508011319</v>
      </c>
      <c r="H137" s="88">
        <v>-516727.5466774854</v>
      </c>
      <c r="I137" s="88">
        <v>-497501.10687594803</v>
      </c>
      <c r="J137" s="88">
        <v>-463351.46665480698</v>
      </c>
      <c r="K137" s="88">
        <v>-382900.86263722199</v>
      </c>
      <c r="L137" s="96">
        <v>-1860480.9828454626</v>
      </c>
      <c r="M137" s="88">
        <v>-424294.106701724</v>
      </c>
      <c r="N137" s="88">
        <v>-371881.72282876202</v>
      </c>
      <c r="O137" s="88">
        <v>-363228.75223696302</v>
      </c>
      <c r="P137" s="88">
        <v>-346260.187440318</v>
      </c>
      <c r="Q137" s="96">
        <v>-1505664.7692077672</v>
      </c>
      <c r="R137" s="88">
        <v>-387754.46392565197</v>
      </c>
      <c r="S137" s="88">
        <v>-382446.02678354102</v>
      </c>
      <c r="T137" s="88">
        <v>-331283.25634877803</v>
      </c>
      <c r="U137" s="88">
        <v>-264169.22442219697</v>
      </c>
      <c r="V137" s="96">
        <v>-1365652.9714801679</v>
      </c>
      <c r="W137" s="88">
        <v>-303753.331427517</v>
      </c>
      <c r="X137" s="88">
        <v>-499007.04279181187</v>
      </c>
      <c r="Y137" s="88">
        <v>-462324.3477564638</v>
      </c>
      <c r="Z137" s="88">
        <v>-394755.46400000004</v>
      </c>
      <c r="AA137" s="96">
        <v>-1659840.1859757928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sheetPr codeName="Planilha2"/>
  <dimension ref="A1:AT144"/>
  <sheetViews>
    <sheetView showGridLines="0" zoomScale="90" zoomScaleNormal="9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S4" sqref="AS4"/>
    </sheetView>
  </sheetViews>
  <sheetFormatPr defaultRowHeight="14.4" outlineLevelRow="1" outlineLevelCol="1"/>
  <cols>
    <col min="1" max="1" width="75.5546875" bestFit="1" customWidth="1"/>
    <col min="2" max="2" width="88.88671875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9" width="16" hidden="1" customWidth="1" outlineLevel="1"/>
    <col min="40" max="40" width="15.88671875" bestFit="1" customWidth="1" collapsed="1"/>
    <col min="41" max="44" width="16" hidden="1" customWidth="1" outlineLevel="1"/>
    <col min="45" max="45" width="15.88671875" bestFit="1" customWidth="1" collapsed="1"/>
  </cols>
  <sheetData>
    <row r="1" spans="1:46" s="8" customFormat="1" ht="12">
      <c r="A1" s="7" t="s">
        <v>21</v>
      </c>
      <c r="B1" s="7" t="s">
        <v>21</v>
      </c>
    </row>
    <row r="2" spans="1:46" s="10" customFormat="1" ht="12">
      <c r="A2" s="9" t="s">
        <v>22</v>
      </c>
      <c r="B2" s="9" t="s">
        <v>23</v>
      </c>
    </row>
    <row r="3" spans="1:46" s="12" customFormat="1" ht="10.199999999999999">
      <c r="A3" s="11"/>
      <c r="B3" s="11"/>
    </row>
    <row r="4" spans="1:46" ht="30" customHeight="1">
      <c r="A4" s="377" t="s">
        <v>20</v>
      </c>
      <c r="B4" s="378" t="s">
        <v>19</v>
      </c>
      <c r="C4" s="295" t="s">
        <v>24</v>
      </c>
      <c r="D4" s="295" t="s">
        <v>24</v>
      </c>
      <c r="E4" s="295" t="s">
        <v>24</v>
      </c>
      <c r="F4" s="295" t="s">
        <v>24</v>
      </c>
      <c r="G4" s="295" t="s">
        <v>25</v>
      </c>
      <c r="H4" s="295" t="s">
        <v>25</v>
      </c>
      <c r="I4" s="295" t="s">
        <v>25</v>
      </c>
      <c r="J4" s="295" t="s">
        <v>24</v>
      </c>
      <c r="K4" s="295" t="s">
        <v>25</v>
      </c>
      <c r="L4" s="295" t="s">
        <v>25</v>
      </c>
      <c r="M4" s="295" t="s">
        <v>25</v>
      </c>
      <c r="N4" s="295" t="s">
        <v>25</v>
      </c>
      <c r="O4" s="295" t="s">
        <v>25</v>
      </c>
      <c r="P4" s="295" t="s">
        <v>25</v>
      </c>
      <c r="Q4" s="295" t="s">
        <v>25</v>
      </c>
      <c r="R4" s="295" t="s">
        <v>25</v>
      </c>
      <c r="S4" s="295" t="s">
        <v>25</v>
      </c>
      <c r="T4" s="295" t="s">
        <v>25</v>
      </c>
      <c r="U4" s="295" t="s">
        <v>25</v>
      </c>
      <c r="V4" s="295" t="s">
        <v>25</v>
      </c>
      <c r="W4" s="295" t="s">
        <v>25</v>
      </c>
      <c r="X4" s="295" t="s">
        <v>25</v>
      </c>
      <c r="Y4" s="295" t="s">
        <v>25</v>
      </c>
      <c r="Z4" s="295" t="s">
        <v>25</v>
      </c>
      <c r="AA4" s="295" t="s">
        <v>25</v>
      </c>
      <c r="AB4" s="295" t="s">
        <v>25</v>
      </c>
      <c r="AC4" s="295" t="s">
        <v>25</v>
      </c>
      <c r="AD4" s="295" t="s">
        <v>25</v>
      </c>
      <c r="AE4" s="295" t="s">
        <v>25</v>
      </c>
      <c r="AF4" s="295" t="s">
        <v>25</v>
      </c>
      <c r="AG4" s="295" t="s">
        <v>25</v>
      </c>
      <c r="AH4" s="295" t="s">
        <v>25</v>
      </c>
      <c r="AI4" s="295" t="s">
        <v>25</v>
      </c>
      <c r="AJ4" s="295" t="s">
        <v>25</v>
      </c>
      <c r="AK4" s="295" t="s">
        <v>25</v>
      </c>
      <c r="AL4" s="295" t="s">
        <v>25</v>
      </c>
      <c r="AM4" s="295" t="s">
        <v>25</v>
      </c>
      <c r="AN4" s="295" t="s">
        <v>25</v>
      </c>
      <c r="AO4" s="295" t="s">
        <v>25</v>
      </c>
      <c r="AP4" s="295" t="s">
        <v>25</v>
      </c>
      <c r="AQ4" s="295" t="s">
        <v>25</v>
      </c>
      <c r="AR4" s="295" t="s">
        <v>25</v>
      </c>
      <c r="AS4" s="295" t="s">
        <v>25</v>
      </c>
    </row>
    <row r="5" spans="1:46">
      <c r="A5" s="377"/>
      <c r="B5" s="378"/>
      <c r="C5" s="377" t="s">
        <v>15</v>
      </c>
      <c r="D5" s="377" t="s">
        <v>14</v>
      </c>
      <c r="E5" s="377" t="s">
        <v>13</v>
      </c>
      <c r="F5" s="296" t="s">
        <v>26</v>
      </c>
      <c r="G5" s="296" t="s">
        <v>28</v>
      </c>
      <c r="H5" s="296" t="s">
        <v>29</v>
      </c>
      <c r="I5" s="296" t="s">
        <v>30</v>
      </c>
      <c r="J5" s="377">
        <v>2017</v>
      </c>
      <c r="K5" s="296" t="s">
        <v>75</v>
      </c>
      <c r="L5" s="296" t="s">
        <v>76</v>
      </c>
      <c r="M5" s="296" t="s">
        <v>77</v>
      </c>
      <c r="N5" s="296" t="s">
        <v>78</v>
      </c>
      <c r="O5" s="377">
        <v>2018</v>
      </c>
      <c r="P5" s="296" t="s">
        <v>491</v>
      </c>
      <c r="Q5" s="296" t="s">
        <v>497</v>
      </c>
      <c r="R5" s="296" t="s">
        <v>503</v>
      </c>
      <c r="S5" s="296" t="s">
        <v>508</v>
      </c>
      <c r="T5" s="377">
        <v>2019</v>
      </c>
      <c r="U5" s="296" t="s">
        <v>510</v>
      </c>
      <c r="V5" s="296" t="s">
        <v>512</v>
      </c>
      <c r="W5" s="296" t="s">
        <v>521</v>
      </c>
      <c r="X5" s="296" t="s">
        <v>528</v>
      </c>
      <c r="Y5" s="377">
        <v>2020</v>
      </c>
      <c r="Z5" s="296" t="s">
        <v>530</v>
      </c>
      <c r="AA5" s="296" t="s">
        <v>539</v>
      </c>
      <c r="AB5" s="296" t="s">
        <v>546</v>
      </c>
      <c r="AC5" s="296" t="s">
        <v>666</v>
      </c>
      <c r="AD5" s="377">
        <v>2021</v>
      </c>
      <c r="AE5" s="296" t="s">
        <v>674</v>
      </c>
      <c r="AF5" s="296" t="s">
        <v>677</v>
      </c>
      <c r="AG5" s="296" t="s">
        <v>685</v>
      </c>
      <c r="AH5" s="296" t="s">
        <v>693</v>
      </c>
      <c r="AI5" s="377">
        <v>2022</v>
      </c>
      <c r="AJ5" s="296" t="s">
        <v>700</v>
      </c>
      <c r="AK5" s="296" t="s">
        <v>710</v>
      </c>
      <c r="AL5" s="296" t="s">
        <v>718</v>
      </c>
      <c r="AM5" s="296" t="s">
        <v>719</v>
      </c>
      <c r="AN5" s="377">
        <v>2023</v>
      </c>
      <c r="AO5" s="296" t="s">
        <v>723</v>
      </c>
      <c r="AP5" s="296" t="s">
        <v>731</v>
      </c>
      <c r="AQ5" s="296" t="s">
        <v>755</v>
      </c>
      <c r="AR5" s="296" t="s">
        <v>761</v>
      </c>
      <c r="AS5" s="377">
        <v>2024</v>
      </c>
    </row>
    <row r="6" spans="1:46" ht="15" customHeight="1">
      <c r="A6" s="377"/>
      <c r="B6" s="378"/>
      <c r="C6" s="377"/>
      <c r="D6" s="377"/>
      <c r="E6" s="377"/>
      <c r="F6" s="296" t="s">
        <v>27</v>
      </c>
      <c r="G6" s="296" t="s">
        <v>68</v>
      </c>
      <c r="H6" s="296" t="s">
        <v>69</v>
      </c>
      <c r="I6" s="296" t="s">
        <v>70</v>
      </c>
      <c r="J6" s="377"/>
      <c r="K6" s="296" t="s">
        <v>31</v>
      </c>
      <c r="L6" s="296" t="s">
        <v>71</v>
      </c>
      <c r="M6" s="296" t="s">
        <v>72</v>
      </c>
      <c r="N6" s="296" t="s">
        <v>73</v>
      </c>
      <c r="O6" s="377"/>
      <c r="P6" s="296" t="s">
        <v>492</v>
      </c>
      <c r="Q6" s="296" t="s">
        <v>498</v>
      </c>
      <c r="R6" s="296" t="s">
        <v>504</v>
      </c>
      <c r="S6" s="296" t="s">
        <v>509</v>
      </c>
      <c r="T6" s="377"/>
      <c r="U6" s="296" t="s">
        <v>511</v>
      </c>
      <c r="V6" s="296" t="s">
        <v>513</v>
      </c>
      <c r="W6" s="296" t="s">
        <v>522</v>
      </c>
      <c r="X6" s="296" t="s">
        <v>529</v>
      </c>
      <c r="Y6" s="377"/>
      <c r="Z6" s="296" t="s">
        <v>531</v>
      </c>
      <c r="AA6" s="296" t="s">
        <v>540</v>
      </c>
      <c r="AB6" s="296" t="s">
        <v>547</v>
      </c>
      <c r="AC6" s="296" t="s">
        <v>667</v>
      </c>
      <c r="AD6" s="377"/>
      <c r="AE6" s="296" t="s">
        <v>675</v>
      </c>
      <c r="AF6" s="296" t="s">
        <v>678</v>
      </c>
      <c r="AG6" s="296" t="s">
        <v>686</v>
      </c>
      <c r="AH6" s="296" t="s">
        <v>692</v>
      </c>
      <c r="AI6" s="377"/>
      <c r="AJ6" s="296" t="s">
        <v>701</v>
      </c>
      <c r="AK6" s="296" t="s">
        <v>711</v>
      </c>
      <c r="AL6" s="296" t="s">
        <v>717</v>
      </c>
      <c r="AM6" s="296" t="s">
        <v>720</v>
      </c>
      <c r="AN6" s="377"/>
      <c r="AO6" s="296" t="s">
        <v>724</v>
      </c>
      <c r="AP6" s="296" t="s">
        <v>732</v>
      </c>
      <c r="AQ6" s="296" t="s">
        <v>756</v>
      </c>
      <c r="AR6" s="296" t="s">
        <v>762</v>
      </c>
      <c r="AS6" s="377"/>
    </row>
    <row r="7" spans="1:46">
      <c r="A7" s="4" t="s">
        <v>32</v>
      </c>
      <c r="B7" s="72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  <c r="AM7" s="5">
        <v>2493567</v>
      </c>
      <c r="AN7" s="13">
        <v>9921251</v>
      </c>
      <c r="AO7" s="5">
        <v>2466317</v>
      </c>
      <c r="AP7" s="5">
        <v>2727242</v>
      </c>
      <c r="AQ7" s="5">
        <v>2711382</v>
      </c>
      <c r="AR7" s="5">
        <v>2667797</v>
      </c>
      <c r="AS7" s="13">
        <v>10572738</v>
      </c>
      <c r="AT7" s="181"/>
    </row>
    <row r="8" spans="1:46">
      <c r="A8" s="4" t="s">
        <v>33</v>
      </c>
      <c r="B8" s="72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  <c r="AM8" s="5">
        <v>1419200</v>
      </c>
      <c r="AN8" s="13">
        <v>5971341</v>
      </c>
      <c r="AO8" s="5">
        <v>1398735</v>
      </c>
      <c r="AP8" s="5">
        <v>1575606</v>
      </c>
      <c r="AQ8" s="5">
        <v>1599688</v>
      </c>
      <c r="AR8" s="5">
        <v>1502798</v>
      </c>
      <c r="AS8" s="13">
        <v>6076827</v>
      </c>
    </row>
    <row r="9" spans="1:46">
      <c r="A9" s="14" t="s">
        <v>34</v>
      </c>
      <c r="B9" s="73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  <c r="AM9" s="2">
        <v>853220</v>
      </c>
      <c r="AN9" s="13">
        <v>3604898</v>
      </c>
      <c r="AO9" s="2">
        <v>856725</v>
      </c>
      <c r="AP9" s="2">
        <v>916718</v>
      </c>
      <c r="AQ9" s="2">
        <v>916696</v>
      </c>
      <c r="AR9" s="2">
        <v>847340</v>
      </c>
      <c r="AS9" s="13">
        <v>3537479</v>
      </c>
    </row>
    <row r="10" spans="1:46">
      <c r="A10" s="15" t="s">
        <v>35</v>
      </c>
      <c r="B10" s="74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  <c r="AM10" s="3">
        <v>725277</v>
      </c>
      <c r="AN10" s="16">
        <v>3050035</v>
      </c>
      <c r="AO10" s="3">
        <v>733620</v>
      </c>
      <c r="AP10" s="3">
        <v>779855</v>
      </c>
      <c r="AQ10" s="3">
        <v>770260</v>
      </c>
      <c r="AR10" s="3">
        <v>710813</v>
      </c>
      <c r="AS10" s="16">
        <v>2994548</v>
      </c>
    </row>
    <row r="11" spans="1:46">
      <c r="A11" s="15" t="s">
        <v>36</v>
      </c>
      <c r="B11" s="74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  <c r="AM11" s="3">
        <v>39297</v>
      </c>
      <c r="AN11" s="16">
        <v>147547</v>
      </c>
      <c r="AO11" s="3">
        <v>42168</v>
      </c>
      <c r="AP11" s="3">
        <v>41624</v>
      </c>
      <c r="AQ11" s="3">
        <v>41580</v>
      </c>
      <c r="AR11" s="3">
        <v>42664</v>
      </c>
      <c r="AS11" s="16">
        <v>168036</v>
      </c>
    </row>
    <row r="12" spans="1:46">
      <c r="A12" s="15" t="s">
        <v>37</v>
      </c>
      <c r="B12" s="74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  <c r="AM12" s="3">
        <v>57630</v>
      </c>
      <c r="AN12" s="16">
        <v>270737</v>
      </c>
      <c r="AO12" s="3">
        <v>47727</v>
      </c>
      <c r="AP12" s="3">
        <v>61122</v>
      </c>
      <c r="AQ12" s="3">
        <v>66242</v>
      </c>
      <c r="AR12" s="3">
        <v>60905</v>
      </c>
      <c r="AS12" s="16">
        <v>235996</v>
      </c>
    </row>
    <row r="13" spans="1:46">
      <c r="A13" s="15" t="s">
        <v>38</v>
      </c>
      <c r="B13" s="74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  <c r="AM13" s="3">
        <v>31016</v>
      </c>
      <c r="AN13" s="16">
        <v>136579</v>
      </c>
      <c r="AO13" s="3">
        <v>33210</v>
      </c>
      <c r="AP13" s="3">
        <v>34117</v>
      </c>
      <c r="AQ13" s="3">
        <v>38614</v>
      </c>
      <c r="AR13" s="3">
        <v>32958</v>
      </c>
      <c r="AS13" s="16">
        <v>138899</v>
      </c>
    </row>
    <row r="14" spans="1:46">
      <c r="A14" s="14" t="s">
        <v>39</v>
      </c>
      <c r="B14" s="73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  <c r="AM14" s="2">
        <v>565980</v>
      </c>
      <c r="AN14" s="13">
        <v>2366443</v>
      </c>
      <c r="AO14" s="2">
        <v>542010</v>
      </c>
      <c r="AP14" s="2">
        <v>658888</v>
      </c>
      <c r="AQ14" s="2">
        <v>682992</v>
      </c>
      <c r="AR14" s="2">
        <v>655458</v>
      </c>
      <c r="AS14" s="13">
        <v>2539348</v>
      </c>
    </row>
    <row r="15" spans="1:46">
      <c r="A15" s="15" t="s">
        <v>35</v>
      </c>
      <c r="B15" s="74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  <c r="AM15" s="3">
        <v>565980</v>
      </c>
      <c r="AN15" s="16">
        <v>2366443</v>
      </c>
      <c r="AO15" s="3">
        <v>542010</v>
      </c>
      <c r="AP15" s="3">
        <v>658888</v>
      </c>
      <c r="AQ15" s="3">
        <v>682992</v>
      </c>
      <c r="AR15" s="3">
        <v>655458</v>
      </c>
      <c r="AS15" s="16">
        <v>2539348</v>
      </c>
    </row>
    <row r="16" spans="1:46">
      <c r="A16" s="4" t="s">
        <v>40</v>
      </c>
      <c r="B16" s="72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  <c r="AM16" s="5">
        <v>399005</v>
      </c>
      <c r="AN16" s="13">
        <v>1490136</v>
      </c>
      <c r="AO16" s="5">
        <v>395809</v>
      </c>
      <c r="AP16" s="5">
        <v>425709</v>
      </c>
      <c r="AQ16" s="5">
        <v>432634</v>
      </c>
      <c r="AR16" s="5">
        <v>436319</v>
      </c>
      <c r="AS16" s="13">
        <v>1690471</v>
      </c>
    </row>
    <row r="17" spans="1:45">
      <c r="A17" s="101" t="s">
        <v>41</v>
      </c>
      <c r="B17" s="139" t="s">
        <v>51</v>
      </c>
      <c r="C17" s="16">
        <v>398960</v>
      </c>
      <c r="D17" s="16">
        <v>482741</v>
      </c>
      <c r="E17" s="16">
        <v>572471</v>
      </c>
      <c r="F17" s="140">
        <v>150584.18382885811</v>
      </c>
      <c r="G17" s="140">
        <v>152704.86194352288</v>
      </c>
      <c r="H17" s="140">
        <v>157818.67432965079</v>
      </c>
      <c r="I17" s="140">
        <v>154050.07958313276</v>
      </c>
      <c r="J17" s="16">
        <v>615157.79968516459</v>
      </c>
      <c r="K17" s="140">
        <v>154132.56731723962</v>
      </c>
      <c r="L17" s="140">
        <v>158450.22436447541</v>
      </c>
      <c r="M17" s="140">
        <v>165398.36635133551</v>
      </c>
      <c r="N17" s="140">
        <v>170337.94976741695</v>
      </c>
      <c r="O17" s="16">
        <v>648319.10780046752</v>
      </c>
      <c r="P17" s="140">
        <v>156769</v>
      </c>
      <c r="Q17" s="140">
        <v>131328</v>
      </c>
      <c r="R17" s="140">
        <v>150166</v>
      </c>
      <c r="S17" s="140">
        <v>195881</v>
      </c>
      <c r="T17" s="16">
        <v>634144</v>
      </c>
      <c r="U17" s="140">
        <v>145213</v>
      </c>
      <c r="V17" s="140">
        <v>161763</v>
      </c>
      <c r="W17" s="140">
        <v>159492</v>
      </c>
      <c r="X17" s="140">
        <v>168456</v>
      </c>
      <c r="Y17" s="16">
        <v>634924</v>
      </c>
      <c r="Z17" s="140">
        <v>160569</v>
      </c>
      <c r="AA17" s="140">
        <v>165386</v>
      </c>
      <c r="AB17" s="140">
        <v>178813</v>
      </c>
      <c r="AC17" s="140">
        <v>195347</v>
      </c>
      <c r="AD17" s="16">
        <v>700115</v>
      </c>
      <c r="AE17" s="140">
        <v>185237</v>
      </c>
      <c r="AF17" s="140">
        <v>206234</v>
      </c>
      <c r="AG17" s="140">
        <v>216503</v>
      </c>
      <c r="AH17" s="140">
        <v>227868</v>
      </c>
      <c r="AI17" s="16">
        <v>835842</v>
      </c>
      <c r="AJ17" s="140">
        <v>222966</v>
      </c>
      <c r="AK17" s="140">
        <v>239098</v>
      </c>
      <c r="AL17" s="140">
        <v>245223</v>
      </c>
      <c r="AM17" s="140">
        <v>263284</v>
      </c>
      <c r="AN17" s="16">
        <v>970571</v>
      </c>
      <c r="AO17" s="140">
        <v>259171</v>
      </c>
      <c r="AP17" s="140">
        <v>285555</v>
      </c>
      <c r="AQ17" s="140">
        <v>288249</v>
      </c>
      <c r="AR17" s="140">
        <v>283642</v>
      </c>
      <c r="AS17" s="16">
        <v>1116617</v>
      </c>
    </row>
    <row r="18" spans="1:45">
      <c r="A18" s="101" t="s">
        <v>0</v>
      </c>
      <c r="B18" s="139" t="s">
        <v>52</v>
      </c>
      <c r="C18" s="16">
        <v>95621</v>
      </c>
      <c r="D18" s="16">
        <v>158800</v>
      </c>
      <c r="E18" s="16">
        <v>152051</v>
      </c>
      <c r="F18" s="140">
        <v>35151.191479996742</v>
      </c>
      <c r="G18" s="140">
        <v>37685.667003505565</v>
      </c>
      <c r="H18" s="140">
        <v>34639.44788988783</v>
      </c>
      <c r="I18" s="140">
        <v>34524.927128577008</v>
      </c>
      <c r="J18" s="16">
        <v>142001.23350196716</v>
      </c>
      <c r="K18" s="140">
        <v>37734.083732586791</v>
      </c>
      <c r="L18" s="140">
        <v>44147.08228328386</v>
      </c>
      <c r="M18" s="140">
        <v>47812.556256277298</v>
      </c>
      <c r="N18" s="140">
        <v>43904.110319488391</v>
      </c>
      <c r="O18" s="16">
        <v>173597.83259163634</v>
      </c>
      <c r="P18" s="140">
        <v>44243</v>
      </c>
      <c r="Q18" s="140">
        <v>47760</v>
      </c>
      <c r="R18" s="140">
        <v>48232</v>
      </c>
      <c r="S18" s="140">
        <v>51639</v>
      </c>
      <c r="T18" s="16">
        <v>191874</v>
      </c>
      <c r="U18" s="140">
        <v>62879</v>
      </c>
      <c r="V18" s="140">
        <v>63029</v>
      </c>
      <c r="W18" s="140">
        <v>62078</v>
      </c>
      <c r="X18" s="140">
        <v>64442</v>
      </c>
      <c r="Y18" s="16">
        <v>252428</v>
      </c>
      <c r="Z18" s="140">
        <v>67067</v>
      </c>
      <c r="AA18" s="140">
        <v>71181</v>
      </c>
      <c r="AB18" s="140">
        <v>68575</v>
      </c>
      <c r="AC18" s="140">
        <v>62552</v>
      </c>
      <c r="AD18" s="16">
        <v>269375</v>
      </c>
      <c r="AE18" s="140">
        <v>69086</v>
      </c>
      <c r="AF18" s="140">
        <v>64604</v>
      </c>
      <c r="AG18" s="140">
        <v>62162</v>
      </c>
      <c r="AH18" s="140">
        <v>68750</v>
      </c>
      <c r="AI18" s="16">
        <v>264602</v>
      </c>
      <c r="AJ18" s="140">
        <v>75294</v>
      </c>
      <c r="AK18" s="140">
        <v>71344</v>
      </c>
      <c r="AL18" s="140">
        <v>71947</v>
      </c>
      <c r="AM18" s="140">
        <v>76907</v>
      </c>
      <c r="AN18" s="16">
        <v>295492</v>
      </c>
      <c r="AO18" s="140">
        <v>75212</v>
      </c>
      <c r="AP18" s="140">
        <v>73933</v>
      </c>
      <c r="AQ18" s="140">
        <v>77579</v>
      </c>
      <c r="AR18" s="140">
        <v>82102</v>
      </c>
      <c r="AS18" s="16">
        <v>308826</v>
      </c>
    </row>
    <row r="19" spans="1:45">
      <c r="A19" s="101" t="s">
        <v>42</v>
      </c>
      <c r="B19" s="139" t="s">
        <v>53</v>
      </c>
      <c r="C19" s="16">
        <v>66403</v>
      </c>
      <c r="D19" s="16">
        <v>85786</v>
      </c>
      <c r="E19" s="16">
        <v>152116</v>
      </c>
      <c r="F19" s="140">
        <v>33996.308781146799</v>
      </c>
      <c r="G19" s="140">
        <v>33489.509362972647</v>
      </c>
      <c r="H19" s="140">
        <v>34884.713080052148</v>
      </c>
      <c r="I19" s="140">
        <v>34337.905066349238</v>
      </c>
      <c r="J19" s="16">
        <v>136708.43629052083</v>
      </c>
      <c r="K19" s="140">
        <v>35638.030999236784</v>
      </c>
      <c r="L19" s="140">
        <v>36323.042641722881</v>
      </c>
      <c r="M19" s="140">
        <v>37326.817965734677</v>
      </c>
      <c r="N19" s="140">
        <v>38961.882201224944</v>
      </c>
      <c r="O19" s="16">
        <v>148249.77380791929</v>
      </c>
      <c r="P19" s="140">
        <v>39713</v>
      </c>
      <c r="Q19" s="140">
        <v>39478</v>
      </c>
      <c r="R19" s="140">
        <v>41758</v>
      </c>
      <c r="S19" s="140">
        <v>44043</v>
      </c>
      <c r="T19" s="16">
        <v>164992</v>
      </c>
      <c r="U19" s="140">
        <v>37413</v>
      </c>
      <c r="V19" s="140">
        <v>37992</v>
      </c>
      <c r="W19" s="140">
        <v>41287</v>
      </c>
      <c r="X19" s="140">
        <v>42984</v>
      </c>
      <c r="Y19" s="16">
        <v>159676</v>
      </c>
      <c r="Z19" s="140">
        <v>41909</v>
      </c>
      <c r="AA19" s="140">
        <v>44031</v>
      </c>
      <c r="AB19" s="140">
        <v>45048</v>
      </c>
      <c r="AC19" s="140">
        <v>42266</v>
      </c>
      <c r="AD19" s="16">
        <v>173254</v>
      </c>
      <c r="AE19" s="140">
        <v>46411</v>
      </c>
      <c r="AF19" s="140">
        <v>48216</v>
      </c>
      <c r="AG19" s="140">
        <v>50182</v>
      </c>
      <c r="AH19" s="140">
        <v>51110</v>
      </c>
      <c r="AI19" s="16">
        <v>195919</v>
      </c>
      <c r="AJ19" s="140">
        <v>51252</v>
      </c>
      <c r="AK19" s="140">
        <v>54963</v>
      </c>
      <c r="AL19" s="140">
        <v>59044</v>
      </c>
      <c r="AM19" s="140">
        <v>58814</v>
      </c>
      <c r="AN19" s="16">
        <v>224073</v>
      </c>
      <c r="AO19" s="140">
        <v>61426</v>
      </c>
      <c r="AP19" s="140">
        <v>66221</v>
      </c>
      <c r="AQ19" s="140">
        <v>66806</v>
      </c>
      <c r="AR19" s="140">
        <v>70575</v>
      </c>
      <c r="AS19" s="16">
        <v>265028</v>
      </c>
    </row>
    <row r="20" spans="1:45">
      <c r="A20" s="4" t="s">
        <v>43</v>
      </c>
      <c r="B20" s="72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  <c r="AM20" s="5">
        <v>153168</v>
      </c>
      <c r="AN20" s="13">
        <v>494859</v>
      </c>
      <c r="AO20" s="5">
        <v>147993</v>
      </c>
      <c r="AP20" s="5">
        <v>151009</v>
      </c>
      <c r="AQ20" s="5">
        <v>132932</v>
      </c>
      <c r="AR20" s="5">
        <v>132448</v>
      </c>
      <c r="AS20" s="13">
        <v>564382</v>
      </c>
    </row>
    <row r="21" spans="1:45">
      <c r="A21" s="4" t="s">
        <v>44</v>
      </c>
      <c r="B21" s="72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  <c r="AM21" s="5">
        <v>521991</v>
      </c>
      <c r="AN21" s="13">
        <v>1951757</v>
      </c>
      <c r="AO21" s="5">
        <v>509803</v>
      </c>
      <c r="AP21" s="5">
        <v>527528</v>
      </c>
      <c r="AQ21" s="5">
        <v>546813</v>
      </c>
      <c r="AR21" s="5">
        <v>572515</v>
      </c>
      <c r="AS21" s="13">
        <v>2156659</v>
      </c>
    </row>
    <row r="22" spans="1:45">
      <c r="A22" s="101" t="s">
        <v>45</v>
      </c>
      <c r="B22" s="139" t="s">
        <v>62</v>
      </c>
      <c r="C22" s="16">
        <v>266877</v>
      </c>
      <c r="D22" s="16">
        <v>284639</v>
      </c>
      <c r="E22" s="16">
        <v>319203</v>
      </c>
      <c r="F22" s="140">
        <v>85465.456136456225</v>
      </c>
      <c r="G22" s="140">
        <v>87470.464015657344</v>
      </c>
      <c r="H22" s="140">
        <v>90612.515447851882</v>
      </c>
      <c r="I22" s="140">
        <v>91044.967753149598</v>
      </c>
      <c r="J22" s="16">
        <v>354593.40335311508</v>
      </c>
      <c r="K22" s="140">
        <v>101206.16357371288</v>
      </c>
      <c r="L22" s="140">
        <v>102951.43081308028</v>
      </c>
      <c r="M22" s="140">
        <v>103391.31733272689</v>
      </c>
      <c r="N22" s="140">
        <v>104731.97801966649</v>
      </c>
      <c r="O22" s="16">
        <v>412280.88973918656</v>
      </c>
      <c r="P22" s="140">
        <v>108026</v>
      </c>
      <c r="Q22" s="140">
        <v>109329</v>
      </c>
      <c r="R22" s="140">
        <v>113969</v>
      </c>
      <c r="S22" s="140">
        <v>117060</v>
      </c>
      <c r="T22" s="16">
        <v>448384</v>
      </c>
      <c r="U22" s="140">
        <v>178223</v>
      </c>
      <c r="V22" s="140">
        <v>178034</v>
      </c>
      <c r="W22" s="140">
        <v>190142</v>
      </c>
      <c r="X22" s="140">
        <v>195093</v>
      </c>
      <c r="Y22" s="16">
        <v>741492</v>
      </c>
      <c r="Z22" s="140">
        <v>198341</v>
      </c>
      <c r="AA22" s="140">
        <v>213560</v>
      </c>
      <c r="AB22" s="140">
        <v>219654</v>
      </c>
      <c r="AC22" s="140">
        <v>225859</v>
      </c>
      <c r="AD22" s="16">
        <v>857414</v>
      </c>
      <c r="AE22" s="140">
        <v>243822</v>
      </c>
      <c r="AF22" s="140">
        <v>246499</v>
      </c>
      <c r="AG22" s="140">
        <v>250719</v>
      </c>
      <c r="AH22" s="140">
        <v>259290</v>
      </c>
      <c r="AI22" s="16">
        <v>1000330</v>
      </c>
      <c r="AJ22" s="140">
        <v>279027</v>
      </c>
      <c r="AK22" s="140">
        <v>282591</v>
      </c>
      <c r="AL22" s="140">
        <v>286543</v>
      </c>
      <c r="AM22" s="140">
        <v>292546</v>
      </c>
      <c r="AN22" s="16">
        <v>1140707</v>
      </c>
      <c r="AO22" s="140">
        <v>305920</v>
      </c>
      <c r="AP22" s="140">
        <v>315616</v>
      </c>
      <c r="AQ22" s="140">
        <v>327843</v>
      </c>
      <c r="AR22" s="140">
        <v>328363</v>
      </c>
      <c r="AS22" s="16">
        <v>1277742</v>
      </c>
    </row>
    <row r="23" spans="1:45">
      <c r="A23" s="101" t="s">
        <v>46</v>
      </c>
      <c r="B23" s="139" t="s">
        <v>63</v>
      </c>
      <c r="C23" s="16">
        <v>91696</v>
      </c>
      <c r="D23" s="16">
        <v>116531</v>
      </c>
      <c r="E23" s="16">
        <v>108863</v>
      </c>
      <c r="F23" s="140">
        <v>33538.958470000005</v>
      </c>
      <c r="G23" s="140">
        <v>35881.143420000008</v>
      </c>
      <c r="H23" s="140">
        <v>36668.947304023015</v>
      </c>
      <c r="I23" s="140">
        <v>33427.832385174712</v>
      </c>
      <c r="J23" s="16">
        <v>139516.88157919777</v>
      </c>
      <c r="K23" s="140">
        <v>34497.604622231818</v>
      </c>
      <c r="L23" s="140">
        <v>37129.102434957982</v>
      </c>
      <c r="M23" s="140">
        <v>41023.353171950177</v>
      </c>
      <c r="N23" s="140">
        <v>43858.784619167083</v>
      </c>
      <c r="O23" s="16">
        <v>156508.84484830708</v>
      </c>
      <c r="P23" s="140">
        <v>42916</v>
      </c>
      <c r="Q23" s="140">
        <v>44449</v>
      </c>
      <c r="R23" s="140">
        <v>44545</v>
      </c>
      <c r="S23" s="140">
        <v>46269</v>
      </c>
      <c r="T23" s="16">
        <v>178179</v>
      </c>
      <c r="U23" s="140">
        <v>47352</v>
      </c>
      <c r="V23" s="140">
        <v>63308</v>
      </c>
      <c r="W23" s="140">
        <v>61037</v>
      </c>
      <c r="X23" s="140">
        <v>65981</v>
      </c>
      <c r="Y23" s="16">
        <v>237678</v>
      </c>
      <c r="Z23" s="140">
        <v>76516</v>
      </c>
      <c r="AA23" s="140">
        <v>68854</v>
      </c>
      <c r="AB23" s="140">
        <v>73989</v>
      </c>
      <c r="AC23" s="140">
        <v>81283</v>
      </c>
      <c r="AD23" s="16">
        <v>300642</v>
      </c>
      <c r="AE23" s="140">
        <v>120494</v>
      </c>
      <c r="AF23" s="140">
        <v>128155</v>
      </c>
      <c r="AG23" s="140">
        <v>128364</v>
      </c>
      <c r="AH23" s="140">
        <v>146343</v>
      </c>
      <c r="AI23" s="16">
        <v>523356</v>
      </c>
      <c r="AJ23" s="140">
        <v>126272</v>
      </c>
      <c r="AK23" s="140">
        <v>129904</v>
      </c>
      <c r="AL23" s="140">
        <v>149791</v>
      </c>
      <c r="AM23" s="140">
        <v>173148</v>
      </c>
      <c r="AN23" s="16">
        <v>579115</v>
      </c>
      <c r="AO23" s="140">
        <v>159326</v>
      </c>
      <c r="AP23" s="140">
        <v>163635</v>
      </c>
      <c r="AQ23" s="140">
        <v>160433</v>
      </c>
      <c r="AR23" s="140">
        <v>181332</v>
      </c>
      <c r="AS23" s="16">
        <v>664726</v>
      </c>
    </row>
    <row r="24" spans="1:45">
      <c r="A24" s="101" t="s">
        <v>11</v>
      </c>
      <c r="B24" s="139" t="s">
        <v>64</v>
      </c>
      <c r="C24" s="16">
        <v>27258</v>
      </c>
      <c r="D24" s="16">
        <v>35203</v>
      </c>
      <c r="E24" s="16">
        <v>39861</v>
      </c>
      <c r="F24" s="140">
        <v>10253.894600000003</v>
      </c>
      <c r="G24" s="140">
        <v>9735.672359999995</v>
      </c>
      <c r="H24" s="140">
        <v>8800.3755399999973</v>
      </c>
      <c r="I24" s="140">
        <v>8466.2081099999996</v>
      </c>
      <c r="J24" s="16">
        <v>37256.150609999997</v>
      </c>
      <c r="K24" s="140">
        <v>7632.4137500000015</v>
      </c>
      <c r="L24" s="140">
        <v>7912.6016299999983</v>
      </c>
      <c r="M24" s="140">
        <v>8500.1333700000032</v>
      </c>
      <c r="N24" s="140">
        <v>12157.530739999998</v>
      </c>
      <c r="O24" s="16">
        <v>36202.679490000002</v>
      </c>
      <c r="P24" s="140">
        <v>12081</v>
      </c>
      <c r="Q24" s="140">
        <v>11531</v>
      </c>
      <c r="R24" s="140">
        <v>11408</v>
      </c>
      <c r="S24" s="140">
        <v>10906</v>
      </c>
      <c r="T24" s="16">
        <v>45926</v>
      </c>
      <c r="U24" s="140">
        <v>11928</v>
      </c>
      <c r="V24" s="140">
        <v>11809</v>
      </c>
      <c r="W24" s="140">
        <v>13229</v>
      </c>
      <c r="X24" s="140">
        <v>14909</v>
      </c>
      <c r="Y24" s="16">
        <v>51875</v>
      </c>
      <c r="Z24" s="140">
        <v>18453</v>
      </c>
      <c r="AA24" s="140">
        <v>20392</v>
      </c>
      <c r="AB24" s="140">
        <v>23112</v>
      </c>
      <c r="AC24" s="140">
        <v>27269</v>
      </c>
      <c r="AD24" s="16">
        <v>89226</v>
      </c>
      <c r="AE24" s="140">
        <v>29228</v>
      </c>
      <c r="AF24" s="140">
        <v>31874</v>
      </c>
      <c r="AG24" s="140">
        <v>32964</v>
      </c>
      <c r="AH24" s="140">
        <v>34961</v>
      </c>
      <c r="AI24" s="16">
        <v>129027</v>
      </c>
      <c r="AJ24" s="140">
        <v>32227</v>
      </c>
      <c r="AK24" s="140">
        <v>32549</v>
      </c>
      <c r="AL24" s="140">
        <v>30720</v>
      </c>
      <c r="AM24" s="140">
        <v>31099</v>
      </c>
      <c r="AN24" s="16">
        <v>126595</v>
      </c>
      <c r="AO24" s="140">
        <v>21206</v>
      </c>
      <c r="AP24" s="140">
        <v>34478</v>
      </c>
      <c r="AQ24" s="140">
        <v>27971</v>
      </c>
      <c r="AR24" s="140">
        <v>33376</v>
      </c>
      <c r="AS24" s="16">
        <v>117031</v>
      </c>
    </row>
    <row r="25" spans="1:45">
      <c r="A25" s="101" t="s">
        <v>42</v>
      </c>
      <c r="B25" s="139" t="s">
        <v>53</v>
      </c>
      <c r="C25" s="16">
        <v>43654</v>
      </c>
      <c r="D25" s="16">
        <v>45819</v>
      </c>
      <c r="E25" s="16">
        <v>58476</v>
      </c>
      <c r="F25" s="140">
        <v>12173.426138491477</v>
      </c>
      <c r="G25" s="140">
        <v>11088.414993522363</v>
      </c>
      <c r="H25" s="140">
        <v>70369.840987760588</v>
      </c>
      <c r="I25" s="140">
        <v>35392.610889194781</v>
      </c>
      <c r="J25" s="16">
        <v>129024.29300896921</v>
      </c>
      <c r="K25" s="140">
        <v>18797.034421159373</v>
      </c>
      <c r="L25" s="140">
        <v>18741.679118164218</v>
      </c>
      <c r="M25" s="140">
        <v>18299.812497154329</v>
      </c>
      <c r="N25" s="140">
        <v>23121.194508903038</v>
      </c>
      <c r="O25" s="16">
        <v>78959.720545380958</v>
      </c>
      <c r="P25" s="140">
        <v>18772</v>
      </c>
      <c r="Q25" s="140">
        <v>16009</v>
      </c>
      <c r="R25" s="140">
        <v>22303</v>
      </c>
      <c r="S25" s="140">
        <v>19867</v>
      </c>
      <c r="T25" s="16">
        <v>76950</v>
      </c>
      <c r="U25" s="140">
        <v>24846</v>
      </c>
      <c r="V25" s="140">
        <v>22396</v>
      </c>
      <c r="W25" s="140">
        <v>26059</v>
      </c>
      <c r="X25" s="140">
        <v>29878</v>
      </c>
      <c r="Y25" s="16">
        <v>103179</v>
      </c>
      <c r="Z25" s="140">
        <v>34204</v>
      </c>
      <c r="AA25" s="140">
        <v>39652</v>
      </c>
      <c r="AB25" s="140">
        <v>28597</v>
      </c>
      <c r="AC25" s="140">
        <v>37299</v>
      </c>
      <c r="AD25" s="16">
        <v>139752</v>
      </c>
      <c r="AE25" s="140">
        <v>42156</v>
      </c>
      <c r="AF25" s="140">
        <v>31786</v>
      </c>
      <c r="AG25" s="140">
        <v>35156</v>
      </c>
      <c r="AH25" s="140">
        <v>27657</v>
      </c>
      <c r="AI25" s="16">
        <v>136755</v>
      </c>
      <c r="AJ25" s="140">
        <v>23674</v>
      </c>
      <c r="AK25" s="140">
        <v>28225</v>
      </c>
      <c r="AL25" s="140">
        <v>28243</v>
      </c>
      <c r="AM25" s="140">
        <v>25198</v>
      </c>
      <c r="AN25" s="16">
        <v>105340</v>
      </c>
      <c r="AO25" s="140">
        <v>23351</v>
      </c>
      <c r="AP25" s="140">
        <v>13799</v>
      </c>
      <c r="AQ25" s="140">
        <v>30566</v>
      </c>
      <c r="AR25" s="140">
        <v>29444</v>
      </c>
      <c r="AS25" s="16">
        <v>97160</v>
      </c>
    </row>
    <row r="26" spans="1:45" ht="13.5" customHeight="1">
      <c r="A26" s="4" t="s">
        <v>681</v>
      </c>
      <c r="B26" s="72" t="s">
        <v>682</v>
      </c>
      <c r="C26" s="239">
        <v>0</v>
      </c>
      <c r="D26" s="239">
        <v>0</v>
      </c>
      <c r="E26" s="239">
        <v>0</v>
      </c>
      <c r="F26" s="238">
        <v>0</v>
      </c>
      <c r="G26" s="238">
        <v>0</v>
      </c>
      <c r="H26" s="238">
        <v>0</v>
      </c>
      <c r="I26" s="238">
        <v>0</v>
      </c>
      <c r="J26" s="239">
        <v>0</v>
      </c>
      <c r="K26" s="238">
        <v>0</v>
      </c>
      <c r="L26" s="238">
        <v>0</v>
      </c>
      <c r="M26" s="238">
        <v>0</v>
      </c>
      <c r="N26" s="238">
        <v>0</v>
      </c>
      <c r="O26" s="239">
        <v>0</v>
      </c>
      <c r="P26" s="2">
        <v>2105</v>
      </c>
      <c r="Q26" s="2">
        <v>0</v>
      </c>
      <c r="R26" s="2">
        <v>8</v>
      </c>
      <c r="S26" s="2">
        <v>1210</v>
      </c>
      <c r="T26" s="156">
        <v>3324</v>
      </c>
      <c r="U26" s="158">
        <v>7268</v>
      </c>
      <c r="V26" s="2">
        <v>47</v>
      </c>
      <c r="W26" s="2">
        <v>188135</v>
      </c>
      <c r="X26" s="2">
        <v>83608</v>
      </c>
      <c r="Y26" s="156">
        <v>279058</v>
      </c>
      <c r="Z26" s="158">
        <v>55476</v>
      </c>
      <c r="AA26" s="158">
        <v>128415</v>
      </c>
      <c r="AB26" s="158">
        <v>293</v>
      </c>
      <c r="AC26" s="238">
        <v>0</v>
      </c>
      <c r="AD26" s="156">
        <v>184184</v>
      </c>
      <c r="AE26" s="158">
        <v>1498</v>
      </c>
      <c r="AF26" s="158">
        <v>96</v>
      </c>
      <c r="AG26" s="158">
        <v>2800</v>
      </c>
      <c r="AH26" s="158">
        <v>101</v>
      </c>
      <c r="AI26" s="13">
        <v>4495</v>
      </c>
      <c r="AJ26" s="158">
        <v>150</v>
      </c>
      <c r="AK26" s="158">
        <v>1871</v>
      </c>
      <c r="AL26" s="158">
        <v>10934</v>
      </c>
      <c r="AM26" s="158">
        <v>203</v>
      </c>
      <c r="AN26" s="13">
        <v>13158</v>
      </c>
      <c r="AO26" s="158">
        <v>13977</v>
      </c>
      <c r="AP26" s="158">
        <v>47390</v>
      </c>
      <c r="AQ26" s="89">
        <v>-685</v>
      </c>
      <c r="AR26" s="89">
        <v>23717</v>
      </c>
      <c r="AS26" s="13">
        <v>84399</v>
      </c>
    </row>
    <row r="27" spans="1:45">
      <c r="A27" s="4" t="s">
        <v>283</v>
      </c>
      <c r="B27" s="72" t="s">
        <v>284</v>
      </c>
      <c r="C27" s="80">
        <v>-337182</v>
      </c>
      <c r="D27" s="80">
        <v>-387053</v>
      </c>
      <c r="E27" s="80">
        <v>-398236</v>
      </c>
      <c r="F27" s="89">
        <v>-102587</v>
      </c>
      <c r="G27" s="89">
        <v>-108302</v>
      </c>
      <c r="H27" s="89">
        <v>-110073</v>
      </c>
      <c r="I27" s="89">
        <v>-111969</v>
      </c>
      <c r="J27" s="80">
        <v>-432931</v>
      </c>
      <c r="K27" s="89">
        <v>-122643</v>
      </c>
      <c r="L27" s="89">
        <v>-135648</v>
      </c>
      <c r="M27" s="89">
        <v>-116558</v>
      </c>
      <c r="N27" s="89">
        <v>-145111</v>
      </c>
      <c r="O27" s="80">
        <v>-519960</v>
      </c>
      <c r="P27" s="89">
        <v>-153627</v>
      </c>
      <c r="Q27" s="89">
        <v>-158792</v>
      </c>
      <c r="R27" s="89">
        <v>-176821</v>
      </c>
      <c r="S27" s="89">
        <v>-179511</v>
      </c>
      <c r="T27" s="80">
        <v>-668751</v>
      </c>
      <c r="U27" s="89">
        <v>-219961</v>
      </c>
      <c r="V27" s="89">
        <v>-220732</v>
      </c>
      <c r="W27" s="89">
        <v>-246682</v>
      </c>
      <c r="X27" s="89">
        <v>-257445</v>
      </c>
      <c r="Y27" s="80">
        <v>-944820</v>
      </c>
      <c r="Z27" s="89">
        <v>-270898</v>
      </c>
      <c r="AA27" s="89">
        <v>-258059</v>
      </c>
      <c r="AB27" s="89">
        <v>-258519</v>
      </c>
      <c r="AC27" s="89">
        <v>-252404</v>
      </c>
      <c r="AD27" s="80">
        <v>-1039880</v>
      </c>
      <c r="AE27" s="89">
        <v>-259922</v>
      </c>
      <c r="AF27" s="89">
        <v>-245165</v>
      </c>
      <c r="AG27" s="89">
        <v>-252716</v>
      </c>
      <c r="AH27" s="89">
        <v>-261166</v>
      </c>
      <c r="AI27" s="80">
        <v>-1018969</v>
      </c>
      <c r="AJ27" s="89">
        <v>-251080</v>
      </c>
      <c r="AK27" s="89">
        <v>-246900</v>
      </c>
      <c r="AL27" s="89">
        <v>-241862</v>
      </c>
      <c r="AM27" s="89">
        <v>-251384</v>
      </c>
      <c r="AN27" s="80">
        <v>-991226</v>
      </c>
      <c r="AO27" s="89">
        <v>-244989</v>
      </c>
      <c r="AP27" s="89">
        <v>-270228</v>
      </c>
      <c r="AQ27" s="89">
        <v>-275466</v>
      </c>
      <c r="AR27" s="89">
        <v>-268587</v>
      </c>
      <c r="AS27" s="80">
        <v>-1059270</v>
      </c>
    </row>
    <row r="28" spans="1:45">
      <c r="A28" s="101" t="s">
        <v>285</v>
      </c>
      <c r="B28" s="74" t="s">
        <v>286</v>
      </c>
      <c r="C28" s="85">
        <v>-267746</v>
      </c>
      <c r="D28" s="85">
        <v>-306644</v>
      </c>
      <c r="E28" s="85">
        <v>-328116</v>
      </c>
      <c r="F28" s="83">
        <v>-85907</v>
      </c>
      <c r="G28" s="83">
        <v>-91150</v>
      </c>
      <c r="H28" s="83">
        <v>-92449</v>
      </c>
      <c r="I28" s="83">
        <v>-93932</v>
      </c>
      <c r="J28" s="85">
        <v>-363438</v>
      </c>
      <c r="K28" s="83">
        <v>-102280</v>
      </c>
      <c r="L28" s="83">
        <v>-113652</v>
      </c>
      <c r="M28" s="83">
        <v>-95124</v>
      </c>
      <c r="N28" s="83">
        <v>-120852</v>
      </c>
      <c r="O28" s="85">
        <v>-431908</v>
      </c>
      <c r="P28" s="83">
        <v>-127931</v>
      </c>
      <c r="Q28" s="83">
        <v>-132137</v>
      </c>
      <c r="R28" s="83">
        <v>-147771</v>
      </c>
      <c r="S28" s="83">
        <v>-150166</v>
      </c>
      <c r="T28" s="85">
        <v>-558005</v>
      </c>
      <c r="U28" s="83">
        <v>-184533</v>
      </c>
      <c r="V28" s="83">
        <v>-185288</v>
      </c>
      <c r="W28" s="83">
        <v>-206373</v>
      </c>
      <c r="X28" s="83">
        <v>-215639</v>
      </c>
      <c r="Y28" s="85">
        <v>-791833</v>
      </c>
      <c r="Z28" s="83">
        <v>-227821</v>
      </c>
      <c r="AA28" s="83">
        <v>-217465</v>
      </c>
      <c r="AB28" s="83">
        <v>-216394</v>
      </c>
      <c r="AC28" s="83">
        <v>-210967</v>
      </c>
      <c r="AD28" s="85">
        <v>-872647</v>
      </c>
      <c r="AE28" s="83">
        <v>-216277</v>
      </c>
      <c r="AF28" s="83">
        <v>-203330</v>
      </c>
      <c r="AG28" s="83">
        <v>-209544</v>
      </c>
      <c r="AH28" s="83">
        <v>-215896</v>
      </c>
      <c r="AI28" s="85">
        <v>-845047</v>
      </c>
      <c r="AJ28" s="83">
        <v>-210209</v>
      </c>
      <c r="AK28" s="83">
        <v>-203537</v>
      </c>
      <c r="AL28" s="83">
        <v>-198319</v>
      </c>
      <c r="AM28" s="83">
        <v>-205975</v>
      </c>
      <c r="AN28" s="85">
        <v>-818040</v>
      </c>
      <c r="AO28" s="83">
        <v>-200779</v>
      </c>
      <c r="AP28" s="83">
        <v>-221384</v>
      </c>
      <c r="AQ28" s="83">
        <v>-225996</v>
      </c>
      <c r="AR28" s="83">
        <v>-217571</v>
      </c>
      <c r="AS28" s="85">
        <v>-865730</v>
      </c>
    </row>
    <row r="29" spans="1:45">
      <c r="A29" s="101" t="s">
        <v>287</v>
      </c>
      <c r="B29" s="74" t="s">
        <v>288</v>
      </c>
      <c r="C29" s="85">
        <v>-69436</v>
      </c>
      <c r="D29" s="85">
        <v>-80409</v>
      </c>
      <c r="E29" s="85">
        <v>-70120</v>
      </c>
      <c r="F29" s="83">
        <v>-16680</v>
      </c>
      <c r="G29" s="83">
        <v>-17152</v>
      </c>
      <c r="H29" s="83">
        <v>-17624</v>
      </c>
      <c r="I29" s="83">
        <v>-18037</v>
      </c>
      <c r="J29" s="85">
        <v>-69493</v>
      </c>
      <c r="K29" s="83">
        <v>-20363</v>
      </c>
      <c r="L29" s="83">
        <v>-21996</v>
      </c>
      <c r="M29" s="83">
        <v>-21434</v>
      </c>
      <c r="N29" s="83">
        <v>-24259</v>
      </c>
      <c r="O29" s="85">
        <v>-88052</v>
      </c>
      <c r="P29" s="83">
        <v>-25696</v>
      </c>
      <c r="Q29" s="83">
        <v>-26655</v>
      </c>
      <c r="R29" s="83">
        <v>-29050</v>
      </c>
      <c r="S29" s="83">
        <v>-29345</v>
      </c>
      <c r="T29" s="85">
        <v>-110746</v>
      </c>
      <c r="U29" s="83">
        <v>-35428</v>
      </c>
      <c r="V29" s="83">
        <v>-35444</v>
      </c>
      <c r="W29" s="83">
        <v>-40309</v>
      </c>
      <c r="X29" s="83">
        <v>-41806</v>
      </c>
      <c r="Y29" s="85">
        <v>-152987</v>
      </c>
      <c r="Z29" s="83">
        <v>-43077</v>
      </c>
      <c r="AA29" s="83">
        <v>-40594</v>
      </c>
      <c r="AB29" s="83">
        <v>-42125</v>
      </c>
      <c r="AC29" s="83">
        <v>-41437</v>
      </c>
      <c r="AD29" s="85">
        <v>-167233</v>
      </c>
      <c r="AE29" s="83">
        <v>-43645</v>
      </c>
      <c r="AF29" s="83">
        <v>-41835</v>
      </c>
      <c r="AG29" s="83">
        <v>-43172</v>
      </c>
      <c r="AH29" s="83">
        <v>-45270</v>
      </c>
      <c r="AI29" s="85">
        <v>-173922</v>
      </c>
      <c r="AJ29" s="83">
        <v>-40871</v>
      </c>
      <c r="AK29" s="83">
        <v>-43363</v>
      </c>
      <c r="AL29" s="83">
        <v>-43543</v>
      </c>
      <c r="AM29" s="83">
        <v>-45409</v>
      </c>
      <c r="AN29" s="85">
        <v>-173186</v>
      </c>
      <c r="AO29" s="83">
        <v>-44210</v>
      </c>
      <c r="AP29" s="83">
        <v>-48844</v>
      </c>
      <c r="AQ29" s="83">
        <v>-49470</v>
      </c>
      <c r="AR29" s="83">
        <v>-51016</v>
      </c>
      <c r="AS29" s="85">
        <v>-193540</v>
      </c>
    </row>
    <row r="30" spans="1:45">
      <c r="A30" s="4" t="s">
        <v>289</v>
      </c>
      <c r="B30" s="72" t="s">
        <v>290</v>
      </c>
      <c r="C30" s="80">
        <v>3046020.5187900001</v>
      </c>
      <c r="D30" s="80">
        <v>3341651</v>
      </c>
      <c r="E30" s="80">
        <v>3606882</v>
      </c>
      <c r="F30" s="89">
        <v>940907</v>
      </c>
      <c r="G30" s="89">
        <v>970903</v>
      </c>
      <c r="H30" s="89">
        <v>1060764</v>
      </c>
      <c r="I30" s="89">
        <v>1033596</v>
      </c>
      <c r="J30" s="80">
        <v>4006170</v>
      </c>
      <c r="K30" s="89">
        <v>1111922</v>
      </c>
      <c r="L30" s="89">
        <v>1250524</v>
      </c>
      <c r="M30" s="89">
        <v>1155934</v>
      </c>
      <c r="N30" s="89">
        <v>1313535</v>
      </c>
      <c r="O30" s="80">
        <v>4831915</v>
      </c>
      <c r="P30" s="89">
        <v>1378242</v>
      </c>
      <c r="Q30" s="89">
        <v>1421079</v>
      </c>
      <c r="R30" s="89">
        <v>1529771</v>
      </c>
      <c r="S30" s="89">
        <v>1578664</v>
      </c>
      <c r="T30" s="80">
        <v>5907756</v>
      </c>
      <c r="U30" s="89">
        <v>1905201</v>
      </c>
      <c r="V30" s="89">
        <v>1908332</v>
      </c>
      <c r="W30" s="89">
        <v>2288783</v>
      </c>
      <c r="X30" s="89">
        <v>2280259</v>
      </c>
      <c r="Y30" s="80">
        <v>8382575</v>
      </c>
      <c r="Z30" s="89">
        <v>2396704</v>
      </c>
      <c r="AA30" s="89">
        <v>2417694</v>
      </c>
      <c r="AB30" s="89">
        <v>2254703</v>
      </c>
      <c r="AC30" s="89">
        <v>2179143</v>
      </c>
      <c r="AD30" s="80">
        <v>9248244</v>
      </c>
      <c r="AE30" s="89">
        <v>2284699</v>
      </c>
      <c r="AF30" s="89">
        <v>2241632</v>
      </c>
      <c r="AG30" s="89">
        <v>2257851</v>
      </c>
      <c r="AH30" s="89">
        <v>2307531</v>
      </c>
      <c r="AI30" s="80">
        <v>9091713</v>
      </c>
      <c r="AJ30" s="89">
        <v>2209400</v>
      </c>
      <c r="AK30" s="89">
        <v>2230222</v>
      </c>
      <c r="AL30" s="89">
        <v>2248220</v>
      </c>
      <c r="AM30" s="89">
        <v>2242183</v>
      </c>
      <c r="AN30" s="80">
        <v>8930025</v>
      </c>
      <c r="AO30" s="89">
        <v>2221328</v>
      </c>
      <c r="AP30" s="89">
        <v>2457014</v>
      </c>
      <c r="AQ30" s="89">
        <v>2435916</v>
      </c>
      <c r="AR30" s="89">
        <v>2399210</v>
      </c>
      <c r="AS30" s="80">
        <v>9513468</v>
      </c>
    </row>
    <row r="31" spans="1:45">
      <c r="A31" s="4" t="s">
        <v>291</v>
      </c>
      <c r="B31" s="72" t="s">
        <v>292</v>
      </c>
      <c r="C31" s="80">
        <v>-1203547</v>
      </c>
      <c r="D31" s="80">
        <v>-1297955</v>
      </c>
      <c r="E31" s="80">
        <v>-1720032</v>
      </c>
      <c r="F31" s="89">
        <v>-754517.79505999992</v>
      </c>
      <c r="G31" s="89">
        <v>-671745</v>
      </c>
      <c r="H31" s="89">
        <v>-593411</v>
      </c>
      <c r="I31" s="89">
        <v>-589438</v>
      </c>
      <c r="J31" s="80">
        <v>-2609111.7950599999</v>
      </c>
      <c r="K31" s="89">
        <v>-602821</v>
      </c>
      <c r="L31" s="89">
        <v>-531563</v>
      </c>
      <c r="M31" s="89">
        <v>-642040</v>
      </c>
      <c r="N31" s="89">
        <v>-656823</v>
      </c>
      <c r="O31" s="80">
        <v>-2433247</v>
      </c>
      <c r="P31" s="89">
        <v>-664992</v>
      </c>
      <c r="Q31" s="89">
        <v>-679548</v>
      </c>
      <c r="R31" s="89">
        <v>-677673</v>
      </c>
      <c r="S31" s="89">
        <v>-656552</v>
      </c>
      <c r="T31" s="80">
        <v>-2678765</v>
      </c>
      <c r="U31" s="89">
        <v>-597810</v>
      </c>
      <c r="V31" s="89">
        <v>-733372</v>
      </c>
      <c r="W31" s="89">
        <v>-648458</v>
      </c>
      <c r="X31" s="89">
        <v>-722506</v>
      </c>
      <c r="Y31" s="80">
        <v>-2702146</v>
      </c>
      <c r="Z31" s="89">
        <v>-661217</v>
      </c>
      <c r="AA31" s="89">
        <v>-749285</v>
      </c>
      <c r="AB31" s="89">
        <v>-706772</v>
      </c>
      <c r="AC31" s="89">
        <v>-810283</v>
      </c>
      <c r="AD31" s="80">
        <v>-2927557</v>
      </c>
      <c r="AE31" s="89">
        <v>-856396</v>
      </c>
      <c r="AF31" s="89">
        <v>-842504</v>
      </c>
      <c r="AG31" s="89">
        <v>-844011</v>
      </c>
      <c r="AH31" s="89">
        <v>-976488</v>
      </c>
      <c r="AI31" s="80">
        <v>-3519399</v>
      </c>
      <c r="AJ31" s="89">
        <v>-851844</v>
      </c>
      <c r="AK31" s="89">
        <v>-858964</v>
      </c>
      <c r="AL31" s="89">
        <v>-902168</v>
      </c>
      <c r="AM31" s="89">
        <v>-1072838</v>
      </c>
      <c r="AN31" s="80">
        <v>-3685814</v>
      </c>
      <c r="AO31" s="89">
        <v>-927082</v>
      </c>
      <c r="AP31" s="89">
        <v>-729055</v>
      </c>
      <c r="AQ31" s="89">
        <v>-831060</v>
      </c>
      <c r="AR31" s="89">
        <v>-908189</v>
      </c>
      <c r="AS31" s="80">
        <v>-3395386</v>
      </c>
    </row>
    <row r="32" spans="1:45">
      <c r="A32" s="101" t="s">
        <v>426</v>
      </c>
      <c r="B32" s="74" t="s">
        <v>293</v>
      </c>
      <c r="C32" s="85">
        <v>-535493.15402000002</v>
      </c>
      <c r="D32" s="85">
        <v>-647162.17486999999</v>
      </c>
      <c r="E32" s="85">
        <v>-730604</v>
      </c>
      <c r="F32" s="83">
        <v>-179449.29561999999</v>
      </c>
      <c r="G32" s="83">
        <v>-165462</v>
      </c>
      <c r="H32" s="83">
        <v>-168454</v>
      </c>
      <c r="I32" s="83">
        <v>-179142</v>
      </c>
      <c r="J32" s="85">
        <v>-692507.29561999999</v>
      </c>
      <c r="K32" s="83">
        <v>-188925</v>
      </c>
      <c r="L32" s="83">
        <v>-167212</v>
      </c>
      <c r="M32" s="83">
        <v>-207739</v>
      </c>
      <c r="N32" s="83">
        <v>-190246</v>
      </c>
      <c r="O32" s="85">
        <v>-754122</v>
      </c>
      <c r="P32" s="143">
        <v>-202078</v>
      </c>
      <c r="Q32" s="83">
        <v>-192657</v>
      </c>
      <c r="R32" s="83">
        <v>-210728</v>
      </c>
      <c r="S32" s="83">
        <v>-223708</v>
      </c>
      <c r="T32" s="85">
        <v>-829171</v>
      </c>
      <c r="U32" s="163">
        <v>-211089</v>
      </c>
      <c r="V32" s="163">
        <v>-207403</v>
      </c>
      <c r="W32" s="163">
        <v>-215214</v>
      </c>
      <c r="X32" s="163">
        <v>-219119</v>
      </c>
      <c r="Y32" s="85">
        <v>-852825</v>
      </c>
      <c r="Z32" s="83">
        <v>-227342</v>
      </c>
      <c r="AA32" s="83">
        <v>-274929</v>
      </c>
      <c r="AB32" s="83">
        <v>-238660</v>
      </c>
      <c r="AC32" s="83">
        <v>-259556</v>
      </c>
      <c r="AD32" s="85">
        <v>-1000487</v>
      </c>
      <c r="AE32" s="83">
        <v>-311494</v>
      </c>
      <c r="AF32" s="83">
        <v>-307282</v>
      </c>
      <c r="AG32" s="83">
        <v>-308531</v>
      </c>
      <c r="AH32" s="83">
        <v>-356280</v>
      </c>
      <c r="AI32" s="85">
        <v>-1283587</v>
      </c>
      <c r="AJ32" s="83">
        <v>-320239</v>
      </c>
      <c r="AK32" s="83">
        <v>-324923</v>
      </c>
      <c r="AL32" s="83">
        <v>-345781</v>
      </c>
      <c r="AM32" s="83">
        <v>-357480</v>
      </c>
      <c r="AN32" s="85">
        <v>-1348423</v>
      </c>
      <c r="AO32" s="83">
        <v>-356779</v>
      </c>
      <c r="AP32" s="83">
        <v>-347415</v>
      </c>
      <c r="AQ32" s="83">
        <v>-373723</v>
      </c>
      <c r="AR32" s="83">
        <v>-406999</v>
      </c>
      <c r="AS32" s="85">
        <v>-1484916</v>
      </c>
    </row>
    <row r="33" spans="1:45">
      <c r="A33" s="101" t="s">
        <v>427</v>
      </c>
      <c r="B33" s="74" t="s">
        <v>294</v>
      </c>
      <c r="C33" s="85">
        <v>-147610.89726999999</v>
      </c>
      <c r="D33" s="85">
        <v>-145216.88756999999</v>
      </c>
      <c r="E33" s="85">
        <v>-183628</v>
      </c>
      <c r="F33" s="83">
        <v>-43638.088969999997</v>
      </c>
      <c r="G33" s="83">
        <v>-43328</v>
      </c>
      <c r="H33" s="83">
        <v>-48073</v>
      </c>
      <c r="I33" s="83">
        <v>-53949</v>
      </c>
      <c r="J33" s="85">
        <v>-188988.08896999998</v>
      </c>
      <c r="K33" s="83">
        <v>-43435</v>
      </c>
      <c r="L33" s="83">
        <v>-44571</v>
      </c>
      <c r="M33" s="83">
        <v>-43156</v>
      </c>
      <c r="N33" s="83">
        <v>-58837</v>
      </c>
      <c r="O33" s="85">
        <v>-189999</v>
      </c>
      <c r="P33" s="143">
        <v>-38658</v>
      </c>
      <c r="Q33" s="83">
        <v>-43946</v>
      </c>
      <c r="R33" s="83">
        <v>-59157</v>
      </c>
      <c r="S33" s="83">
        <v>-57691</v>
      </c>
      <c r="T33" s="85">
        <v>-199452</v>
      </c>
      <c r="U33" s="163">
        <v>-60929</v>
      </c>
      <c r="V33" s="163">
        <v>-63183</v>
      </c>
      <c r="W33" s="163">
        <v>-63318</v>
      </c>
      <c r="X33" s="163">
        <v>-79245</v>
      </c>
      <c r="Y33" s="85">
        <v>-266675</v>
      </c>
      <c r="Z33" s="83">
        <v>-69596</v>
      </c>
      <c r="AA33" s="83">
        <v>-90490</v>
      </c>
      <c r="AB33" s="83">
        <v>-91669</v>
      </c>
      <c r="AC33" s="83">
        <v>-106694</v>
      </c>
      <c r="AD33" s="85">
        <v>-358449</v>
      </c>
      <c r="AE33" s="83">
        <v>-116066</v>
      </c>
      <c r="AF33" s="83">
        <v>-127676</v>
      </c>
      <c r="AG33" s="83">
        <v>-120667</v>
      </c>
      <c r="AH33" s="83">
        <v>-142642</v>
      </c>
      <c r="AI33" s="85">
        <v>-507051</v>
      </c>
      <c r="AJ33" s="83">
        <v>-127791</v>
      </c>
      <c r="AK33" s="83">
        <v>-123757</v>
      </c>
      <c r="AL33" s="83">
        <v>-136521</v>
      </c>
      <c r="AM33" s="83">
        <v>-170383</v>
      </c>
      <c r="AN33" s="85">
        <v>-558452</v>
      </c>
      <c r="AO33" s="83">
        <v>-145850</v>
      </c>
      <c r="AP33" s="83">
        <v>-146245</v>
      </c>
      <c r="AQ33" s="83">
        <v>-163971</v>
      </c>
      <c r="AR33" s="83">
        <v>-176982</v>
      </c>
      <c r="AS33" s="85">
        <v>-633048</v>
      </c>
    </row>
    <row r="34" spans="1:45">
      <c r="A34" s="101" t="s">
        <v>417</v>
      </c>
      <c r="B34" s="74" t="s">
        <v>295</v>
      </c>
      <c r="C34" s="85">
        <v>-202240.86810999998</v>
      </c>
      <c r="D34" s="85">
        <v>-203627.45436000003</v>
      </c>
      <c r="E34" s="85">
        <v>-204048</v>
      </c>
      <c r="F34" s="83">
        <v>-52976.460589999995</v>
      </c>
      <c r="G34" s="83">
        <v>-231032</v>
      </c>
      <c r="H34" s="83">
        <v>-223547</v>
      </c>
      <c r="I34" s="83">
        <v>-234582</v>
      </c>
      <c r="J34" s="85">
        <v>-742137.46059000003</v>
      </c>
      <c r="K34" s="83">
        <v>-236049</v>
      </c>
      <c r="L34" s="83">
        <v>-237238</v>
      </c>
      <c r="M34" s="83">
        <v>-236390</v>
      </c>
      <c r="N34" s="83">
        <v>-243428</v>
      </c>
      <c r="O34" s="85">
        <v>-953105</v>
      </c>
      <c r="P34" s="143">
        <v>-257562</v>
      </c>
      <c r="Q34" s="83">
        <v>-257573</v>
      </c>
      <c r="R34" s="83">
        <v>-257295</v>
      </c>
      <c r="S34" s="83">
        <v>-257820</v>
      </c>
      <c r="T34" s="85">
        <v>-1030250</v>
      </c>
      <c r="U34" s="163">
        <v>-261908</v>
      </c>
      <c r="V34" s="163">
        <v>-244232</v>
      </c>
      <c r="W34" s="163">
        <v>-264348</v>
      </c>
      <c r="X34" s="163">
        <v>-270813</v>
      </c>
      <c r="Y34" s="85">
        <v>-1041301</v>
      </c>
      <c r="Z34" s="83">
        <v>-264409</v>
      </c>
      <c r="AA34" s="83">
        <v>-264750</v>
      </c>
      <c r="AB34" s="83">
        <v>-272257</v>
      </c>
      <c r="AC34" s="83">
        <v>-255734</v>
      </c>
      <c r="AD34" s="85">
        <v>-1057150</v>
      </c>
      <c r="AE34" s="83">
        <v>-275945</v>
      </c>
      <c r="AF34" s="83">
        <v>-266010</v>
      </c>
      <c r="AG34" s="83">
        <v>-256090</v>
      </c>
      <c r="AH34" s="83">
        <v>-258259</v>
      </c>
      <c r="AI34" s="85">
        <v>-1056304</v>
      </c>
      <c r="AJ34" s="83">
        <v>-259590</v>
      </c>
      <c r="AK34" s="83">
        <v>-268942</v>
      </c>
      <c r="AL34" s="83">
        <v>-281592</v>
      </c>
      <c r="AM34" s="83">
        <v>-279911</v>
      </c>
      <c r="AN34" s="85">
        <v>-1090035</v>
      </c>
      <c r="AO34" s="83">
        <v>-279908</v>
      </c>
      <c r="AP34" s="83">
        <v>-88815</v>
      </c>
      <c r="AQ34" s="83">
        <v>-99731</v>
      </c>
      <c r="AR34" s="83">
        <v>-103295</v>
      </c>
      <c r="AS34" s="85">
        <v>-571749</v>
      </c>
    </row>
    <row r="35" spans="1:45">
      <c r="A35" s="138" t="s">
        <v>496</v>
      </c>
      <c r="B35" s="74" t="s">
        <v>532</v>
      </c>
      <c r="C35" s="85">
        <v>0</v>
      </c>
      <c r="D35" s="85">
        <v>0</v>
      </c>
      <c r="E35" s="85">
        <v>0</v>
      </c>
      <c r="F35" s="83">
        <v>0</v>
      </c>
      <c r="G35" s="83">
        <v>0</v>
      </c>
      <c r="H35" s="83">
        <v>0</v>
      </c>
      <c r="I35" s="83">
        <v>0</v>
      </c>
      <c r="J35" s="85">
        <v>0</v>
      </c>
      <c r="K35" s="83">
        <v>-42439</v>
      </c>
      <c r="L35" s="83">
        <v>-46848</v>
      </c>
      <c r="M35" s="83">
        <v>-51497</v>
      </c>
      <c r="N35" s="83">
        <v>-57428</v>
      </c>
      <c r="O35" s="85">
        <v>-198212</v>
      </c>
      <c r="P35" s="143">
        <v>-74900</v>
      </c>
      <c r="Q35" s="83">
        <v>-85355</v>
      </c>
      <c r="R35" s="83">
        <v>-48854</v>
      </c>
      <c r="S35" s="83">
        <v>-30137</v>
      </c>
      <c r="T35" s="85">
        <v>-239246</v>
      </c>
      <c r="U35" s="163">
        <v>-41066</v>
      </c>
      <c r="V35" s="163">
        <v>-40635</v>
      </c>
      <c r="W35" s="163">
        <v>-56167</v>
      </c>
      <c r="X35" s="163">
        <v>-53921</v>
      </c>
      <c r="Y35" s="85">
        <v>-191789</v>
      </c>
      <c r="Z35" s="83">
        <v>-59156</v>
      </c>
      <c r="AA35" s="83">
        <v>-63085</v>
      </c>
      <c r="AB35" s="83">
        <v>-60897</v>
      </c>
      <c r="AC35" s="83">
        <v>-74561</v>
      </c>
      <c r="AD35" s="85">
        <v>-257699</v>
      </c>
      <c r="AE35" s="83">
        <v>-67857</v>
      </c>
      <c r="AF35" s="83">
        <v>-65096</v>
      </c>
      <c r="AG35" s="83">
        <v>-65318</v>
      </c>
      <c r="AH35" s="83">
        <v>-69104</v>
      </c>
      <c r="AI35" s="85">
        <v>-267375</v>
      </c>
      <c r="AJ35" s="83">
        <v>-63281</v>
      </c>
      <c r="AK35" s="83">
        <v>-60770</v>
      </c>
      <c r="AL35" s="83">
        <v>-59262</v>
      </c>
      <c r="AM35" s="83">
        <v>-69269</v>
      </c>
      <c r="AN35" s="85">
        <v>-252582</v>
      </c>
      <c r="AO35" s="83">
        <v>-68595</v>
      </c>
      <c r="AP35" s="83">
        <v>-68863</v>
      </c>
      <c r="AQ35" s="83">
        <v>-85309</v>
      </c>
      <c r="AR35" s="83">
        <v>-97623</v>
      </c>
      <c r="AS35" s="85">
        <v>-320390</v>
      </c>
    </row>
    <row r="36" spans="1:45">
      <c r="A36" s="101" t="s">
        <v>428</v>
      </c>
      <c r="B36" s="74" t="s">
        <v>296</v>
      </c>
      <c r="C36" s="85">
        <v>-101799.38219</v>
      </c>
      <c r="D36" s="85">
        <v>-112619.7914</v>
      </c>
      <c r="E36" s="85">
        <v>-101105</v>
      </c>
      <c r="F36" s="83">
        <v>-26366.704019999997</v>
      </c>
      <c r="G36" s="83">
        <v>-28526</v>
      </c>
      <c r="H36" s="83">
        <v>-30630</v>
      </c>
      <c r="I36" s="83">
        <v>-44709</v>
      </c>
      <c r="J36" s="85">
        <v>-130231.70402</v>
      </c>
      <c r="K36" s="83">
        <v>-15168</v>
      </c>
      <c r="L36" s="83">
        <v>-20266</v>
      </c>
      <c r="M36" s="83">
        <v>-24221</v>
      </c>
      <c r="N36" s="83">
        <v>-27014</v>
      </c>
      <c r="O36" s="85">
        <v>-86669</v>
      </c>
      <c r="P36" s="143">
        <v>-18653</v>
      </c>
      <c r="Q36" s="83">
        <v>-18072</v>
      </c>
      <c r="R36" s="83">
        <v>-14896</v>
      </c>
      <c r="S36" s="83">
        <v>-18367</v>
      </c>
      <c r="T36" s="85">
        <v>-69988</v>
      </c>
      <c r="U36" s="163">
        <v>-15816</v>
      </c>
      <c r="V36" s="163">
        <v>-11303</v>
      </c>
      <c r="W36" s="163">
        <v>-16623</v>
      </c>
      <c r="X36" s="163">
        <v>-34816</v>
      </c>
      <c r="Y36" s="85">
        <v>-78558</v>
      </c>
      <c r="Z36" s="83">
        <v>-11952</v>
      </c>
      <c r="AA36" s="83">
        <v>-13187</v>
      </c>
      <c r="AB36" s="83">
        <v>-19752</v>
      </c>
      <c r="AC36" s="83">
        <v>-30839</v>
      </c>
      <c r="AD36" s="85">
        <v>-75730</v>
      </c>
      <c r="AE36" s="83">
        <v>-38694</v>
      </c>
      <c r="AF36" s="83">
        <v>-27380</v>
      </c>
      <c r="AG36" s="83">
        <v>-26941</v>
      </c>
      <c r="AH36" s="83">
        <v>-60221</v>
      </c>
      <c r="AI36" s="85">
        <v>-153236</v>
      </c>
      <c r="AJ36" s="83">
        <v>-33571</v>
      </c>
      <c r="AK36" s="83">
        <v>-13391</v>
      </c>
      <c r="AL36" s="83">
        <v>-22318</v>
      </c>
      <c r="AM36" s="83">
        <v>-47717</v>
      </c>
      <c r="AN36" s="85">
        <v>-116997</v>
      </c>
      <c r="AO36" s="83">
        <v>-20796</v>
      </c>
      <c r="AP36" s="83">
        <v>-17039</v>
      </c>
      <c r="AQ36" s="83">
        <v>-36725</v>
      </c>
      <c r="AR36" s="83">
        <v>-40633</v>
      </c>
      <c r="AS36" s="85">
        <v>-115193</v>
      </c>
    </row>
    <row r="37" spans="1:45">
      <c r="A37" s="101" t="s">
        <v>429</v>
      </c>
      <c r="B37" s="74" t="s">
        <v>297</v>
      </c>
      <c r="C37" s="85">
        <v>-15629.312470000001</v>
      </c>
      <c r="D37" s="85">
        <v>-19192.04495</v>
      </c>
      <c r="E37" s="85">
        <v>-20977</v>
      </c>
      <c r="F37" s="83">
        <v>-5053.3299900000002</v>
      </c>
      <c r="G37" s="83">
        <v>-6092</v>
      </c>
      <c r="H37" s="83">
        <v>-5190</v>
      </c>
      <c r="I37" s="83">
        <v>-5750</v>
      </c>
      <c r="J37" s="85">
        <v>-22085.329989999998</v>
      </c>
      <c r="K37" s="83">
        <v>-5612</v>
      </c>
      <c r="L37" s="83">
        <v>-5205</v>
      </c>
      <c r="M37" s="83">
        <v>-4944</v>
      </c>
      <c r="N37" s="83">
        <v>-4845</v>
      </c>
      <c r="O37" s="85">
        <v>-20606</v>
      </c>
      <c r="P37" s="143">
        <v>-5652</v>
      </c>
      <c r="Q37" s="83">
        <v>-5189</v>
      </c>
      <c r="R37" s="83">
        <v>-5625</v>
      </c>
      <c r="S37" s="83">
        <v>-6834</v>
      </c>
      <c r="T37" s="85">
        <v>-23300</v>
      </c>
      <c r="U37" s="163">
        <v>-5915</v>
      </c>
      <c r="V37" s="163">
        <v>-5718</v>
      </c>
      <c r="W37" s="163">
        <v>-4696</v>
      </c>
      <c r="X37" s="163">
        <v>-6682</v>
      </c>
      <c r="Y37" s="85">
        <v>-23011</v>
      </c>
      <c r="Z37" s="83">
        <v>-5090</v>
      </c>
      <c r="AA37" s="83">
        <v>-5681</v>
      </c>
      <c r="AB37" s="83">
        <v>-5749</v>
      </c>
      <c r="AC37" s="83">
        <v>-6359</v>
      </c>
      <c r="AD37" s="85">
        <v>-22879</v>
      </c>
      <c r="AE37" s="83">
        <v>-5625</v>
      </c>
      <c r="AF37" s="83">
        <v>-6016</v>
      </c>
      <c r="AG37" s="83">
        <v>-6592</v>
      </c>
      <c r="AH37" s="83">
        <v>-9899</v>
      </c>
      <c r="AI37" s="85">
        <v>-28132</v>
      </c>
      <c r="AJ37" s="83">
        <v>-6735</v>
      </c>
      <c r="AK37" s="83">
        <v>-6887</v>
      </c>
      <c r="AL37" s="83">
        <v>-8729</v>
      </c>
      <c r="AM37" s="83">
        <v>-8232</v>
      </c>
      <c r="AN37" s="85">
        <v>-30583</v>
      </c>
      <c r="AO37" s="83">
        <v>-6932</v>
      </c>
      <c r="AP37" s="83">
        <v>-7302</v>
      </c>
      <c r="AQ37" s="83">
        <v>-8503</v>
      </c>
      <c r="AR37" s="83">
        <v>-9550</v>
      </c>
      <c r="AS37" s="85">
        <v>-32287</v>
      </c>
    </row>
    <row r="38" spans="1:45">
      <c r="A38" s="101" t="s">
        <v>430</v>
      </c>
      <c r="B38" s="74" t="s">
        <v>298</v>
      </c>
      <c r="C38" s="85">
        <v>-18375.919990000002</v>
      </c>
      <c r="D38" s="85">
        <v>-11738.521519999998</v>
      </c>
      <c r="E38" s="85">
        <v>-10176</v>
      </c>
      <c r="F38" s="83">
        <v>-2537.5529900000001</v>
      </c>
      <c r="G38" s="83">
        <v>-2462</v>
      </c>
      <c r="H38" s="83">
        <v>-1519</v>
      </c>
      <c r="I38" s="83">
        <v>-1110</v>
      </c>
      <c r="J38" s="85">
        <v>-7628.5529900000001</v>
      </c>
      <c r="K38" s="83">
        <v>-1121</v>
      </c>
      <c r="L38" s="83">
        <v>-528</v>
      </c>
      <c r="M38" s="83">
        <v>-765</v>
      </c>
      <c r="N38" s="83">
        <v>-969</v>
      </c>
      <c r="O38" s="85">
        <v>-3383</v>
      </c>
      <c r="P38" s="143">
        <v>0</v>
      </c>
      <c r="Q38" s="83">
        <v>-784</v>
      </c>
      <c r="R38" s="83">
        <v>0</v>
      </c>
      <c r="S38" s="83">
        <v>0</v>
      </c>
      <c r="T38" s="85">
        <v>0</v>
      </c>
      <c r="U38" s="163">
        <v>0</v>
      </c>
      <c r="V38" s="163">
        <v>0</v>
      </c>
      <c r="W38" s="163">
        <v>0</v>
      </c>
      <c r="X38" s="163">
        <v>0</v>
      </c>
      <c r="Y38" s="85">
        <v>0</v>
      </c>
      <c r="Z38" s="83">
        <v>0</v>
      </c>
      <c r="AA38" s="83">
        <v>0</v>
      </c>
      <c r="AB38" s="83">
        <v>0</v>
      </c>
      <c r="AC38" s="83">
        <v>0</v>
      </c>
      <c r="AD38" s="85">
        <v>0</v>
      </c>
      <c r="AE38" s="83">
        <v>0</v>
      </c>
      <c r="AF38" s="83">
        <v>0</v>
      </c>
      <c r="AG38" s="83">
        <v>0</v>
      </c>
      <c r="AH38" s="83">
        <v>0</v>
      </c>
      <c r="AI38" s="85">
        <v>0</v>
      </c>
      <c r="AJ38" s="83">
        <v>0</v>
      </c>
      <c r="AK38" s="83">
        <v>0</v>
      </c>
      <c r="AL38" s="83">
        <v>0</v>
      </c>
      <c r="AM38" s="83">
        <v>0</v>
      </c>
      <c r="AN38" s="85">
        <v>0</v>
      </c>
      <c r="AO38" s="83">
        <v>0</v>
      </c>
      <c r="AP38" s="83">
        <v>0</v>
      </c>
      <c r="AQ38" s="83">
        <v>0</v>
      </c>
      <c r="AR38" s="83">
        <v>0</v>
      </c>
      <c r="AS38" s="85">
        <v>0</v>
      </c>
    </row>
    <row r="39" spans="1:45">
      <c r="A39" s="101" t="s">
        <v>431</v>
      </c>
      <c r="B39" s="74" t="s">
        <v>299</v>
      </c>
      <c r="C39" s="85">
        <v>-28812.865310000001</v>
      </c>
      <c r="D39" s="85">
        <v>-25253.237990000001</v>
      </c>
      <c r="E39" s="85">
        <v>-22984</v>
      </c>
      <c r="F39" s="83">
        <v>-5155.3628799999997</v>
      </c>
      <c r="G39" s="83">
        <v>-4980</v>
      </c>
      <c r="H39" s="83">
        <v>-8804</v>
      </c>
      <c r="I39" s="83">
        <v>-9051</v>
      </c>
      <c r="J39" s="85">
        <v>-27990.362880000001</v>
      </c>
      <c r="K39" s="83">
        <v>-4133</v>
      </c>
      <c r="L39" s="83">
        <v>-8245</v>
      </c>
      <c r="M39" s="83">
        <v>-8200</v>
      </c>
      <c r="N39" s="83">
        <v>-10662</v>
      </c>
      <c r="O39" s="85">
        <v>-31240</v>
      </c>
      <c r="P39" s="143">
        <v>-4174</v>
      </c>
      <c r="Q39" s="83">
        <v>-6156</v>
      </c>
      <c r="R39" s="83">
        <v>-7568</v>
      </c>
      <c r="S39" s="83">
        <v>-14655</v>
      </c>
      <c r="T39" s="85">
        <v>-32553</v>
      </c>
      <c r="U39" s="163">
        <v>-4145</v>
      </c>
      <c r="V39" s="163">
        <v>-3933</v>
      </c>
      <c r="W39" s="163">
        <v>-4571</v>
      </c>
      <c r="X39" s="163">
        <v>-9170</v>
      </c>
      <c r="Y39" s="85">
        <v>-21819</v>
      </c>
      <c r="Z39" s="83">
        <v>-2908</v>
      </c>
      <c r="AA39" s="83">
        <v>-3682</v>
      </c>
      <c r="AB39" s="83">
        <v>-5224</v>
      </c>
      <c r="AC39" s="83">
        <v>-11658</v>
      </c>
      <c r="AD39" s="85">
        <v>-23472</v>
      </c>
      <c r="AE39" s="83">
        <v>-4386</v>
      </c>
      <c r="AF39" s="83">
        <v>-6044</v>
      </c>
      <c r="AG39" s="83">
        <v>-16195</v>
      </c>
      <c r="AH39" s="83">
        <v>-17202</v>
      </c>
      <c r="AI39" s="85">
        <v>-43827</v>
      </c>
      <c r="AJ39" s="83">
        <v>-5144</v>
      </c>
      <c r="AK39" s="83">
        <v>-7583</v>
      </c>
      <c r="AL39" s="83">
        <v>-12306</v>
      </c>
      <c r="AM39" s="83">
        <v>-19706</v>
      </c>
      <c r="AN39" s="85">
        <v>-44739</v>
      </c>
      <c r="AO39" s="83">
        <v>-5698</v>
      </c>
      <c r="AP39" s="83">
        <v>-9227</v>
      </c>
      <c r="AQ39" s="83">
        <v>-12466</v>
      </c>
      <c r="AR39" s="83">
        <v>-20575</v>
      </c>
      <c r="AS39" s="85">
        <v>-47966</v>
      </c>
    </row>
    <row r="40" spans="1:45">
      <c r="A40" s="101" t="s">
        <v>432</v>
      </c>
      <c r="B40" s="74" t="s">
        <v>300</v>
      </c>
      <c r="C40" s="85">
        <v>-56684.263310000002</v>
      </c>
      <c r="D40" s="85">
        <v>-8967.9550500000005</v>
      </c>
      <c r="E40" s="85">
        <v>-8588</v>
      </c>
      <c r="F40" s="83">
        <v>-2769</v>
      </c>
      <c r="G40" s="83">
        <v>-2208</v>
      </c>
      <c r="H40" s="83">
        <v>-1850</v>
      </c>
      <c r="I40" s="83">
        <v>-3286</v>
      </c>
      <c r="J40" s="85">
        <v>-10113</v>
      </c>
      <c r="K40" s="83">
        <v>-2627</v>
      </c>
      <c r="L40" s="83">
        <v>-3100</v>
      </c>
      <c r="M40" s="83">
        <v>-2099</v>
      </c>
      <c r="N40" s="83">
        <v>-2465</v>
      </c>
      <c r="O40" s="85">
        <v>-10291</v>
      </c>
      <c r="P40" s="143">
        <v>-2919</v>
      </c>
      <c r="Q40" s="83">
        <v>-4425</v>
      </c>
      <c r="R40" s="83">
        <v>-2359</v>
      </c>
      <c r="S40" s="83">
        <v>-3420</v>
      </c>
      <c r="T40" s="85">
        <v>-13123</v>
      </c>
      <c r="U40" s="163">
        <v>-2587</v>
      </c>
      <c r="V40" s="163">
        <v>-2658</v>
      </c>
      <c r="W40" s="163">
        <v>-2909</v>
      </c>
      <c r="X40" s="163">
        <v>-2919</v>
      </c>
      <c r="Y40" s="85">
        <v>-11073</v>
      </c>
      <c r="Z40" s="83">
        <v>-2748</v>
      </c>
      <c r="AA40" s="83">
        <v>-3088</v>
      </c>
      <c r="AB40" s="83">
        <v>-2565</v>
      </c>
      <c r="AC40" s="83">
        <v>-4617</v>
      </c>
      <c r="AD40" s="85">
        <v>-13018</v>
      </c>
      <c r="AE40" s="83">
        <v>-3176</v>
      </c>
      <c r="AF40" s="83">
        <v>-4616</v>
      </c>
      <c r="AG40" s="83">
        <v>-3344</v>
      </c>
      <c r="AH40" s="83">
        <v>-3762</v>
      </c>
      <c r="AI40" s="85">
        <v>-14898</v>
      </c>
      <c r="AJ40" s="83">
        <v>-3278</v>
      </c>
      <c r="AK40" s="83">
        <v>-4194</v>
      </c>
      <c r="AL40" s="83">
        <v>-3327</v>
      </c>
      <c r="AM40" s="83">
        <v>-3284</v>
      </c>
      <c r="AN40" s="85">
        <v>-14083</v>
      </c>
      <c r="AO40" s="83">
        <v>-3266</v>
      </c>
      <c r="AP40" s="83">
        <v>-4062</v>
      </c>
      <c r="AQ40" s="83">
        <v>-2691</v>
      </c>
      <c r="AR40" s="83">
        <v>-4248</v>
      </c>
      <c r="AS40" s="85">
        <v>-14267</v>
      </c>
    </row>
    <row r="41" spans="1:45">
      <c r="A41" s="101" t="s">
        <v>433</v>
      </c>
      <c r="B41" s="74" t="s">
        <v>301</v>
      </c>
      <c r="C41" s="85">
        <v>-11328.000019999999</v>
      </c>
      <c r="D41" s="85">
        <v>-11895.39998</v>
      </c>
      <c r="E41" s="85">
        <v>-15895</v>
      </c>
      <c r="F41" s="83">
        <v>-4248</v>
      </c>
      <c r="G41" s="83">
        <v>-4115</v>
      </c>
      <c r="H41" s="83">
        <v>-3510</v>
      </c>
      <c r="I41" s="83">
        <v>-3638</v>
      </c>
      <c r="J41" s="85">
        <v>-15511</v>
      </c>
      <c r="K41" s="83">
        <v>-3641</v>
      </c>
      <c r="L41" s="83">
        <v>-4042</v>
      </c>
      <c r="M41" s="83">
        <v>-3030</v>
      </c>
      <c r="N41" s="83">
        <v>-3589</v>
      </c>
      <c r="O41" s="85">
        <v>-14302</v>
      </c>
      <c r="P41" s="143">
        <v>-2838</v>
      </c>
      <c r="Q41" s="83">
        <v>-4881</v>
      </c>
      <c r="R41" s="83">
        <v>-3283</v>
      </c>
      <c r="S41" s="83">
        <v>-3228</v>
      </c>
      <c r="T41" s="85">
        <v>-14230</v>
      </c>
      <c r="U41" s="163">
        <v>-3411</v>
      </c>
      <c r="V41" s="163">
        <v>-3242</v>
      </c>
      <c r="W41" s="163">
        <v>-3215</v>
      </c>
      <c r="X41" s="163">
        <v>-3234</v>
      </c>
      <c r="Y41" s="85">
        <v>-13102</v>
      </c>
      <c r="Z41" s="83">
        <v>-3234</v>
      </c>
      <c r="AA41" s="83">
        <v>-3720</v>
      </c>
      <c r="AB41" s="83">
        <v>-3250</v>
      </c>
      <c r="AC41" s="83">
        <v>-3480</v>
      </c>
      <c r="AD41" s="85">
        <v>-13684</v>
      </c>
      <c r="AE41" s="83">
        <v>-3343</v>
      </c>
      <c r="AF41" s="83">
        <v>-3675</v>
      </c>
      <c r="AG41" s="83">
        <v>-3968</v>
      </c>
      <c r="AH41" s="83">
        <v>-3929</v>
      </c>
      <c r="AI41" s="85">
        <v>-14915</v>
      </c>
      <c r="AJ41" s="83">
        <v>-3829</v>
      </c>
      <c r="AK41" s="83">
        <v>-3842</v>
      </c>
      <c r="AL41" s="83">
        <v>-4069</v>
      </c>
      <c r="AM41" s="83">
        <v>-4071</v>
      </c>
      <c r="AN41" s="85">
        <v>-15811</v>
      </c>
      <c r="AO41" s="83">
        <v>-4188</v>
      </c>
      <c r="AP41" s="83">
        <v>-4294</v>
      </c>
      <c r="AQ41" s="83">
        <v>-4229</v>
      </c>
      <c r="AR41" s="83">
        <v>-4288</v>
      </c>
      <c r="AS41" s="85">
        <v>-16999</v>
      </c>
    </row>
    <row r="42" spans="1:45">
      <c r="A42" s="101" t="s">
        <v>434</v>
      </c>
      <c r="B42" s="74" t="s">
        <v>302</v>
      </c>
      <c r="C42" s="85">
        <v>0</v>
      </c>
      <c r="D42" s="85">
        <v>0</v>
      </c>
      <c r="E42" s="85">
        <v>-78783</v>
      </c>
      <c r="F42" s="83">
        <v>-268217</v>
      </c>
      <c r="G42" s="83">
        <v>-145327</v>
      </c>
      <c r="H42" s="83">
        <v>-34713</v>
      </c>
      <c r="I42" s="83">
        <v>-43575</v>
      </c>
      <c r="J42" s="85">
        <v>-491832</v>
      </c>
      <c r="K42" s="83">
        <v>0</v>
      </c>
      <c r="L42" s="83">
        <v>0</v>
      </c>
      <c r="M42" s="83">
        <v>0</v>
      </c>
      <c r="N42" s="83">
        <v>0</v>
      </c>
      <c r="O42" s="85">
        <v>0</v>
      </c>
      <c r="P42" s="143">
        <v>0</v>
      </c>
      <c r="Q42" s="83">
        <v>0</v>
      </c>
      <c r="R42" s="83">
        <v>0</v>
      </c>
      <c r="S42" s="83">
        <v>0</v>
      </c>
      <c r="T42" s="85">
        <v>0</v>
      </c>
      <c r="U42" s="163">
        <v>0</v>
      </c>
      <c r="V42" s="163">
        <v>0</v>
      </c>
      <c r="W42" s="163">
        <v>0</v>
      </c>
      <c r="X42" s="163">
        <v>0</v>
      </c>
      <c r="Y42" s="85">
        <v>0</v>
      </c>
      <c r="Z42" s="83">
        <v>0</v>
      </c>
      <c r="AA42" s="83">
        <v>0</v>
      </c>
      <c r="AB42" s="83">
        <v>0</v>
      </c>
      <c r="AC42" s="83">
        <v>0</v>
      </c>
      <c r="AD42" s="85">
        <v>0</v>
      </c>
      <c r="AE42" s="83">
        <v>0</v>
      </c>
      <c r="AF42" s="83">
        <v>0</v>
      </c>
      <c r="AG42" s="83">
        <v>0</v>
      </c>
      <c r="AH42" s="83">
        <v>0</v>
      </c>
      <c r="AI42" s="85">
        <v>0</v>
      </c>
      <c r="AJ42" s="83">
        <v>0</v>
      </c>
      <c r="AK42" s="83">
        <v>0</v>
      </c>
      <c r="AL42" s="83">
        <v>0</v>
      </c>
      <c r="AM42" s="83">
        <v>0</v>
      </c>
      <c r="AN42" s="85">
        <v>0</v>
      </c>
      <c r="AO42" s="83">
        <v>0</v>
      </c>
      <c r="AP42" s="83">
        <v>0</v>
      </c>
      <c r="AQ42" s="83">
        <v>0</v>
      </c>
      <c r="AR42" s="83">
        <v>0</v>
      </c>
      <c r="AS42" s="85">
        <v>0</v>
      </c>
    </row>
    <row r="43" spans="1:45">
      <c r="A43" s="101" t="s">
        <v>435</v>
      </c>
      <c r="B43" s="74" t="s">
        <v>303</v>
      </c>
      <c r="C43" s="85">
        <v>-85572</v>
      </c>
      <c r="D43" s="85">
        <v>-112282</v>
      </c>
      <c r="E43" s="85">
        <v>-343244</v>
      </c>
      <c r="F43" s="83">
        <v>-164107</v>
      </c>
      <c r="G43" s="83">
        <v>-38213</v>
      </c>
      <c r="H43" s="83">
        <v>-67121</v>
      </c>
      <c r="I43" s="83">
        <v>-10646</v>
      </c>
      <c r="J43" s="85">
        <v>-280087</v>
      </c>
      <c r="K43" s="83">
        <v>-59671</v>
      </c>
      <c r="L43" s="83">
        <v>5692</v>
      </c>
      <c r="M43" s="83">
        <v>-59999</v>
      </c>
      <c r="N43" s="83">
        <v>-57340</v>
      </c>
      <c r="O43" s="85">
        <v>-171318</v>
      </c>
      <c r="P43" s="143">
        <v>-57558</v>
      </c>
      <c r="Q43" s="83">
        <v>-60510</v>
      </c>
      <c r="R43" s="83">
        <v>-67908</v>
      </c>
      <c r="S43" s="83">
        <v>-40692</v>
      </c>
      <c r="T43" s="85">
        <v>-227452</v>
      </c>
      <c r="U43" s="163">
        <v>9056</v>
      </c>
      <c r="V43" s="163">
        <v>-151065</v>
      </c>
      <c r="W43" s="163">
        <v>-17397</v>
      </c>
      <c r="X43" s="163">
        <v>-42587</v>
      </c>
      <c r="Y43" s="85">
        <v>-201993</v>
      </c>
      <c r="Z43" s="83">
        <v>-14782</v>
      </c>
      <c r="AA43" s="83">
        <v>-26673</v>
      </c>
      <c r="AB43" s="83">
        <v>-6749</v>
      </c>
      <c r="AC43" s="83">
        <v>-56785</v>
      </c>
      <c r="AD43" s="85">
        <v>-104989</v>
      </c>
      <c r="AE43" s="83">
        <v>-29810</v>
      </c>
      <c r="AF43" s="83">
        <v>-28709</v>
      </c>
      <c r="AG43" s="83">
        <v>-36365</v>
      </c>
      <c r="AH43" s="83">
        <v>-55190</v>
      </c>
      <c r="AI43" s="85">
        <v>-150074</v>
      </c>
      <c r="AJ43" s="83">
        <v>-28386</v>
      </c>
      <c r="AK43" s="83">
        <v>-44675</v>
      </c>
      <c r="AL43" s="83">
        <v>-28263</v>
      </c>
      <c r="AM43" s="83">
        <v>-112785</v>
      </c>
      <c r="AN43" s="85">
        <v>-214109</v>
      </c>
      <c r="AO43" s="83">
        <v>-35070</v>
      </c>
      <c r="AP43" s="83">
        <v>-35793</v>
      </c>
      <c r="AQ43" s="83">
        <v>-43712</v>
      </c>
      <c r="AR43" s="83">
        <v>-43996</v>
      </c>
      <c r="AS43" s="85">
        <v>-158571</v>
      </c>
    </row>
    <row r="44" spans="1:45">
      <c r="A44" s="4" t="s">
        <v>304</v>
      </c>
      <c r="B44" s="72" t="s">
        <v>305</v>
      </c>
      <c r="C44" s="80">
        <v>1842473.5187900001</v>
      </c>
      <c r="D44" s="80">
        <v>2043696</v>
      </c>
      <c r="E44" s="80">
        <v>1886850</v>
      </c>
      <c r="F44" s="89">
        <v>186389.20494000008</v>
      </c>
      <c r="G44" s="89">
        <v>299158</v>
      </c>
      <c r="H44" s="89">
        <v>467353</v>
      </c>
      <c r="I44" s="82">
        <v>444158</v>
      </c>
      <c r="J44" s="80">
        <v>1397058.2049400001</v>
      </c>
      <c r="K44" s="82">
        <v>509101</v>
      </c>
      <c r="L44" s="82">
        <v>718961</v>
      </c>
      <c r="M44" s="82">
        <v>513894</v>
      </c>
      <c r="N44" s="82">
        <v>656712</v>
      </c>
      <c r="O44" s="80">
        <v>2398668</v>
      </c>
      <c r="P44" s="82">
        <v>713250</v>
      </c>
      <c r="Q44" s="82">
        <v>741531</v>
      </c>
      <c r="R44" s="82">
        <v>852098</v>
      </c>
      <c r="S44" s="82">
        <v>922112</v>
      </c>
      <c r="T44" s="80">
        <v>3228991</v>
      </c>
      <c r="U44" s="82">
        <v>1307391</v>
      </c>
      <c r="V44" s="82">
        <v>1174960</v>
      </c>
      <c r="W44" s="82">
        <v>1640325</v>
      </c>
      <c r="X44" s="82">
        <v>1557753</v>
      </c>
      <c r="Y44" s="80">
        <v>5680429</v>
      </c>
      <c r="Z44" s="82">
        <v>1735487</v>
      </c>
      <c r="AA44" s="82">
        <v>1668409</v>
      </c>
      <c r="AB44" s="82">
        <v>1547931</v>
      </c>
      <c r="AC44" s="82">
        <v>1368860</v>
      </c>
      <c r="AD44" s="80">
        <v>6320687</v>
      </c>
      <c r="AE44" s="82">
        <v>1428303</v>
      </c>
      <c r="AF44" s="82">
        <v>1399128</v>
      </c>
      <c r="AG44" s="82">
        <v>1413840</v>
      </c>
      <c r="AH44" s="82">
        <v>1331043</v>
      </c>
      <c r="AI44" s="13">
        <v>5572314</v>
      </c>
      <c r="AJ44" s="82">
        <v>1357556</v>
      </c>
      <c r="AK44" s="82">
        <v>1371258</v>
      </c>
      <c r="AL44" s="82">
        <v>1346052</v>
      </c>
      <c r="AM44" s="82">
        <v>1169345</v>
      </c>
      <c r="AN44" s="13">
        <v>5244211</v>
      </c>
      <c r="AO44" s="82">
        <v>1294246</v>
      </c>
      <c r="AP44" s="82">
        <v>1727959</v>
      </c>
      <c r="AQ44" s="82">
        <v>1604856</v>
      </c>
      <c r="AR44" s="82">
        <v>1491021</v>
      </c>
      <c r="AS44" s="13">
        <v>6118082</v>
      </c>
    </row>
    <row r="45" spans="1:45">
      <c r="A45" s="77" t="s">
        <v>306</v>
      </c>
      <c r="B45" s="76" t="s">
        <v>307</v>
      </c>
      <c r="C45" s="86">
        <v>0.60487889277971885</v>
      </c>
      <c r="D45" s="86">
        <v>0.61158271764466132</v>
      </c>
      <c r="E45" s="86">
        <v>0.52312495945251325</v>
      </c>
      <c r="F45" s="92">
        <v>0.19809524739426965</v>
      </c>
      <c r="G45" s="92">
        <v>0.30812346856483086</v>
      </c>
      <c r="H45" s="92">
        <v>0.44058150540553792</v>
      </c>
      <c r="I45" s="92">
        <v>0.42972109025189725</v>
      </c>
      <c r="J45" s="86">
        <v>0.34872664039219509</v>
      </c>
      <c r="K45" s="92">
        <v>0.45785675613936949</v>
      </c>
      <c r="L45" s="92">
        <v>0.57492779027031871</v>
      </c>
      <c r="M45" s="92">
        <v>0.44457036474400785</v>
      </c>
      <c r="N45" s="92">
        <v>0.49995774760474598</v>
      </c>
      <c r="O45" s="86">
        <v>0.49642181205588259</v>
      </c>
      <c r="P45" s="92">
        <v>0.5175070851127741</v>
      </c>
      <c r="Q45" s="92">
        <v>0.52180842866582366</v>
      </c>
      <c r="R45" s="92">
        <v>0.55701016688118676</v>
      </c>
      <c r="S45" s="92">
        <v>0.58410909477887629</v>
      </c>
      <c r="T45" s="86">
        <v>0.54656810470845396</v>
      </c>
      <c r="U45" s="92">
        <v>0.68622155877516333</v>
      </c>
      <c r="V45" s="92">
        <v>0.61569999350217886</v>
      </c>
      <c r="W45" s="92">
        <v>0.71667999980775809</v>
      </c>
      <c r="X45" s="92">
        <v>0.68314739685272596</v>
      </c>
      <c r="Y45" s="86">
        <v>0.6776472623269103</v>
      </c>
      <c r="Z45" s="92">
        <v>0.72411403327236068</v>
      </c>
      <c r="AA45" s="92">
        <v>0.69008278136108214</v>
      </c>
      <c r="AB45" s="92">
        <v>0.68653432403292136</v>
      </c>
      <c r="AC45" s="92">
        <v>0.62816437471060871</v>
      </c>
      <c r="AD45" s="86">
        <v>0.68344725766318448</v>
      </c>
      <c r="AE45" s="92">
        <v>0.6251602508689329</v>
      </c>
      <c r="AF45" s="92">
        <v>0.62415597207748641</v>
      </c>
      <c r="AG45" s="92">
        <v>0.62618835343873447</v>
      </c>
      <c r="AH45" s="92">
        <v>0.5768256201108457</v>
      </c>
      <c r="AI45" s="86">
        <v>0.61290034122282566</v>
      </c>
      <c r="AJ45" s="92">
        <v>0.61444555082827912</v>
      </c>
      <c r="AK45" s="92">
        <v>0.61485269179480784</v>
      </c>
      <c r="AL45" s="92">
        <v>0.59871898657604683</v>
      </c>
      <c r="AM45" s="92">
        <v>0.52152076793018232</v>
      </c>
      <c r="AN45" s="86">
        <v>0.58725602671885013</v>
      </c>
      <c r="AO45" s="92">
        <v>0.58264515641093972</v>
      </c>
      <c r="AP45" s="92">
        <v>0.70327600900930964</v>
      </c>
      <c r="AQ45" s="92">
        <v>0.6588306000699532</v>
      </c>
      <c r="AR45" s="92">
        <v>0.62146331500785679</v>
      </c>
      <c r="AS45" s="86">
        <v>0.64309692322505319</v>
      </c>
    </row>
    <row r="46" spans="1:45">
      <c r="A46" s="4" t="s">
        <v>308</v>
      </c>
      <c r="B46" s="72" t="s">
        <v>309</v>
      </c>
      <c r="C46" s="80">
        <v>0</v>
      </c>
      <c r="D46" s="80">
        <v>-1662681</v>
      </c>
      <c r="E46" s="80">
        <v>0</v>
      </c>
      <c r="F46" s="89">
        <v>-65508</v>
      </c>
      <c r="G46" s="89">
        <v>0</v>
      </c>
      <c r="H46" s="89">
        <v>0</v>
      </c>
      <c r="I46" s="89">
        <v>0</v>
      </c>
      <c r="J46" s="80">
        <v>-65508</v>
      </c>
      <c r="K46" s="89">
        <v>0</v>
      </c>
      <c r="L46" s="89">
        <v>0</v>
      </c>
      <c r="M46" s="83">
        <v>-8722</v>
      </c>
      <c r="N46" s="83">
        <v>0</v>
      </c>
      <c r="O46" s="80">
        <v>-8722</v>
      </c>
      <c r="P46" s="83">
        <v>0</v>
      </c>
      <c r="Q46" s="83">
        <v>0</v>
      </c>
      <c r="R46" s="83">
        <v>0</v>
      </c>
      <c r="S46" s="83">
        <v>0</v>
      </c>
      <c r="T46" s="80">
        <v>0</v>
      </c>
      <c r="U46" s="83">
        <v>0</v>
      </c>
      <c r="V46" s="83">
        <v>0</v>
      </c>
      <c r="W46" s="83">
        <v>-67723</v>
      </c>
      <c r="X46" s="83">
        <v>-12662</v>
      </c>
      <c r="Y46" s="80">
        <v>-80385</v>
      </c>
      <c r="Z46" s="83">
        <v>0</v>
      </c>
      <c r="AA46" s="83">
        <v>0</v>
      </c>
      <c r="AB46" s="83">
        <v>0</v>
      </c>
      <c r="AC46" s="83">
        <v>-4114</v>
      </c>
      <c r="AD46" s="80">
        <v>-4114</v>
      </c>
      <c r="AE46" s="89">
        <v>0</v>
      </c>
      <c r="AF46" s="89">
        <v>0</v>
      </c>
      <c r="AG46" s="89">
        <v>0</v>
      </c>
      <c r="AH46" s="89">
        <v>0</v>
      </c>
      <c r="AI46" s="13">
        <v>0</v>
      </c>
      <c r="AJ46" s="89">
        <v>0</v>
      </c>
      <c r="AK46" s="89">
        <v>0</v>
      </c>
      <c r="AL46" s="89">
        <v>0</v>
      </c>
      <c r="AM46" s="89">
        <v>0</v>
      </c>
      <c r="AN46" s="13">
        <v>0</v>
      </c>
      <c r="AO46" s="89">
        <v>-67595</v>
      </c>
      <c r="AP46" s="89">
        <v>0</v>
      </c>
      <c r="AQ46" s="89">
        <v>0</v>
      </c>
      <c r="AR46" s="89">
        <v>0</v>
      </c>
      <c r="AS46" s="80">
        <v>-67595</v>
      </c>
    </row>
    <row r="47" spans="1:45">
      <c r="A47" s="4" t="s">
        <v>195</v>
      </c>
      <c r="B47" s="72" t="s">
        <v>310</v>
      </c>
      <c r="C47" s="80">
        <v>212874</v>
      </c>
      <c r="D47" s="80">
        <v>137210</v>
      </c>
      <c r="E47" s="80">
        <v>1082</v>
      </c>
      <c r="F47" s="89">
        <v>176</v>
      </c>
      <c r="G47" s="89">
        <v>482</v>
      </c>
      <c r="H47" s="89">
        <v>517</v>
      </c>
      <c r="I47" s="89">
        <v>155</v>
      </c>
      <c r="J47" s="80">
        <v>1330</v>
      </c>
      <c r="K47" s="89">
        <v>1005</v>
      </c>
      <c r="L47" s="89">
        <v>274</v>
      </c>
      <c r="M47" s="89">
        <v>370</v>
      </c>
      <c r="N47" s="89">
        <v>496</v>
      </c>
      <c r="O47" s="80">
        <v>2145</v>
      </c>
      <c r="P47" s="89">
        <v>1495</v>
      </c>
      <c r="Q47" s="89">
        <v>491</v>
      </c>
      <c r="R47" s="89">
        <v>722</v>
      </c>
      <c r="S47" s="89">
        <v>442</v>
      </c>
      <c r="T47" s="80">
        <v>3150</v>
      </c>
      <c r="U47" s="89">
        <v>-261</v>
      </c>
      <c r="V47" s="89">
        <v>582</v>
      </c>
      <c r="W47" s="89">
        <v>914</v>
      </c>
      <c r="X47" s="89">
        <v>1130</v>
      </c>
      <c r="Y47" s="80">
        <v>2365</v>
      </c>
      <c r="Z47" s="89">
        <v>1240</v>
      </c>
      <c r="AA47" s="89">
        <v>1227</v>
      </c>
      <c r="AB47" s="89">
        <v>1234</v>
      </c>
      <c r="AC47" s="89">
        <v>710</v>
      </c>
      <c r="AD47" s="80">
        <v>4411</v>
      </c>
      <c r="AE47" s="89">
        <v>2465</v>
      </c>
      <c r="AF47" s="89">
        <v>475</v>
      </c>
      <c r="AG47" s="89">
        <v>1879</v>
      </c>
      <c r="AH47" s="89">
        <v>741</v>
      </c>
      <c r="AI47" s="13">
        <v>5560</v>
      </c>
      <c r="AJ47" s="89">
        <v>-580.97779000002151</v>
      </c>
      <c r="AK47" s="89">
        <v>3057</v>
      </c>
      <c r="AL47" s="89">
        <v>1154</v>
      </c>
      <c r="AM47" s="89">
        <v>1782</v>
      </c>
      <c r="AN47" s="13">
        <v>5412.0222099999783</v>
      </c>
      <c r="AO47" s="89">
        <v>-2995</v>
      </c>
      <c r="AP47" s="89">
        <v>210</v>
      </c>
      <c r="AQ47" s="89">
        <v>-641</v>
      </c>
      <c r="AR47" s="89">
        <v>-1158</v>
      </c>
      <c r="AS47" s="80">
        <v>-4584</v>
      </c>
    </row>
    <row r="48" spans="1:45">
      <c r="A48" s="4" t="s">
        <v>311</v>
      </c>
      <c r="B48" s="72" t="s">
        <v>312</v>
      </c>
      <c r="C48" s="80">
        <v>0</v>
      </c>
      <c r="D48" s="80">
        <v>1734889</v>
      </c>
      <c r="E48" s="80">
        <v>0</v>
      </c>
      <c r="F48" s="89">
        <v>0</v>
      </c>
      <c r="G48" s="89">
        <v>0</v>
      </c>
      <c r="H48" s="89">
        <v>0</v>
      </c>
      <c r="I48" s="89">
        <v>0</v>
      </c>
      <c r="J48" s="80">
        <v>0</v>
      </c>
      <c r="K48" s="89">
        <v>0</v>
      </c>
      <c r="L48" s="89">
        <v>0</v>
      </c>
      <c r="M48" s="89">
        <v>0</v>
      </c>
      <c r="N48" s="89">
        <v>0</v>
      </c>
      <c r="O48" s="80">
        <v>0</v>
      </c>
      <c r="P48" s="89">
        <v>0</v>
      </c>
      <c r="Q48" s="89">
        <v>0</v>
      </c>
      <c r="R48" s="89">
        <v>0</v>
      </c>
      <c r="S48" s="89">
        <v>0</v>
      </c>
      <c r="T48" s="80">
        <v>0</v>
      </c>
      <c r="U48" s="89">
        <v>0</v>
      </c>
      <c r="V48" s="89">
        <v>0</v>
      </c>
      <c r="W48" s="89">
        <v>0</v>
      </c>
      <c r="X48" s="89">
        <v>0</v>
      </c>
      <c r="Y48" s="80">
        <v>0</v>
      </c>
      <c r="Z48" s="89">
        <v>0</v>
      </c>
      <c r="AA48" s="89">
        <v>0</v>
      </c>
      <c r="AB48" s="89">
        <v>0</v>
      </c>
      <c r="AC48" s="89">
        <v>0</v>
      </c>
      <c r="AD48" s="85">
        <v>0</v>
      </c>
      <c r="AE48" s="89">
        <v>0</v>
      </c>
      <c r="AF48" s="89">
        <v>0</v>
      </c>
      <c r="AG48" s="89">
        <v>0</v>
      </c>
      <c r="AH48" s="89">
        <v>0</v>
      </c>
      <c r="AI48" s="16">
        <v>0</v>
      </c>
      <c r="AJ48" s="89">
        <v>0</v>
      </c>
      <c r="AK48" s="89">
        <v>0</v>
      </c>
      <c r="AL48" s="89">
        <v>0</v>
      </c>
      <c r="AM48" s="89">
        <v>0</v>
      </c>
      <c r="AN48" s="16">
        <v>0</v>
      </c>
      <c r="AO48" s="89">
        <v>0</v>
      </c>
      <c r="AP48" s="89">
        <v>0</v>
      </c>
      <c r="AQ48" s="89">
        <v>0</v>
      </c>
      <c r="AR48" s="89">
        <v>0</v>
      </c>
      <c r="AS48" s="16">
        <v>0</v>
      </c>
    </row>
    <row r="49" spans="1:45">
      <c r="A49" s="4" t="s">
        <v>313</v>
      </c>
      <c r="B49" s="72" t="s">
        <v>314</v>
      </c>
      <c r="C49" s="80">
        <v>0</v>
      </c>
      <c r="D49" s="80">
        <v>723995</v>
      </c>
      <c r="E49" s="80">
        <v>0</v>
      </c>
      <c r="F49" s="89">
        <v>0</v>
      </c>
      <c r="G49" s="89">
        <v>0</v>
      </c>
      <c r="H49" s="89">
        <v>0</v>
      </c>
      <c r="I49" s="89">
        <v>0</v>
      </c>
      <c r="J49" s="80">
        <v>0</v>
      </c>
      <c r="K49" s="89">
        <v>0</v>
      </c>
      <c r="L49" s="89">
        <v>0</v>
      </c>
      <c r="M49" s="89">
        <v>0</v>
      </c>
      <c r="N49" s="89">
        <v>0</v>
      </c>
      <c r="O49" s="80">
        <v>0</v>
      </c>
      <c r="P49" s="89">
        <v>0</v>
      </c>
      <c r="Q49" s="89">
        <v>0</v>
      </c>
      <c r="R49" s="89">
        <v>0</v>
      </c>
      <c r="S49" s="89">
        <v>0</v>
      </c>
      <c r="T49" s="80">
        <v>0</v>
      </c>
      <c r="U49" s="89">
        <v>0</v>
      </c>
      <c r="V49" s="89">
        <v>0</v>
      </c>
      <c r="W49" s="89">
        <v>0</v>
      </c>
      <c r="X49" s="89">
        <v>0</v>
      </c>
      <c r="Y49" s="80">
        <v>0</v>
      </c>
      <c r="Z49" s="89">
        <v>0</v>
      </c>
      <c r="AA49" s="89">
        <v>0</v>
      </c>
      <c r="AB49" s="89">
        <v>0</v>
      </c>
      <c r="AC49" s="89">
        <v>0</v>
      </c>
      <c r="AD49" s="85">
        <v>0</v>
      </c>
      <c r="AE49" s="89">
        <v>0</v>
      </c>
      <c r="AF49" s="89">
        <v>0</v>
      </c>
      <c r="AG49" s="89">
        <v>0</v>
      </c>
      <c r="AH49" s="89">
        <v>0</v>
      </c>
      <c r="AI49" s="16">
        <v>0</v>
      </c>
      <c r="AJ49" s="89">
        <v>0</v>
      </c>
      <c r="AK49" s="89">
        <v>0</v>
      </c>
      <c r="AL49" s="89">
        <v>0</v>
      </c>
      <c r="AM49" s="89">
        <v>0</v>
      </c>
      <c r="AN49" s="16">
        <v>0</v>
      </c>
      <c r="AO49" s="89">
        <v>0</v>
      </c>
      <c r="AP49" s="89">
        <v>0</v>
      </c>
      <c r="AQ49" s="89">
        <v>0</v>
      </c>
      <c r="AR49" s="89">
        <v>0</v>
      </c>
      <c r="AS49" s="16">
        <v>0</v>
      </c>
    </row>
    <row r="50" spans="1:45">
      <c r="A50" s="4" t="s">
        <v>315</v>
      </c>
      <c r="B50" s="72" t="s">
        <v>316</v>
      </c>
      <c r="C50" s="80">
        <v>149466</v>
      </c>
      <c r="D50" s="80">
        <v>397368</v>
      </c>
      <c r="E50" s="80">
        <v>243127</v>
      </c>
      <c r="F50" s="89">
        <v>198826</v>
      </c>
      <c r="G50" s="89">
        <v>-58373</v>
      </c>
      <c r="H50" s="89">
        <v>18994</v>
      </c>
      <c r="I50" s="89">
        <v>-25244</v>
      </c>
      <c r="J50" s="80">
        <v>134203</v>
      </c>
      <c r="K50" s="89">
        <v>-22499</v>
      </c>
      <c r="L50" s="89">
        <v>-57160</v>
      </c>
      <c r="M50" s="89">
        <v>-12125</v>
      </c>
      <c r="N50" s="89">
        <v>38102</v>
      </c>
      <c r="O50" s="80">
        <v>-53682</v>
      </c>
      <c r="P50" s="89">
        <v>20781</v>
      </c>
      <c r="Q50" s="89">
        <v>55597</v>
      </c>
      <c r="R50" s="89">
        <v>-5477</v>
      </c>
      <c r="S50" s="89">
        <v>36004</v>
      </c>
      <c r="T50" s="80">
        <v>106905</v>
      </c>
      <c r="U50" s="89">
        <v>-112223</v>
      </c>
      <c r="V50" s="89">
        <v>-11409</v>
      </c>
      <c r="W50" s="89">
        <v>-26425</v>
      </c>
      <c r="X50" s="89">
        <v>63498</v>
      </c>
      <c r="Y50" s="80">
        <v>-86559</v>
      </c>
      <c r="Z50" s="89">
        <v>-43848</v>
      </c>
      <c r="AA50" s="89">
        <v>132086</v>
      </c>
      <c r="AB50" s="89">
        <v>20524</v>
      </c>
      <c r="AC50" s="89">
        <v>86585</v>
      </c>
      <c r="AD50" s="80">
        <v>195347</v>
      </c>
      <c r="AE50" s="89">
        <v>229030</v>
      </c>
      <c r="AF50" s="89">
        <v>-15256</v>
      </c>
      <c r="AG50" s="89">
        <v>-50096</v>
      </c>
      <c r="AH50" s="89">
        <v>48599</v>
      </c>
      <c r="AI50" s="13">
        <v>212277</v>
      </c>
      <c r="AJ50" s="89">
        <v>142145</v>
      </c>
      <c r="AK50" s="89">
        <v>102750</v>
      </c>
      <c r="AL50" s="89">
        <v>39116</v>
      </c>
      <c r="AM50" s="89">
        <v>24538</v>
      </c>
      <c r="AN50" s="13">
        <v>308549</v>
      </c>
      <c r="AO50" s="89">
        <v>45374</v>
      </c>
      <c r="AP50" s="89">
        <v>-38761</v>
      </c>
      <c r="AQ50" s="89">
        <v>73561</v>
      </c>
      <c r="AR50" s="89">
        <v>-2085</v>
      </c>
      <c r="AS50" s="13">
        <v>78089</v>
      </c>
    </row>
    <row r="51" spans="1:45">
      <c r="A51" t="s">
        <v>317</v>
      </c>
      <c r="B51" s="76" t="s">
        <v>318</v>
      </c>
      <c r="C51" s="85">
        <v>420830.49624000001</v>
      </c>
      <c r="D51" s="85">
        <v>1040182.6805100001</v>
      </c>
      <c r="E51" s="85">
        <v>1472590</v>
      </c>
      <c r="F51" s="83">
        <v>476564</v>
      </c>
      <c r="G51" s="83">
        <v>181153</v>
      </c>
      <c r="H51" s="83">
        <v>154243</v>
      </c>
      <c r="I51" s="83">
        <v>106745</v>
      </c>
      <c r="J51" s="85">
        <v>918705</v>
      </c>
      <c r="K51" s="83">
        <v>108290</v>
      </c>
      <c r="L51" s="83">
        <v>121222</v>
      </c>
      <c r="M51" s="83">
        <v>136530</v>
      </c>
      <c r="N51" s="83">
        <v>121681</v>
      </c>
      <c r="O51" s="85">
        <v>487723</v>
      </c>
      <c r="P51" s="83">
        <v>111124</v>
      </c>
      <c r="Q51" s="83">
        <v>149165</v>
      </c>
      <c r="R51" s="83">
        <v>157820</v>
      </c>
      <c r="S51" s="83">
        <v>134297</v>
      </c>
      <c r="T51" s="85">
        <v>552406</v>
      </c>
      <c r="U51" s="83">
        <v>127759</v>
      </c>
      <c r="V51" s="83">
        <v>106771</v>
      </c>
      <c r="W51" s="83">
        <v>69171</v>
      </c>
      <c r="X51" s="83">
        <v>69411</v>
      </c>
      <c r="Y51" s="85">
        <v>373112</v>
      </c>
      <c r="Z51" s="83">
        <v>82512</v>
      </c>
      <c r="AA51" s="83">
        <v>179824</v>
      </c>
      <c r="AB51" s="83">
        <v>261386</v>
      </c>
      <c r="AC51" s="83">
        <v>401200</v>
      </c>
      <c r="AD51" s="85">
        <v>924922</v>
      </c>
      <c r="AE51" s="83">
        <v>485982</v>
      </c>
      <c r="AF51" s="83">
        <v>450873</v>
      </c>
      <c r="AG51" s="83">
        <v>406126</v>
      </c>
      <c r="AH51" s="83">
        <v>426037</v>
      </c>
      <c r="AI51" s="16">
        <v>1769018</v>
      </c>
      <c r="AJ51" s="83">
        <v>493615</v>
      </c>
      <c r="AK51" s="83">
        <v>434915</v>
      </c>
      <c r="AL51" s="83">
        <v>416482</v>
      </c>
      <c r="AM51" s="83">
        <v>398726</v>
      </c>
      <c r="AN51" s="16">
        <v>1743738</v>
      </c>
      <c r="AO51" s="83">
        <v>444354</v>
      </c>
      <c r="AP51" s="83">
        <v>424023</v>
      </c>
      <c r="AQ51" s="83">
        <v>392263</v>
      </c>
      <c r="AR51" s="83">
        <v>388768</v>
      </c>
      <c r="AS51" s="16">
        <v>1649408</v>
      </c>
    </row>
    <row r="52" spans="1:45">
      <c r="A52" t="s">
        <v>319</v>
      </c>
      <c r="B52" s="76" t="s">
        <v>320</v>
      </c>
      <c r="C52" s="85">
        <v>-271364</v>
      </c>
      <c r="D52" s="85">
        <v>-642815</v>
      </c>
      <c r="E52" s="85">
        <v>-656663</v>
      </c>
      <c r="F52" s="83">
        <v>-277738</v>
      </c>
      <c r="G52" s="83">
        <v>-239526</v>
      </c>
      <c r="H52" s="83">
        <v>-135249</v>
      </c>
      <c r="I52" s="83">
        <v>-131989</v>
      </c>
      <c r="J52" s="85">
        <v>-784502</v>
      </c>
      <c r="K52" s="83">
        <v>-129359</v>
      </c>
      <c r="L52" s="83">
        <v>-177883</v>
      </c>
      <c r="M52" s="83">
        <v>-126317</v>
      </c>
      <c r="N52" s="83">
        <v>-23431</v>
      </c>
      <c r="O52" s="85">
        <v>-456990</v>
      </c>
      <c r="P52" s="83">
        <v>-85687</v>
      </c>
      <c r="Q52" s="83">
        <v>-102348</v>
      </c>
      <c r="R52" s="83">
        <v>-118083</v>
      </c>
      <c r="S52" s="83">
        <v>-116506</v>
      </c>
      <c r="T52" s="85">
        <v>-422624</v>
      </c>
      <c r="U52" s="83">
        <v>-82682</v>
      </c>
      <c r="V52" s="83">
        <v>-79688</v>
      </c>
      <c r="W52" s="83">
        <v>-72012</v>
      </c>
      <c r="X52" s="83">
        <v>-68103</v>
      </c>
      <c r="Y52" s="85">
        <v>-302485</v>
      </c>
      <c r="Z52" s="83">
        <v>-71394</v>
      </c>
      <c r="AA52" s="83">
        <v>-125268</v>
      </c>
      <c r="AB52" s="83">
        <v>-190368</v>
      </c>
      <c r="AC52" s="83">
        <v>-297890</v>
      </c>
      <c r="AD52" s="85">
        <v>-684920</v>
      </c>
      <c r="AE52" s="83">
        <v>-347068</v>
      </c>
      <c r="AF52" s="83">
        <v>-411075</v>
      </c>
      <c r="AG52" s="83">
        <v>-439099</v>
      </c>
      <c r="AH52" s="83">
        <v>-396670</v>
      </c>
      <c r="AI52" s="85">
        <v>-1593912</v>
      </c>
      <c r="AJ52" s="83">
        <v>-365775</v>
      </c>
      <c r="AK52" s="83">
        <v>-357446</v>
      </c>
      <c r="AL52" s="83">
        <v>-365312</v>
      </c>
      <c r="AM52" s="83">
        <v>-386571</v>
      </c>
      <c r="AN52" s="85">
        <v>-1475104</v>
      </c>
      <c r="AO52" s="83">
        <v>-390293</v>
      </c>
      <c r="AP52" s="83">
        <v>-428492</v>
      </c>
      <c r="AQ52" s="83">
        <v>-330269</v>
      </c>
      <c r="AR52" s="83">
        <v>-339325</v>
      </c>
      <c r="AS52" s="85">
        <v>-1488379</v>
      </c>
    </row>
    <row r="53" spans="1:45">
      <c r="A53" t="s">
        <v>321</v>
      </c>
      <c r="B53" s="76" t="s">
        <v>322</v>
      </c>
      <c r="C53" s="85">
        <v>0</v>
      </c>
      <c r="D53" s="85">
        <v>0</v>
      </c>
      <c r="E53" s="85">
        <v>-572800</v>
      </c>
      <c r="F53" s="83">
        <v>0</v>
      </c>
      <c r="G53" s="83">
        <v>0</v>
      </c>
      <c r="H53" s="83">
        <v>0</v>
      </c>
      <c r="I53" s="83">
        <v>0</v>
      </c>
      <c r="J53" s="85">
        <v>0</v>
      </c>
      <c r="K53" s="83">
        <v>0</v>
      </c>
      <c r="L53" s="83">
        <v>0</v>
      </c>
      <c r="M53" s="83">
        <v>0</v>
      </c>
      <c r="N53" s="83">
        <v>0</v>
      </c>
      <c r="O53" s="85">
        <v>0</v>
      </c>
      <c r="P53" s="83">
        <v>0</v>
      </c>
      <c r="Q53" s="83">
        <v>0</v>
      </c>
      <c r="R53" s="83">
        <v>0</v>
      </c>
      <c r="S53" s="83">
        <v>0</v>
      </c>
      <c r="T53" s="85">
        <v>0</v>
      </c>
      <c r="U53" s="83">
        <v>0</v>
      </c>
      <c r="V53" s="83">
        <v>0</v>
      </c>
      <c r="W53" s="83">
        <v>0</v>
      </c>
      <c r="X53" s="83">
        <v>0</v>
      </c>
      <c r="Y53" s="85">
        <v>0</v>
      </c>
      <c r="Z53" s="83">
        <v>0</v>
      </c>
      <c r="AA53" s="83">
        <v>0</v>
      </c>
      <c r="AB53" s="89">
        <v>0</v>
      </c>
      <c r="AC53" s="89">
        <v>0</v>
      </c>
      <c r="AD53" s="85">
        <v>0</v>
      </c>
      <c r="AE53" s="83">
        <v>0</v>
      </c>
      <c r="AF53" s="83">
        <v>0</v>
      </c>
      <c r="AG53" s="83">
        <v>0</v>
      </c>
      <c r="AH53" s="83">
        <v>0</v>
      </c>
      <c r="AI53" s="16">
        <v>0</v>
      </c>
      <c r="AJ53" s="83">
        <v>0</v>
      </c>
      <c r="AK53" s="83">
        <v>0</v>
      </c>
      <c r="AL53" s="83">
        <v>0</v>
      </c>
      <c r="AM53" s="83">
        <v>0</v>
      </c>
      <c r="AN53" s="16">
        <v>0</v>
      </c>
      <c r="AO53" s="83">
        <v>0</v>
      </c>
      <c r="AP53" s="83">
        <v>0</v>
      </c>
      <c r="AQ53" s="83">
        <v>0</v>
      </c>
      <c r="AR53" s="83">
        <v>0</v>
      </c>
      <c r="AS53" s="16">
        <v>0</v>
      </c>
    </row>
    <row r="54" spans="1:45">
      <c r="A54" t="s">
        <v>494</v>
      </c>
      <c r="B54" s="76" t="s">
        <v>495</v>
      </c>
      <c r="C54" s="85">
        <v>0</v>
      </c>
      <c r="D54" s="85">
        <v>0</v>
      </c>
      <c r="E54" s="85">
        <v>0</v>
      </c>
      <c r="F54" s="83">
        <v>0</v>
      </c>
      <c r="G54" s="83">
        <v>0</v>
      </c>
      <c r="H54" s="83">
        <v>0</v>
      </c>
      <c r="I54" s="83">
        <v>0</v>
      </c>
      <c r="J54" s="85">
        <v>0</v>
      </c>
      <c r="K54" s="83">
        <v>-1430</v>
      </c>
      <c r="L54" s="83">
        <v>-499</v>
      </c>
      <c r="M54" s="83">
        <v>-22338</v>
      </c>
      <c r="N54" s="83">
        <v>-60148</v>
      </c>
      <c r="O54" s="85">
        <v>-84415</v>
      </c>
      <c r="P54" s="83">
        <v>-4656</v>
      </c>
      <c r="Q54" s="83">
        <v>8780</v>
      </c>
      <c r="R54" s="83">
        <v>-45214</v>
      </c>
      <c r="S54" s="83">
        <v>18213</v>
      </c>
      <c r="T54" s="85">
        <v>-22877</v>
      </c>
      <c r="U54" s="83">
        <v>-157300</v>
      </c>
      <c r="V54" s="83">
        <v>-38492</v>
      </c>
      <c r="W54" s="83">
        <v>-23584</v>
      </c>
      <c r="X54" s="83">
        <v>62190</v>
      </c>
      <c r="Y54" s="85">
        <v>-157186</v>
      </c>
      <c r="Z54" s="83">
        <v>-54966</v>
      </c>
      <c r="AA54" s="83">
        <v>77530</v>
      </c>
      <c r="AB54" s="83">
        <v>-50494</v>
      </c>
      <c r="AC54" s="83">
        <v>-16725</v>
      </c>
      <c r="AD54" s="85">
        <v>-44655</v>
      </c>
      <c r="AE54" s="83">
        <v>90116</v>
      </c>
      <c r="AF54" s="83">
        <v>-55054</v>
      </c>
      <c r="AG54" s="83">
        <v>-17123</v>
      </c>
      <c r="AH54" s="83">
        <v>19232</v>
      </c>
      <c r="AI54" s="16">
        <v>37171</v>
      </c>
      <c r="AJ54" s="83">
        <v>14305</v>
      </c>
      <c r="AK54" s="83">
        <v>25281</v>
      </c>
      <c r="AL54" s="83">
        <v>-12054</v>
      </c>
      <c r="AM54" s="83">
        <v>12383</v>
      </c>
      <c r="AN54" s="16">
        <v>39915</v>
      </c>
      <c r="AO54" s="83">
        <v>-8687</v>
      </c>
      <c r="AP54" s="83">
        <v>-34292</v>
      </c>
      <c r="AQ54" s="83">
        <v>11567</v>
      </c>
      <c r="AR54" s="83">
        <v>-51528</v>
      </c>
      <c r="AS54" s="16">
        <v>-82940</v>
      </c>
    </row>
    <row r="55" spans="1:45">
      <c r="A55" s="4" t="s">
        <v>323</v>
      </c>
      <c r="B55" s="72" t="s">
        <v>324</v>
      </c>
      <c r="C55" s="80">
        <v>2204814</v>
      </c>
      <c r="D55" s="80">
        <v>3374477</v>
      </c>
      <c r="E55" s="80">
        <v>2131059</v>
      </c>
      <c r="F55" s="89">
        <v>319883.20494000003</v>
      </c>
      <c r="G55" s="89">
        <v>241267</v>
      </c>
      <c r="H55" s="89">
        <v>486864</v>
      </c>
      <c r="I55" s="89">
        <v>419069</v>
      </c>
      <c r="J55" s="80">
        <v>1467083.2049400001</v>
      </c>
      <c r="K55" s="89">
        <v>487607</v>
      </c>
      <c r="L55" s="89">
        <v>662075</v>
      </c>
      <c r="M55" s="89">
        <v>493417</v>
      </c>
      <c r="N55" s="89">
        <v>695310</v>
      </c>
      <c r="O55" s="80">
        <v>2338409</v>
      </c>
      <c r="P55" s="89">
        <v>735526</v>
      </c>
      <c r="Q55" s="89">
        <v>797619</v>
      </c>
      <c r="R55" s="89">
        <v>847343</v>
      </c>
      <c r="S55" s="89">
        <v>958558</v>
      </c>
      <c r="T55" s="80">
        <v>3339046</v>
      </c>
      <c r="U55" s="89">
        <v>1194907</v>
      </c>
      <c r="V55" s="89">
        <v>1164133</v>
      </c>
      <c r="W55" s="89">
        <v>1547091</v>
      </c>
      <c r="X55" s="89">
        <v>1609719</v>
      </c>
      <c r="Y55" s="80">
        <v>5515850</v>
      </c>
      <c r="Z55" s="89">
        <v>1692879</v>
      </c>
      <c r="AA55" s="89">
        <v>1801722</v>
      </c>
      <c r="AB55" s="89">
        <v>1569689</v>
      </c>
      <c r="AC55" s="89">
        <v>1452041</v>
      </c>
      <c r="AD55" s="80">
        <v>6516331</v>
      </c>
      <c r="AE55" s="89">
        <v>1659798</v>
      </c>
      <c r="AF55" s="89">
        <v>1384347</v>
      </c>
      <c r="AG55" s="89">
        <v>1365623</v>
      </c>
      <c r="AH55" s="89">
        <v>1380383</v>
      </c>
      <c r="AI55" s="13">
        <v>5790151</v>
      </c>
      <c r="AJ55" s="89">
        <v>1499120.0222100001</v>
      </c>
      <c r="AK55" s="89">
        <v>1477065</v>
      </c>
      <c r="AL55" s="89">
        <v>1386322</v>
      </c>
      <c r="AM55" s="89">
        <v>1195665</v>
      </c>
      <c r="AN55" s="13">
        <v>5558172.0222100001</v>
      </c>
      <c r="AO55" s="89">
        <v>1269030</v>
      </c>
      <c r="AP55" s="89">
        <v>1689408</v>
      </c>
      <c r="AQ55" s="89">
        <v>1677776</v>
      </c>
      <c r="AR55" s="89">
        <v>1487778</v>
      </c>
      <c r="AS55" s="13">
        <v>6123992</v>
      </c>
    </row>
    <row r="56" spans="1:45">
      <c r="A56" s="4" t="s">
        <v>137</v>
      </c>
      <c r="B56" s="72" t="s">
        <v>325</v>
      </c>
      <c r="C56" s="80">
        <v>-791974</v>
      </c>
      <c r="D56" s="80">
        <v>-673413</v>
      </c>
      <c r="E56" s="80">
        <v>-112367</v>
      </c>
      <c r="F56" s="89">
        <v>-110738</v>
      </c>
      <c r="G56" s="89">
        <v>-77787</v>
      </c>
      <c r="H56" s="89">
        <v>-150517</v>
      </c>
      <c r="I56" s="89">
        <v>97078</v>
      </c>
      <c r="J56" s="80">
        <v>-241964</v>
      </c>
      <c r="K56" s="89">
        <v>-172871</v>
      </c>
      <c r="L56" s="89">
        <v>63132</v>
      </c>
      <c r="M56" s="89">
        <v>-28011</v>
      </c>
      <c r="N56" s="89">
        <v>-112308</v>
      </c>
      <c r="O56" s="80">
        <v>-250058</v>
      </c>
      <c r="P56" s="89">
        <v>-129409</v>
      </c>
      <c r="Q56" s="89">
        <v>-143069</v>
      </c>
      <c r="R56" s="89">
        <v>-127737</v>
      </c>
      <c r="S56" s="89">
        <v>-225627</v>
      </c>
      <c r="T56" s="80">
        <v>-625842</v>
      </c>
      <c r="U56" s="89">
        <v>-169786</v>
      </c>
      <c r="V56" s="89">
        <v>-272374</v>
      </c>
      <c r="W56" s="89">
        <v>-410595</v>
      </c>
      <c r="X56" s="89">
        <v>-512380</v>
      </c>
      <c r="Y56" s="80">
        <v>-1365135</v>
      </c>
      <c r="Z56" s="89">
        <v>-436852</v>
      </c>
      <c r="AA56" s="89">
        <v>-608411</v>
      </c>
      <c r="AB56" s="89">
        <v>-393592</v>
      </c>
      <c r="AC56" s="89">
        <v>-360387</v>
      </c>
      <c r="AD56" s="80">
        <v>-1799242</v>
      </c>
      <c r="AE56" s="89">
        <v>-558755</v>
      </c>
      <c r="AF56" s="89">
        <v>-292070</v>
      </c>
      <c r="AG56" s="89">
        <v>-336327</v>
      </c>
      <c r="AH56" s="89">
        <v>-376401</v>
      </c>
      <c r="AI56" s="80">
        <v>-1563553</v>
      </c>
      <c r="AJ56" s="89">
        <v>-409662</v>
      </c>
      <c r="AK56" s="89">
        <v>-424123</v>
      </c>
      <c r="AL56" s="89">
        <v>-312015</v>
      </c>
      <c r="AM56" s="89">
        <v>-279860</v>
      </c>
      <c r="AN56" s="80">
        <v>-1425660</v>
      </c>
      <c r="AO56" s="89">
        <v>-319461</v>
      </c>
      <c r="AP56" s="89">
        <v>-445365</v>
      </c>
      <c r="AQ56" s="89">
        <v>-473243</v>
      </c>
      <c r="AR56" s="89">
        <v>-309232</v>
      </c>
      <c r="AS56" s="80">
        <v>-1547301</v>
      </c>
    </row>
    <row r="57" spans="1:45">
      <c r="A57" t="s">
        <v>326</v>
      </c>
      <c r="B57" s="76" t="s">
        <v>327</v>
      </c>
      <c r="C57" s="85">
        <v>-215352</v>
      </c>
      <c r="D57" s="85">
        <v>-175288</v>
      </c>
      <c r="E57" s="85">
        <v>-309129</v>
      </c>
      <c r="F57" s="83">
        <v>-87051</v>
      </c>
      <c r="G57" s="83">
        <v>-39627</v>
      </c>
      <c r="H57" s="83">
        <v>-6240</v>
      </c>
      <c r="I57" s="83">
        <v>-4131</v>
      </c>
      <c r="J57" s="85">
        <v>-137049</v>
      </c>
      <c r="K57" s="83">
        <v>-24574</v>
      </c>
      <c r="L57" s="83">
        <v>25002</v>
      </c>
      <c r="M57" s="83">
        <v>-2267</v>
      </c>
      <c r="N57" s="83">
        <v>11523</v>
      </c>
      <c r="O57" s="85">
        <v>9684</v>
      </c>
      <c r="P57" s="83">
        <v>-5769</v>
      </c>
      <c r="Q57" s="83">
        <v>-33392</v>
      </c>
      <c r="R57" s="83">
        <v>-71901</v>
      </c>
      <c r="S57" s="83">
        <v>-82481</v>
      </c>
      <c r="T57" s="85">
        <v>-193543</v>
      </c>
      <c r="U57" s="83">
        <v>-107623</v>
      </c>
      <c r="V57" s="83">
        <v>-145501</v>
      </c>
      <c r="W57" s="83">
        <v>-136145</v>
      </c>
      <c r="X57" s="83">
        <v>-244582</v>
      </c>
      <c r="Y57" s="85">
        <v>-633851</v>
      </c>
      <c r="Z57" s="83">
        <v>-209439</v>
      </c>
      <c r="AA57" s="83">
        <v>-285289</v>
      </c>
      <c r="AB57" s="83">
        <v>-247132</v>
      </c>
      <c r="AC57" s="83">
        <v>-267658</v>
      </c>
      <c r="AD57" s="85">
        <v>-1009518</v>
      </c>
      <c r="AE57" s="83">
        <v>-179439</v>
      </c>
      <c r="AF57" s="83">
        <v>-261487</v>
      </c>
      <c r="AG57" s="83">
        <v>-413745</v>
      </c>
      <c r="AH57" s="83">
        <v>-413351</v>
      </c>
      <c r="AI57" s="85">
        <v>-1268022</v>
      </c>
      <c r="AJ57" s="83">
        <v>-368409</v>
      </c>
      <c r="AK57" s="83">
        <v>-396959</v>
      </c>
      <c r="AL57" s="83">
        <v>-251783</v>
      </c>
      <c r="AM57" s="83">
        <v>-350401</v>
      </c>
      <c r="AN57" s="85">
        <v>-1367552</v>
      </c>
      <c r="AO57" s="83">
        <v>-345710</v>
      </c>
      <c r="AP57" s="83">
        <v>-514322</v>
      </c>
      <c r="AQ57" s="83">
        <v>-358898</v>
      </c>
      <c r="AR57" s="83">
        <v>-424936</v>
      </c>
      <c r="AS57" s="85">
        <v>-1643866</v>
      </c>
    </row>
    <row r="58" spans="1:45">
      <c r="A58" t="s">
        <v>328</v>
      </c>
      <c r="B58" s="76" t="s">
        <v>329</v>
      </c>
      <c r="C58" s="85">
        <v>-576622</v>
      </c>
      <c r="D58" s="85">
        <v>-498125</v>
      </c>
      <c r="E58" s="85">
        <v>196762</v>
      </c>
      <c r="F58" s="83">
        <v>-23687</v>
      </c>
      <c r="G58" s="83">
        <v>-38160</v>
      </c>
      <c r="H58" s="83">
        <v>-144277</v>
      </c>
      <c r="I58" s="83">
        <v>101209</v>
      </c>
      <c r="J58" s="85">
        <v>-104915</v>
      </c>
      <c r="K58" s="83">
        <v>-148297</v>
      </c>
      <c r="L58" s="83">
        <v>38130</v>
      </c>
      <c r="M58" s="83">
        <v>-25744</v>
      </c>
      <c r="N58" s="83">
        <v>-123831</v>
      </c>
      <c r="O58" s="85">
        <v>-259742</v>
      </c>
      <c r="P58" s="83">
        <v>-123640</v>
      </c>
      <c r="Q58" s="83">
        <v>-109677</v>
      </c>
      <c r="R58" s="83">
        <v>-55836</v>
      </c>
      <c r="S58" s="83">
        <v>-143146</v>
      </c>
      <c r="T58" s="85">
        <v>-432299</v>
      </c>
      <c r="U58" s="83">
        <v>-62163</v>
      </c>
      <c r="V58" s="83">
        <v>-126873</v>
      </c>
      <c r="W58" s="83">
        <v>-274450</v>
      </c>
      <c r="X58" s="83">
        <v>-267798</v>
      </c>
      <c r="Y58" s="85">
        <v>-731284</v>
      </c>
      <c r="Z58" s="83">
        <v>-227413</v>
      </c>
      <c r="AA58" s="83">
        <v>-323122</v>
      </c>
      <c r="AB58" s="83">
        <v>-146460</v>
      </c>
      <c r="AC58" s="83">
        <v>-92729</v>
      </c>
      <c r="AD58" s="85">
        <v>-789724</v>
      </c>
      <c r="AE58" s="83">
        <v>-379316</v>
      </c>
      <c r="AF58" s="83">
        <v>-30583</v>
      </c>
      <c r="AG58" s="83">
        <v>77418</v>
      </c>
      <c r="AH58" s="83">
        <v>36950</v>
      </c>
      <c r="AI58" s="85">
        <v>-295531</v>
      </c>
      <c r="AJ58" s="83">
        <v>-41253</v>
      </c>
      <c r="AK58" s="83">
        <v>-27164</v>
      </c>
      <c r="AL58" s="83">
        <v>-60232</v>
      </c>
      <c r="AM58" s="83">
        <v>70541</v>
      </c>
      <c r="AN58" s="85">
        <v>-58108</v>
      </c>
      <c r="AO58" s="83">
        <v>26249</v>
      </c>
      <c r="AP58" s="83">
        <v>68957</v>
      </c>
      <c r="AQ58" s="83">
        <v>-114345</v>
      </c>
      <c r="AR58" s="83">
        <v>115704</v>
      </c>
      <c r="AS58" s="85">
        <v>96565</v>
      </c>
    </row>
    <row r="59" spans="1:45">
      <c r="A59" s="4" t="s">
        <v>330</v>
      </c>
      <c r="B59" s="72" t="s">
        <v>331</v>
      </c>
      <c r="C59" s="80">
        <v>1412840</v>
      </c>
      <c r="D59" s="80">
        <v>2701064</v>
      </c>
      <c r="E59" s="80">
        <v>2018692</v>
      </c>
      <c r="F59" s="89">
        <v>209145.20494000003</v>
      </c>
      <c r="G59" s="89">
        <v>163480</v>
      </c>
      <c r="H59" s="89">
        <v>336347</v>
      </c>
      <c r="I59" s="89">
        <v>516147</v>
      </c>
      <c r="J59" s="80">
        <v>1225119.2049400001</v>
      </c>
      <c r="K59" s="89">
        <v>314736</v>
      </c>
      <c r="L59" s="89">
        <v>725207</v>
      </c>
      <c r="M59" s="89">
        <v>465406</v>
      </c>
      <c r="N59" s="89">
        <v>583002</v>
      </c>
      <c r="O59" s="80">
        <v>2088351</v>
      </c>
      <c r="P59" s="89">
        <v>606117</v>
      </c>
      <c r="Q59" s="89">
        <v>654550</v>
      </c>
      <c r="R59" s="89">
        <v>719606</v>
      </c>
      <c r="S59" s="89">
        <v>732931</v>
      </c>
      <c r="T59" s="80">
        <v>2713204</v>
      </c>
      <c r="U59" s="89">
        <v>1025121</v>
      </c>
      <c r="V59" s="89">
        <v>891759</v>
      </c>
      <c r="W59" s="89">
        <v>1136496</v>
      </c>
      <c r="X59" s="89">
        <v>1097339</v>
      </c>
      <c r="Y59" s="80">
        <v>4150715</v>
      </c>
      <c r="Z59" s="89">
        <v>1256027</v>
      </c>
      <c r="AA59" s="89">
        <v>1193311</v>
      </c>
      <c r="AB59" s="88">
        <v>1176097</v>
      </c>
      <c r="AC59" s="88">
        <v>1091654</v>
      </c>
      <c r="AD59" s="80">
        <v>4717089</v>
      </c>
      <c r="AE59" s="89">
        <v>1101043</v>
      </c>
      <c r="AF59" s="89">
        <v>1092277</v>
      </c>
      <c r="AG59" s="89">
        <v>1029296</v>
      </c>
      <c r="AH59" s="89">
        <v>1003982</v>
      </c>
      <c r="AI59" s="13">
        <v>4226598</v>
      </c>
      <c r="AJ59" s="89">
        <v>1089458.0222100001</v>
      </c>
      <c r="AK59" s="89">
        <v>1052942</v>
      </c>
      <c r="AL59" s="89">
        <v>1074307</v>
      </c>
      <c r="AM59" s="89">
        <v>915805</v>
      </c>
      <c r="AN59" s="13">
        <v>4132512.0222100001</v>
      </c>
      <c r="AO59" s="89">
        <v>949569</v>
      </c>
      <c r="AP59" s="89">
        <v>1244043</v>
      </c>
      <c r="AQ59" s="89">
        <v>1204533</v>
      </c>
      <c r="AR59" s="89">
        <v>1178546</v>
      </c>
      <c r="AS59" s="13">
        <v>4576691</v>
      </c>
    </row>
    <row r="60" spans="1:45">
      <c r="A60" s="4" t="s">
        <v>332</v>
      </c>
      <c r="B60" s="72" t="s">
        <v>333</v>
      </c>
      <c r="C60" s="80">
        <v>-7807</v>
      </c>
      <c r="D60" s="80">
        <v>0</v>
      </c>
      <c r="E60" s="80">
        <v>0</v>
      </c>
      <c r="F60" s="89">
        <v>0</v>
      </c>
      <c r="G60" s="89">
        <v>0</v>
      </c>
      <c r="H60" s="89">
        <v>0</v>
      </c>
      <c r="I60" s="89">
        <v>0</v>
      </c>
      <c r="J60" s="80">
        <v>0</v>
      </c>
      <c r="K60" s="89">
        <v>0</v>
      </c>
      <c r="L60" s="89">
        <v>0</v>
      </c>
      <c r="M60" s="89">
        <v>0</v>
      </c>
      <c r="N60" s="89">
        <v>0</v>
      </c>
      <c r="O60" s="80">
        <v>0</v>
      </c>
      <c r="P60" s="89">
        <v>0</v>
      </c>
      <c r="Q60" s="89">
        <v>0</v>
      </c>
      <c r="R60" s="89">
        <v>0</v>
      </c>
      <c r="S60" s="89">
        <v>0</v>
      </c>
      <c r="T60" s="80">
        <v>0</v>
      </c>
      <c r="U60" s="89">
        <v>0</v>
      </c>
      <c r="V60" s="89">
        <v>0</v>
      </c>
      <c r="W60" s="89">
        <v>0</v>
      </c>
      <c r="X60" s="89">
        <v>0</v>
      </c>
      <c r="Y60" s="80">
        <v>0</v>
      </c>
      <c r="Z60" s="89">
        <v>0</v>
      </c>
      <c r="AA60" s="89">
        <v>0</v>
      </c>
      <c r="AB60" s="89">
        <v>0</v>
      </c>
      <c r="AC60" s="89">
        <v>0</v>
      </c>
      <c r="AD60" s="85">
        <v>0</v>
      </c>
      <c r="AE60" s="89">
        <v>0</v>
      </c>
      <c r="AF60" s="89">
        <v>0</v>
      </c>
      <c r="AG60" s="89">
        <v>0</v>
      </c>
      <c r="AH60" s="89">
        <v>0</v>
      </c>
      <c r="AI60" s="13">
        <v>0</v>
      </c>
      <c r="AJ60" s="89">
        <v>0</v>
      </c>
      <c r="AK60" s="89">
        <v>0</v>
      </c>
      <c r="AL60" s="89">
        <v>0</v>
      </c>
      <c r="AM60" s="89">
        <v>0</v>
      </c>
      <c r="AN60" s="13">
        <v>0</v>
      </c>
      <c r="AO60" s="89">
        <v>0</v>
      </c>
      <c r="AP60" s="89">
        <v>0</v>
      </c>
      <c r="AQ60" s="89">
        <v>0</v>
      </c>
      <c r="AR60" s="89">
        <v>0</v>
      </c>
      <c r="AS60" s="13">
        <v>0</v>
      </c>
    </row>
    <row r="61" spans="1:45">
      <c r="A61" s="4" t="s">
        <v>334</v>
      </c>
      <c r="B61" s="72" t="s">
        <v>335</v>
      </c>
      <c r="C61" s="80">
        <v>1405033</v>
      </c>
      <c r="D61" s="80">
        <v>2701064</v>
      </c>
      <c r="E61" s="80">
        <v>2018692</v>
      </c>
      <c r="F61" s="89">
        <v>209145.20494000003</v>
      </c>
      <c r="G61" s="89">
        <v>163480</v>
      </c>
      <c r="H61" s="89">
        <v>336347</v>
      </c>
      <c r="I61" s="89">
        <v>516147</v>
      </c>
      <c r="J61" s="80">
        <v>1225119.2049400001</v>
      </c>
      <c r="K61" s="89">
        <v>314736</v>
      </c>
      <c r="L61" s="89">
        <v>725207</v>
      </c>
      <c r="M61" s="89">
        <v>465406</v>
      </c>
      <c r="N61" s="89">
        <v>583002</v>
      </c>
      <c r="O61" s="80">
        <v>2088351</v>
      </c>
      <c r="P61" s="89">
        <v>606117</v>
      </c>
      <c r="Q61" s="89">
        <v>654550</v>
      </c>
      <c r="R61" s="89">
        <v>719606</v>
      </c>
      <c r="S61" s="89">
        <v>732931</v>
      </c>
      <c r="T61" s="80">
        <v>2713204</v>
      </c>
      <c r="U61" s="89">
        <v>1025121</v>
      </c>
      <c r="V61" s="89">
        <v>891759</v>
      </c>
      <c r="W61" s="89">
        <v>1136496</v>
      </c>
      <c r="X61" s="89">
        <v>1097339</v>
      </c>
      <c r="Y61" s="80">
        <v>4150715</v>
      </c>
      <c r="Z61" s="89">
        <v>1256027</v>
      </c>
      <c r="AA61" s="89">
        <v>1193311</v>
      </c>
      <c r="AB61" s="88">
        <v>1176097</v>
      </c>
      <c r="AC61" s="88">
        <v>1091654</v>
      </c>
      <c r="AD61" s="80">
        <v>4717089</v>
      </c>
      <c r="AE61" s="89">
        <v>1101043</v>
      </c>
      <c r="AF61" s="89">
        <v>1092277</v>
      </c>
      <c r="AG61" s="89">
        <v>1029296</v>
      </c>
      <c r="AH61" s="89">
        <v>1003982</v>
      </c>
      <c r="AI61" s="13">
        <v>4226598</v>
      </c>
      <c r="AJ61" s="89">
        <v>1089458.0222100001</v>
      </c>
      <c r="AK61" s="89">
        <v>1052942</v>
      </c>
      <c r="AL61" s="89">
        <v>1074307</v>
      </c>
      <c r="AM61" s="89">
        <v>915805</v>
      </c>
      <c r="AN61" s="13">
        <v>4132512.0222100001</v>
      </c>
      <c r="AO61" s="89">
        <v>949569</v>
      </c>
      <c r="AP61" s="89">
        <v>1244043</v>
      </c>
      <c r="AQ61" s="89">
        <v>1204533</v>
      </c>
      <c r="AR61" s="89">
        <v>1178546</v>
      </c>
      <c r="AS61" s="13">
        <v>4576691</v>
      </c>
    </row>
    <row r="62" spans="1:45">
      <c r="A62" s="77" t="s">
        <v>336</v>
      </c>
      <c r="B62" s="76" t="s">
        <v>337</v>
      </c>
      <c r="C62" s="84">
        <v>0.46126839636593608</v>
      </c>
      <c r="D62" s="84">
        <v>0.80830224341201395</v>
      </c>
      <c r="E62" s="84">
        <v>0.55967786026823163</v>
      </c>
      <c r="F62" s="91">
        <v>0.22228042191204872</v>
      </c>
      <c r="G62" s="91">
        <v>0.16837933346585601</v>
      </c>
      <c r="H62" s="91">
        <v>0.3170799536937528</v>
      </c>
      <c r="I62" s="91">
        <v>0.4993701601012388</v>
      </c>
      <c r="J62" s="84">
        <v>0.30580809225270023</v>
      </c>
      <c r="K62" s="91">
        <v>0.28305582585828865</v>
      </c>
      <c r="L62" s="91">
        <v>0.57992249648947158</v>
      </c>
      <c r="M62" s="91">
        <v>0.4026233331660804</v>
      </c>
      <c r="N62" s="91">
        <v>0.44384199888088249</v>
      </c>
      <c r="O62" s="84">
        <v>0.30580809225270023</v>
      </c>
      <c r="P62" s="91">
        <v>0.43977545307718091</v>
      </c>
      <c r="Q62" s="91">
        <v>0.46060071255714846</v>
      </c>
      <c r="R62" s="91">
        <v>0.47040112539719997</v>
      </c>
      <c r="S62" s="91">
        <v>0.46427295485296427</v>
      </c>
      <c r="T62" s="84">
        <v>0.45926135067189638</v>
      </c>
      <c r="U62" s="91">
        <v>0.53806396280497437</v>
      </c>
      <c r="V62" s="91">
        <v>0.46729761907257228</v>
      </c>
      <c r="W62" s="91">
        <v>0.49655035012056625</v>
      </c>
      <c r="X62" s="91">
        <v>0.48123436855199342</v>
      </c>
      <c r="Y62" s="84">
        <v>0.49515990015001354</v>
      </c>
      <c r="Z62" s="91">
        <v>0.52406429830300283</v>
      </c>
      <c r="AA62" s="91">
        <v>0.49357404204171412</v>
      </c>
      <c r="AB62" s="91">
        <v>0.52161947715508428</v>
      </c>
      <c r="AC62" s="91">
        <v>0.50095565091414374</v>
      </c>
      <c r="AD62" s="84">
        <v>0.51005239481138254</v>
      </c>
      <c r="AE62" s="91">
        <v>0.48192037550679545</v>
      </c>
      <c r="AF62" s="91">
        <v>0.48726865069734909</v>
      </c>
      <c r="AG62" s="91">
        <v>0.45587419187537176</v>
      </c>
      <c r="AH62" s="91">
        <v>0.43508927940729725</v>
      </c>
      <c r="AI62" s="84">
        <v>0.46488467024860991</v>
      </c>
      <c r="AJ62" s="91">
        <v>0.49310130452158962</v>
      </c>
      <c r="AK62" s="91">
        <v>0.47205793862673762</v>
      </c>
      <c r="AL62" s="91">
        <v>0.47784780848849312</v>
      </c>
      <c r="AM62" s="91">
        <v>0.40844346781685525</v>
      </c>
      <c r="AN62" s="84">
        <v>0.46276600818138808</v>
      </c>
      <c r="AO62" s="91">
        <v>0.42747806717423092</v>
      </c>
      <c r="AP62" s="91">
        <v>0.50632312229397147</v>
      </c>
      <c r="AQ62" s="91">
        <v>0.49448872621223394</v>
      </c>
      <c r="AR62" s="91">
        <v>0.49122252741527417</v>
      </c>
      <c r="AS62" s="84">
        <v>0.48107493502895055</v>
      </c>
    </row>
    <row r="63" spans="1:45">
      <c r="A63" s="4" t="s">
        <v>338</v>
      </c>
      <c r="B63" s="72" t="s">
        <v>339</v>
      </c>
      <c r="C63" s="84"/>
      <c r="D63" s="84"/>
      <c r="E63" s="93"/>
      <c r="F63" s="91"/>
      <c r="G63" s="82"/>
      <c r="H63" s="82"/>
      <c r="I63" s="82"/>
      <c r="J63" s="84"/>
      <c r="K63" s="82"/>
      <c r="L63" s="82"/>
      <c r="M63" s="91"/>
      <c r="N63" s="91"/>
      <c r="O63" s="84"/>
      <c r="P63" s="91"/>
      <c r="Q63" s="91"/>
      <c r="R63" s="91"/>
      <c r="S63" s="91"/>
      <c r="T63" s="84"/>
      <c r="U63" s="91"/>
      <c r="V63" s="91"/>
      <c r="W63" s="91"/>
      <c r="X63" s="91"/>
      <c r="Y63" s="84"/>
      <c r="Z63" s="91"/>
      <c r="AA63" s="91"/>
      <c r="AB63" s="91"/>
      <c r="AC63" s="91"/>
      <c r="AD63" s="84"/>
      <c r="AE63" s="91"/>
      <c r="AF63" s="91"/>
      <c r="AG63" s="91"/>
      <c r="AH63" s="91"/>
      <c r="AI63" s="84"/>
      <c r="AJ63" s="91"/>
      <c r="AK63" s="91"/>
      <c r="AL63" s="91"/>
      <c r="AM63" s="91"/>
      <c r="AN63" s="84"/>
      <c r="AO63" s="91"/>
      <c r="AP63" s="91"/>
      <c r="AQ63" s="91"/>
      <c r="AR63" s="91"/>
      <c r="AS63" s="84"/>
    </row>
    <row r="64" spans="1:45">
      <c r="A64" t="s">
        <v>413</v>
      </c>
      <c r="B64" s="76" t="s">
        <v>414</v>
      </c>
      <c r="C64" s="79">
        <v>1404172</v>
      </c>
      <c r="D64" s="79">
        <v>2699844</v>
      </c>
      <c r="E64" s="79">
        <v>2018891</v>
      </c>
      <c r="F64" s="81">
        <v>209026.20494000003</v>
      </c>
      <c r="G64" s="81">
        <v>163315</v>
      </c>
      <c r="H64" s="81">
        <v>336263</v>
      </c>
      <c r="I64" s="81">
        <v>516110</v>
      </c>
      <c r="J64" s="79">
        <v>1224714.2049400001</v>
      </c>
      <c r="K64" s="81">
        <v>314723</v>
      </c>
      <c r="L64" s="81">
        <v>724435</v>
      </c>
      <c r="M64" s="81">
        <v>465364</v>
      </c>
      <c r="N64" s="81">
        <v>582922</v>
      </c>
      <c r="O64" s="79">
        <v>2087444</v>
      </c>
      <c r="P64" s="81">
        <v>606198</v>
      </c>
      <c r="Q64" s="81">
        <v>654769</v>
      </c>
      <c r="R64" s="81">
        <v>719830</v>
      </c>
      <c r="S64" s="81">
        <v>733369</v>
      </c>
      <c r="T64" s="79">
        <v>2714166</v>
      </c>
      <c r="U64" s="81">
        <v>1025552</v>
      </c>
      <c r="V64" s="81">
        <v>892388</v>
      </c>
      <c r="W64" s="81">
        <v>1136984</v>
      </c>
      <c r="X64" s="81">
        <v>1097380</v>
      </c>
      <c r="Y64" s="79">
        <v>4152304</v>
      </c>
      <c r="Z64" s="81">
        <v>1256038</v>
      </c>
      <c r="AA64" s="81">
        <v>1193336</v>
      </c>
      <c r="AB64" s="81">
        <v>1176129</v>
      </c>
      <c r="AC64" s="81">
        <v>1091594</v>
      </c>
      <c r="AD64" s="80">
        <v>4717097</v>
      </c>
      <c r="AE64" s="81">
        <v>1100945</v>
      </c>
      <c r="AF64" s="81">
        <v>1092182</v>
      </c>
      <c r="AG64" s="81">
        <v>1029100</v>
      </c>
      <c r="AH64" s="81">
        <v>1003830</v>
      </c>
      <c r="AI64" s="13">
        <v>4226057</v>
      </c>
      <c r="AJ64" s="81">
        <v>1089351.0222100001</v>
      </c>
      <c r="AK64" s="81">
        <v>1052794</v>
      </c>
      <c r="AL64" s="81">
        <v>1074241</v>
      </c>
      <c r="AM64" s="81">
        <v>915543</v>
      </c>
      <c r="AN64" s="13">
        <v>4131929.0222100001</v>
      </c>
      <c r="AO64" s="81">
        <v>949583</v>
      </c>
      <c r="AP64" s="81">
        <v>1244051</v>
      </c>
      <c r="AQ64" s="81">
        <v>1204491</v>
      </c>
      <c r="AR64" s="81">
        <v>1178456</v>
      </c>
      <c r="AS64" s="13">
        <v>4576581</v>
      </c>
    </row>
    <row r="65" spans="1:45">
      <c r="A65" s="77" t="s">
        <v>336</v>
      </c>
      <c r="B65" s="76" t="s">
        <v>337</v>
      </c>
      <c r="C65" s="84">
        <v>0.46098573247884511</v>
      </c>
      <c r="D65" s="84">
        <v>0.80793715441857927</v>
      </c>
      <c r="E65" s="84">
        <v>0.55973303257494977</v>
      </c>
      <c r="F65" s="91">
        <v>0.22215394820104434</v>
      </c>
      <c r="G65" s="91">
        <v>0.16820938857949763</v>
      </c>
      <c r="H65" s="91">
        <v>0.3170007654860082</v>
      </c>
      <c r="I65" s="91">
        <v>0.49933436274908183</v>
      </c>
      <c r="J65" s="84">
        <v>0.30570699819029151</v>
      </c>
      <c r="K65" s="91">
        <v>0.28304413439072162</v>
      </c>
      <c r="L65" s="91">
        <v>0.57992249648947158</v>
      </c>
      <c r="M65" s="91">
        <v>0.4026233331660804</v>
      </c>
      <c r="N65" s="91">
        <v>0.44384199888088249</v>
      </c>
      <c r="O65" s="84">
        <v>0.30570699819029151</v>
      </c>
      <c r="P65" s="91">
        <v>0.43983422359788776</v>
      </c>
      <c r="Q65" s="91">
        <v>0.46075482080869534</v>
      </c>
      <c r="R65" s="91">
        <v>0.47040112539719997</v>
      </c>
      <c r="S65" s="91">
        <v>0.46427295485296427</v>
      </c>
      <c r="T65" s="84">
        <v>0.45942418745797897</v>
      </c>
      <c r="U65" s="91">
        <v>0.53829071053395416</v>
      </c>
      <c r="V65" s="91">
        <v>0.46762722628976511</v>
      </c>
      <c r="W65" s="91">
        <v>0.49676356386778475</v>
      </c>
      <c r="X65" s="91">
        <v>0.48125234896562191</v>
      </c>
      <c r="Y65" s="84">
        <v>0.49534946004061997</v>
      </c>
      <c r="Z65" s="91">
        <v>0.52406429830300283</v>
      </c>
      <c r="AA65" s="91">
        <v>0.49358438247354713</v>
      </c>
      <c r="AB65" s="91">
        <v>0.52163366971170921</v>
      </c>
      <c r="AC65" s="91">
        <v>0.50092811715431251</v>
      </c>
      <c r="AD65" s="240">
        <v>0.51005325984046268</v>
      </c>
      <c r="AE65" s="91">
        <v>0.48187748145379328</v>
      </c>
      <c r="AF65" s="91">
        <v>0.48722627085980214</v>
      </c>
      <c r="AG65" s="91">
        <v>0.45578738366703558</v>
      </c>
      <c r="AH65" s="91">
        <v>0.4350234081362287</v>
      </c>
      <c r="AI65" s="240">
        <v>0.46482516551061387</v>
      </c>
      <c r="AJ65" s="91">
        <v>0.49305287508373319</v>
      </c>
      <c r="AK65" s="91">
        <v>0.47205793862673762</v>
      </c>
      <c r="AL65" s="91">
        <v>0.47781845193086087</v>
      </c>
      <c r="AM65" s="91">
        <v>0.40832661740812415</v>
      </c>
      <c r="AN65" s="240">
        <v>0.46270072280984659</v>
      </c>
      <c r="AO65" s="91">
        <v>0.42748436971037146</v>
      </c>
      <c r="AP65" s="91">
        <v>0.50632637827867488</v>
      </c>
      <c r="AQ65" s="91">
        <v>0.49447148423837273</v>
      </c>
      <c r="AR65" s="91">
        <v>0.49118501506745971</v>
      </c>
      <c r="AS65" s="240">
        <v>0.48106337247363423</v>
      </c>
    </row>
    <row r="66" spans="1:45">
      <c r="A66" t="s">
        <v>340</v>
      </c>
      <c r="B66" s="76" t="s">
        <v>341</v>
      </c>
      <c r="C66" s="85">
        <v>861</v>
      </c>
      <c r="D66" s="85">
        <v>1220</v>
      </c>
      <c r="E66" s="85">
        <v>-199</v>
      </c>
      <c r="F66" s="85">
        <v>119</v>
      </c>
      <c r="G66" s="85">
        <v>165</v>
      </c>
      <c r="H66" s="85">
        <v>84</v>
      </c>
      <c r="I66" s="85">
        <v>37</v>
      </c>
      <c r="J66" s="85">
        <v>405</v>
      </c>
      <c r="K66" s="85">
        <v>13</v>
      </c>
      <c r="L66" s="85">
        <v>772</v>
      </c>
      <c r="M66" s="85">
        <v>42</v>
      </c>
      <c r="N66" s="85">
        <v>80</v>
      </c>
      <c r="O66" s="85">
        <v>907</v>
      </c>
      <c r="P66" s="85">
        <v>-81</v>
      </c>
      <c r="Q66" s="85">
        <v>-219</v>
      </c>
      <c r="R66" s="85">
        <v>-224</v>
      </c>
      <c r="S66" s="85">
        <v>-438</v>
      </c>
      <c r="T66" s="85">
        <v>-962</v>
      </c>
      <c r="U66" s="85">
        <v>-431</v>
      </c>
      <c r="V66" s="85">
        <v>-629</v>
      </c>
      <c r="W66" s="85">
        <v>-488</v>
      </c>
      <c r="X66" s="85">
        <v>-41</v>
      </c>
      <c r="Y66" s="85">
        <v>-1589</v>
      </c>
      <c r="Z66" s="83">
        <v>-11</v>
      </c>
      <c r="AA66" s="83">
        <v>-25</v>
      </c>
      <c r="AB66" s="83">
        <v>-32</v>
      </c>
      <c r="AC66" s="83">
        <v>60</v>
      </c>
      <c r="AD66" s="85">
        <v>-8</v>
      </c>
      <c r="AE66" s="83">
        <v>98</v>
      </c>
      <c r="AF66" s="83">
        <v>95</v>
      </c>
      <c r="AG66" s="83">
        <v>196</v>
      </c>
      <c r="AH66" s="83">
        <v>152</v>
      </c>
      <c r="AI66" s="16">
        <v>541</v>
      </c>
      <c r="AJ66" s="83">
        <v>107</v>
      </c>
      <c r="AK66" s="83">
        <v>148</v>
      </c>
      <c r="AL66" s="83">
        <v>66</v>
      </c>
      <c r="AM66" s="83">
        <v>262</v>
      </c>
      <c r="AN66" s="16">
        <v>583</v>
      </c>
      <c r="AO66" s="83">
        <v>-14</v>
      </c>
      <c r="AP66" s="83">
        <v>-8</v>
      </c>
      <c r="AQ66" s="83">
        <v>42</v>
      </c>
      <c r="AR66" s="83">
        <v>90</v>
      </c>
      <c r="AS66" s="85">
        <v>110</v>
      </c>
    </row>
    <row r="67" spans="1:45">
      <c r="B67" s="76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Z67" s="100"/>
      <c r="AA67" s="100"/>
      <c r="AB67" s="100"/>
      <c r="AC67" s="100"/>
      <c r="AE67" s="100"/>
      <c r="AF67" s="100"/>
      <c r="AG67" s="100"/>
      <c r="AH67" s="100"/>
      <c r="AJ67" s="100"/>
      <c r="AK67" s="100"/>
      <c r="AL67" s="100"/>
      <c r="AM67" s="100"/>
      <c r="AO67" s="100"/>
      <c r="AP67" s="100"/>
      <c r="AQ67" s="100"/>
      <c r="AR67" s="100"/>
    </row>
    <row r="68" spans="1:45" ht="15" customHeight="1">
      <c r="C68" s="98" t="s">
        <v>15</v>
      </c>
      <c r="D68" s="98" t="s">
        <v>14</v>
      </c>
      <c r="E68" s="98" t="s">
        <v>13</v>
      </c>
      <c r="F68" s="99" t="s">
        <v>405</v>
      </c>
      <c r="G68" s="99" t="s">
        <v>406</v>
      </c>
      <c r="H68" s="99" t="s">
        <v>407</v>
      </c>
      <c r="I68" s="99" t="s">
        <v>408</v>
      </c>
      <c r="J68" s="98">
        <v>2017</v>
      </c>
      <c r="K68" s="99" t="s">
        <v>409</v>
      </c>
      <c r="L68" s="99" t="s">
        <v>410</v>
      </c>
      <c r="M68" s="99" t="s">
        <v>411</v>
      </c>
      <c r="N68" s="99" t="s">
        <v>412</v>
      </c>
      <c r="O68" s="98">
        <v>2018</v>
      </c>
      <c r="P68" s="99"/>
      <c r="Q68" s="99"/>
      <c r="R68" s="99"/>
      <c r="S68" s="99"/>
      <c r="T68" s="98"/>
      <c r="U68" s="99"/>
      <c r="V68" s="99"/>
      <c r="W68" s="99"/>
      <c r="Z68" s="99"/>
      <c r="AA68" s="99"/>
      <c r="AB68" s="99"/>
      <c r="AC68" s="99"/>
      <c r="AE68" s="99"/>
      <c r="AF68" s="99"/>
      <c r="AG68" s="99"/>
      <c r="AH68" s="99"/>
      <c r="AJ68" s="99"/>
      <c r="AK68" s="99"/>
      <c r="AL68" s="99"/>
      <c r="AM68" s="99"/>
      <c r="AO68" s="99"/>
      <c r="AP68" s="99"/>
      <c r="AQ68" s="99"/>
      <c r="AR68" s="99"/>
    </row>
    <row r="69" spans="1:45">
      <c r="A69" s="377" t="s">
        <v>342</v>
      </c>
      <c r="B69" s="378" t="s">
        <v>343</v>
      </c>
      <c r="C69" s="377" t="s">
        <v>15</v>
      </c>
      <c r="D69" s="377" t="s">
        <v>14</v>
      </c>
      <c r="E69" s="377" t="s">
        <v>13</v>
      </c>
      <c r="F69" s="296" t="s">
        <v>26</v>
      </c>
      <c r="G69" s="296" t="s">
        <v>28</v>
      </c>
      <c r="H69" s="296" t="s">
        <v>29</v>
      </c>
      <c r="I69" s="296" t="s">
        <v>30</v>
      </c>
      <c r="J69" s="377">
        <v>2017</v>
      </c>
      <c r="K69" s="296" t="s">
        <v>75</v>
      </c>
      <c r="L69" s="296" t="s">
        <v>76</v>
      </c>
      <c r="M69" s="296" t="s">
        <v>77</v>
      </c>
      <c r="N69" s="296" t="s">
        <v>78</v>
      </c>
      <c r="O69" s="377">
        <v>2018</v>
      </c>
      <c r="P69" s="296" t="s">
        <v>491</v>
      </c>
      <c r="Q69" s="296" t="s">
        <v>497</v>
      </c>
      <c r="R69" s="296" t="s">
        <v>503</v>
      </c>
      <c r="S69" s="296" t="s">
        <v>508</v>
      </c>
      <c r="T69" s="377">
        <v>2019</v>
      </c>
      <c r="U69" s="296" t="s">
        <v>510</v>
      </c>
      <c r="V69" s="296" t="s">
        <v>512</v>
      </c>
      <c r="W69" s="296" t="s">
        <v>521</v>
      </c>
      <c r="X69" s="296" t="s">
        <v>528</v>
      </c>
      <c r="Y69" s="377">
        <v>2020</v>
      </c>
      <c r="Z69" s="296" t="s">
        <v>530</v>
      </c>
      <c r="AA69" s="296" t="s">
        <v>539</v>
      </c>
      <c r="AB69" s="296" t="s">
        <v>546</v>
      </c>
      <c r="AC69" s="296" t="s">
        <v>666</v>
      </c>
      <c r="AD69" s="377">
        <v>2021</v>
      </c>
      <c r="AE69" s="296" t="s">
        <v>674</v>
      </c>
      <c r="AF69" s="296" t="s">
        <v>677</v>
      </c>
      <c r="AG69" s="296" t="s">
        <v>685</v>
      </c>
      <c r="AH69" s="296" t="s">
        <v>693</v>
      </c>
      <c r="AI69" s="377">
        <v>2022</v>
      </c>
      <c r="AJ69" s="296" t="s">
        <v>700</v>
      </c>
      <c r="AK69" s="296" t="s">
        <v>710</v>
      </c>
      <c r="AL69" s="296" t="s">
        <v>718</v>
      </c>
      <c r="AM69" s="296" t="s">
        <v>719</v>
      </c>
      <c r="AN69" s="377">
        <v>2023</v>
      </c>
      <c r="AO69" s="296" t="s">
        <v>723</v>
      </c>
      <c r="AP69" s="296" t="s">
        <v>731</v>
      </c>
      <c r="AQ69" s="296" t="s">
        <v>755</v>
      </c>
      <c r="AR69" s="296" t="s">
        <v>761</v>
      </c>
      <c r="AS69" s="377">
        <v>2024</v>
      </c>
    </row>
    <row r="70" spans="1:45">
      <c r="A70" s="377"/>
      <c r="B70" s="378"/>
      <c r="C70" s="377"/>
      <c r="D70" s="377"/>
      <c r="E70" s="377"/>
      <c r="F70" s="296" t="s">
        <v>27</v>
      </c>
      <c r="G70" s="296" t="s">
        <v>68</v>
      </c>
      <c r="H70" s="296" t="s">
        <v>69</v>
      </c>
      <c r="I70" s="296" t="s">
        <v>70</v>
      </c>
      <c r="J70" s="377"/>
      <c r="K70" s="296" t="s">
        <v>31</v>
      </c>
      <c r="L70" s="296" t="s">
        <v>71</v>
      </c>
      <c r="M70" s="296" t="s">
        <v>72</v>
      </c>
      <c r="N70" s="296" t="s">
        <v>73</v>
      </c>
      <c r="O70" s="377"/>
      <c r="P70" s="296" t="s">
        <v>492</v>
      </c>
      <c r="Q70" s="296" t="s">
        <v>498</v>
      </c>
      <c r="R70" s="296" t="s">
        <v>504</v>
      </c>
      <c r="S70" s="296" t="s">
        <v>509</v>
      </c>
      <c r="T70" s="377">
        <v>2019</v>
      </c>
      <c r="U70" s="296" t="s">
        <v>511</v>
      </c>
      <c r="V70" s="296" t="s">
        <v>513</v>
      </c>
      <c r="W70" s="296" t="s">
        <v>522</v>
      </c>
      <c r="X70" s="296" t="s">
        <v>529</v>
      </c>
      <c r="Y70" s="377">
        <v>2019</v>
      </c>
      <c r="Z70" s="296" t="s">
        <v>531</v>
      </c>
      <c r="AA70" s="296" t="s">
        <v>540</v>
      </c>
      <c r="AB70" s="296" t="s">
        <v>547</v>
      </c>
      <c r="AC70" s="296" t="s">
        <v>667</v>
      </c>
      <c r="AD70" s="377"/>
      <c r="AE70" s="296" t="s">
        <v>675</v>
      </c>
      <c r="AF70" s="296" t="s">
        <v>678</v>
      </c>
      <c r="AG70" s="296" t="s">
        <v>686</v>
      </c>
      <c r="AH70" s="296" t="s">
        <v>692</v>
      </c>
      <c r="AI70" s="377"/>
      <c r="AJ70" s="296" t="s">
        <v>701</v>
      </c>
      <c r="AK70" s="296" t="s">
        <v>711</v>
      </c>
      <c r="AL70" s="296" t="s">
        <v>717</v>
      </c>
      <c r="AM70" s="296" t="s">
        <v>720</v>
      </c>
      <c r="AN70" s="377"/>
      <c r="AO70" s="296" t="s">
        <v>724</v>
      </c>
      <c r="AP70" s="296" t="s">
        <v>732</v>
      </c>
      <c r="AQ70" s="296" t="s">
        <v>756</v>
      </c>
      <c r="AR70" s="296" t="s">
        <v>762</v>
      </c>
      <c r="AS70" s="377"/>
    </row>
    <row r="71" spans="1:45">
      <c r="A71" s="4" t="s">
        <v>344</v>
      </c>
      <c r="B71" s="72" t="s">
        <v>344</v>
      </c>
      <c r="C71" s="96">
        <v>2044714.0271672611</v>
      </c>
      <c r="D71" s="96">
        <v>2247323.2642135299</v>
      </c>
      <c r="E71" s="96">
        <v>2090898</v>
      </c>
      <c r="F71" s="88">
        <v>239365.66553000009</v>
      </c>
      <c r="G71" s="88">
        <v>530189.66830999998</v>
      </c>
      <c r="H71" s="88">
        <v>690900</v>
      </c>
      <c r="I71" s="88">
        <v>678740</v>
      </c>
      <c r="J71" s="96">
        <v>2139195.6655299999</v>
      </c>
      <c r="K71" s="88">
        <v>745150</v>
      </c>
      <c r="L71" s="88">
        <v>956199</v>
      </c>
      <c r="M71" s="88">
        <v>750284</v>
      </c>
      <c r="N71" s="88">
        <v>900140</v>
      </c>
      <c r="O71" s="96">
        <v>3351771</v>
      </c>
      <c r="P71" s="88">
        <v>970812</v>
      </c>
      <c r="Q71" s="88">
        <v>999104</v>
      </c>
      <c r="R71" s="88">
        <v>1109393</v>
      </c>
      <c r="S71" s="88">
        <v>1179932</v>
      </c>
      <c r="T71" s="96">
        <v>4259241</v>
      </c>
      <c r="U71" s="88">
        <v>1569299</v>
      </c>
      <c r="V71" s="88">
        <v>1419192</v>
      </c>
      <c r="W71" s="88">
        <v>1904673</v>
      </c>
      <c r="X71" s="164">
        <v>1828566</v>
      </c>
      <c r="Y71" s="96">
        <v>6721730</v>
      </c>
      <c r="Z71" s="88">
        <v>1999896</v>
      </c>
      <c r="AA71" s="88">
        <v>1933159</v>
      </c>
      <c r="AB71" s="88">
        <v>1820188</v>
      </c>
      <c r="AC71" s="88">
        <v>1624594</v>
      </c>
      <c r="AD71" s="80">
        <v>7377837</v>
      </c>
      <c r="AE71" s="88">
        <v>1704248</v>
      </c>
      <c r="AF71" s="88">
        <v>1665138</v>
      </c>
      <c r="AG71" s="88">
        <v>1669930</v>
      </c>
      <c r="AH71" s="88">
        <v>1589302</v>
      </c>
      <c r="AI71" s="80">
        <v>6628618</v>
      </c>
      <c r="AJ71" s="88">
        <v>1617146</v>
      </c>
      <c r="AK71" s="88">
        <f>AK44-AK34</f>
        <v>1640200</v>
      </c>
      <c r="AL71" s="88">
        <f>AL44-AL34</f>
        <v>1627644</v>
      </c>
      <c r="AM71" s="88">
        <v>1449256</v>
      </c>
      <c r="AN71" s="80">
        <v>6334246</v>
      </c>
      <c r="AO71" s="88">
        <v>1574154</v>
      </c>
      <c r="AP71" s="88">
        <v>1816774</v>
      </c>
      <c r="AQ71" s="88">
        <v>1704587</v>
      </c>
      <c r="AR71" s="88">
        <v>1594316</v>
      </c>
      <c r="AS71" s="80">
        <v>6689831</v>
      </c>
    </row>
    <row r="72" spans="1:45" hidden="1" outlineLevel="1">
      <c r="A72" s="15" t="s">
        <v>345</v>
      </c>
      <c r="B72" s="74" t="s">
        <v>346</v>
      </c>
      <c r="C72" s="97">
        <v>0</v>
      </c>
      <c r="D72" s="97">
        <v>0</v>
      </c>
      <c r="E72" s="97">
        <v>78783.935826172339</v>
      </c>
      <c r="F72" s="94">
        <v>268217</v>
      </c>
      <c r="G72" s="94">
        <v>145327.29071999999</v>
      </c>
      <c r="H72" s="94">
        <v>34713</v>
      </c>
      <c r="I72" s="94">
        <v>43575</v>
      </c>
      <c r="J72" s="97">
        <v>491832.29071999999</v>
      </c>
      <c r="K72" s="94">
        <v>15057</v>
      </c>
      <c r="L72" s="94">
        <v>14956</v>
      </c>
      <c r="M72" s="94">
        <v>19702</v>
      </c>
      <c r="N72" s="94">
        <v>13607</v>
      </c>
      <c r="O72" s="97">
        <v>63322</v>
      </c>
      <c r="P72" s="94">
        <v>0</v>
      </c>
      <c r="Q72" s="94">
        <v>0</v>
      </c>
      <c r="R72" s="94">
        <v>0</v>
      </c>
      <c r="S72" s="94">
        <v>0</v>
      </c>
      <c r="T72" s="97">
        <v>0</v>
      </c>
      <c r="U72" s="94">
        <v>0</v>
      </c>
      <c r="V72" s="94">
        <v>0</v>
      </c>
      <c r="W72" s="94">
        <v>0</v>
      </c>
      <c r="X72" s="94">
        <v>0</v>
      </c>
      <c r="Y72" s="97">
        <v>0</v>
      </c>
      <c r="Z72" s="94">
        <v>0</v>
      </c>
      <c r="AA72" s="94">
        <v>0</v>
      </c>
      <c r="AB72" s="94">
        <v>0</v>
      </c>
      <c r="AC72" s="94">
        <v>0</v>
      </c>
      <c r="AD72" s="97">
        <v>0</v>
      </c>
      <c r="AE72" s="94">
        <v>0</v>
      </c>
      <c r="AF72" s="94">
        <v>0</v>
      </c>
      <c r="AG72" s="94">
        <v>0</v>
      </c>
      <c r="AH72" s="94">
        <v>0</v>
      </c>
      <c r="AI72" s="97">
        <v>0</v>
      </c>
      <c r="AJ72" s="94">
        <v>0</v>
      </c>
      <c r="AK72" s="94">
        <v>0</v>
      </c>
      <c r="AL72" s="94">
        <v>0</v>
      </c>
      <c r="AM72" s="94">
        <v>0</v>
      </c>
      <c r="AN72" s="97">
        <v>0</v>
      </c>
      <c r="AO72" s="94">
        <v>0</v>
      </c>
      <c r="AP72" s="94">
        <v>0</v>
      </c>
      <c r="AQ72" s="94">
        <v>0</v>
      </c>
      <c r="AR72" s="94">
        <v>0</v>
      </c>
      <c r="AS72" s="97">
        <v>0</v>
      </c>
    </row>
    <row r="73" spans="1:45" hidden="1" outlineLevel="1">
      <c r="A73" s="15" t="s">
        <v>347</v>
      </c>
      <c r="B73" s="74" t="s">
        <v>348</v>
      </c>
      <c r="C73" s="97">
        <v>0</v>
      </c>
      <c r="D73" s="97">
        <v>32213.321599999999</v>
      </c>
      <c r="E73" s="97">
        <v>26500</v>
      </c>
      <c r="F73" s="94">
        <v>0</v>
      </c>
      <c r="G73" s="94">
        <v>0</v>
      </c>
      <c r="H73" s="94">
        <v>0</v>
      </c>
      <c r="I73" s="94">
        <v>0</v>
      </c>
      <c r="J73" s="97">
        <v>0</v>
      </c>
      <c r="K73" s="94">
        <v>0</v>
      </c>
      <c r="L73" s="94">
        <v>0</v>
      </c>
      <c r="M73" s="94">
        <v>0</v>
      </c>
      <c r="N73" s="94">
        <v>0</v>
      </c>
      <c r="O73" s="97">
        <v>0</v>
      </c>
      <c r="P73" s="94">
        <v>0</v>
      </c>
      <c r="Q73" s="94">
        <v>0</v>
      </c>
      <c r="R73" s="94">
        <v>0</v>
      </c>
      <c r="S73" s="94">
        <v>0</v>
      </c>
      <c r="T73" s="97">
        <v>0</v>
      </c>
      <c r="U73" s="94">
        <v>0</v>
      </c>
      <c r="V73" s="94">
        <v>0</v>
      </c>
      <c r="W73" s="94">
        <v>0</v>
      </c>
      <c r="X73" s="94">
        <v>0</v>
      </c>
      <c r="Y73" s="97">
        <v>0</v>
      </c>
      <c r="Z73" s="94">
        <v>0</v>
      </c>
      <c r="AA73" s="94">
        <v>0</v>
      </c>
      <c r="AB73" s="94">
        <v>0</v>
      </c>
      <c r="AC73" s="94">
        <v>0</v>
      </c>
      <c r="AD73" s="97">
        <v>0</v>
      </c>
      <c r="AE73" s="94">
        <v>0</v>
      </c>
      <c r="AF73" s="94">
        <v>0</v>
      </c>
      <c r="AG73" s="94">
        <v>0</v>
      </c>
      <c r="AH73" s="94">
        <v>0</v>
      </c>
      <c r="AI73" s="97">
        <v>0</v>
      </c>
      <c r="AJ73" s="94">
        <v>0</v>
      </c>
      <c r="AK73" s="94">
        <v>0</v>
      </c>
      <c r="AL73" s="94">
        <v>0</v>
      </c>
      <c r="AM73" s="94">
        <v>0</v>
      </c>
      <c r="AN73" s="97">
        <v>0</v>
      </c>
      <c r="AO73" s="94">
        <v>0</v>
      </c>
      <c r="AP73" s="94">
        <v>0</v>
      </c>
      <c r="AQ73" s="94">
        <v>0</v>
      </c>
      <c r="AR73" s="94">
        <v>0</v>
      </c>
      <c r="AS73" s="97">
        <v>0</v>
      </c>
    </row>
    <row r="74" spans="1:45" hidden="1" outlineLevel="1">
      <c r="A74" s="161" t="s">
        <v>349</v>
      </c>
      <c r="B74" s="162" t="s">
        <v>350</v>
      </c>
      <c r="C74" s="96">
        <v>0</v>
      </c>
      <c r="D74" s="96">
        <v>0</v>
      </c>
      <c r="E74" s="96">
        <v>214310.54147999999</v>
      </c>
      <c r="F74" s="88">
        <v>134252.66052999999</v>
      </c>
      <c r="G74" s="88">
        <v>0</v>
      </c>
      <c r="H74" s="88">
        <v>-57766.997130000003</v>
      </c>
      <c r="I74" s="88">
        <v>-49433.715744150002</v>
      </c>
      <c r="J74" s="96">
        <v>27051.947655849988</v>
      </c>
      <c r="K74" s="88">
        <v>0</v>
      </c>
      <c r="L74" s="88">
        <v>0</v>
      </c>
      <c r="M74" s="88">
        <v>9443.4896800000006</v>
      </c>
      <c r="N74" s="88">
        <v>0</v>
      </c>
      <c r="O74" s="96">
        <v>9443.4896800000006</v>
      </c>
      <c r="P74" s="94">
        <v>0</v>
      </c>
      <c r="Q74" s="94">
        <v>0</v>
      </c>
      <c r="R74" s="94">
        <v>0</v>
      </c>
      <c r="S74" s="94">
        <v>0</v>
      </c>
      <c r="T74" s="97">
        <v>0</v>
      </c>
      <c r="U74" s="94">
        <v>0</v>
      </c>
      <c r="V74" s="94">
        <v>0</v>
      </c>
      <c r="W74" s="88">
        <v>-238995.33799999999</v>
      </c>
      <c r="X74" s="88">
        <v>-99662.930129999993</v>
      </c>
      <c r="Y74" s="96">
        <v>-338658.26812999998</v>
      </c>
      <c r="Z74" s="88">
        <v>-53620</v>
      </c>
      <c r="AA74" s="88">
        <v>-79898.530300000013</v>
      </c>
      <c r="AB74" s="94">
        <v>0</v>
      </c>
      <c r="AC74" s="88">
        <v>29489.231630000002</v>
      </c>
      <c r="AD74" s="80">
        <v>-104029.29867000002</v>
      </c>
      <c r="AE74" s="88">
        <v>18464.619620000001</v>
      </c>
      <c r="AF74" s="88">
        <v>3210.29981</v>
      </c>
      <c r="AG74" s="88">
        <v>1804.6087199999999</v>
      </c>
      <c r="AH74" s="88">
        <v>37378.802479999998</v>
      </c>
      <c r="AI74" s="80">
        <v>60858.330629999997</v>
      </c>
      <c r="AJ74" s="88">
        <v>4998.5748299999996</v>
      </c>
      <c r="AK74" s="88">
        <v>-8198.0008799999996</v>
      </c>
      <c r="AL74" s="88">
        <f>SUM(AL75:AL83)</f>
        <v>-9899.0948100000005</v>
      </c>
      <c r="AM74" s="88">
        <v>10332.00733</v>
      </c>
      <c r="AN74" s="80">
        <v>-2766.5135300000002</v>
      </c>
      <c r="AO74" s="88">
        <v>-663.54367000000093</v>
      </c>
      <c r="AP74" s="88">
        <f>SUM(AP75:AP83)</f>
        <v>-47627.649490000003</v>
      </c>
      <c r="AQ74" s="88">
        <f>SUM(AQ75:AQ83)</f>
        <v>1723.7369000000001</v>
      </c>
      <c r="AR74" s="88">
        <v>3287.1972500000011</v>
      </c>
      <c r="AS74" s="80">
        <v>-43280.399019999997</v>
      </c>
    </row>
    <row r="75" spans="1:45" hidden="1" outlineLevel="1">
      <c r="A75" s="159" t="s">
        <v>536</v>
      </c>
      <c r="B75" s="160" t="s">
        <v>537</v>
      </c>
      <c r="C75" s="97">
        <v>0</v>
      </c>
      <c r="D75" s="97">
        <v>0</v>
      </c>
      <c r="E75" s="97">
        <v>0</v>
      </c>
      <c r="F75" s="94">
        <v>0</v>
      </c>
      <c r="G75" s="94">
        <v>0</v>
      </c>
      <c r="H75" s="94">
        <v>0</v>
      </c>
      <c r="I75" s="94">
        <v>0</v>
      </c>
      <c r="J75" s="97">
        <v>0</v>
      </c>
      <c r="K75" s="94">
        <v>0</v>
      </c>
      <c r="L75" s="94">
        <v>0</v>
      </c>
      <c r="M75" s="94">
        <v>0</v>
      </c>
      <c r="N75" s="94">
        <v>0</v>
      </c>
      <c r="O75" s="97">
        <v>0</v>
      </c>
      <c r="P75" s="94">
        <v>0</v>
      </c>
      <c r="Q75" s="94">
        <v>0</v>
      </c>
      <c r="R75" s="94">
        <v>0</v>
      </c>
      <c r="S75" s="94">
        <v>0</v>
      </c>
      <c r="T75" s="97">
        <v>0</v>
      </c>
      <c r="U75" s="94">
        <v>0</v>
      </c>
      <c r="V75" s="94">
        <v>0</v>
      </c>
      <c r="W75" s="94">
        <v>-186682</v>
      </c>
      <c r="X75" s="94">
        <v>-83608.380929999999</v>
      </c>
      <c r="Y75" s="97">
        <v>-270290.38092999998</v>
      </c>
      <c r="Z75" s="94">
        <v>-55476</v>
      </c>
      <c r="AA75" s="94">
        <v>-15975.3076</v>
      </c>
      <c r="AB75" s="94">
        <v>0</v>
      </c>
      <c r="AC75" s="94">
        <v>0</v>
      </c>
      <c r="AD75" s="85">
        <v>-71451.3076</v>
      </c>
      <c r="AE75" s="94">
        <v>0</v>
      </c>
      <c r="AF75" s="94">
        <v>0</v>
      </c>
      <c r="AG75" s="94">
        <v>0</v>
      </c>
      <c r="AH75" s="94">
        <v>0</v>
      </c>
      <c r="AI75" s="85">
        <v>0</v>
      </c>
      <c r="AJ75" s="94">
        <v>0</v>
      </c>
      <c r="AK75" s="94">
        <v>0</v>
      </c>
      <c r="AL75" s="94">
        <v>0</v>
      </c>
      <c r="AM75" s="94">
        <v>0</v>
      </c>
      <c r="AN75" s="85">
        <v>0</v>
      </c>
      <c r="AO75" s="94">
        <v>-13883.544320000001</v>
      </c>
      <c r="AP75" s="94">
        <v>-43217.884720000002</v>
      </c>
      <c r="AQ75" s="94">
        <v>0</v>
      </c>
      <c r="AR75" s="94">
        <v>-23449.802749999999</v>
      </c>
      <c r="AS75" s="85">
        <v>-80551.231790000005</v>
      </c>
    </row>
    <row r="76" spans="1:45" hidden="1" outlineLevel="1">
      <c r="A76" s="159" t="s">
        <v>535</v>
      </c>
      <c r="B76" s="160" t="s">
        <v>538</v>
      </c>
      <c r="C76" s="97">
        <v>0</v>
      </c>
      <c r="D76" s="97">
        <v>0</v>
      </c>
      <c r="E76" s="97">
        <v>0</v>
      </c>
      <c r="F76" s="94">
        <v>0</v>
      </c>
      <c r="G76" s="94">
        <v>0</v>
      </c>
      <c r="H76" s="94">
        <v>0</v>
      </c>
      <c r="I76" s="94">
        <v>0</v>
      </c>
      <c r="J76" s="97">
        <v>0</v>
      </c>
      <c r="K76" s="94">
        <v>0</v>
      </c>
      <c r="L76" s="94">
        <v>0</v>
      </c>
      <c r="M76" s="94">
        <v>0</v>
      </c>
      <c r="N76" s="94">
        <v>0</v>
      </c>
      <c r="O76" s="97">
        <v>0</v>
      </c>
      <c r="P76" s="94">
        <v>0</v>
      </c>
      <c r="Q76" s="94">
        <v>0</v>
      </c>
      <c r="R76" s="94">
        <v>0</v>
      </c>
      <c r="S76" s="94">
        <v>0</v>
      </c>
      <c r="T76" s="97">
        <v>0</v>
      </c>
      <c r="U76" s="94">
        <v>0</v>
      </c>
      <c r="V76" s="94">
        <v>0</v>
      </c>
      <c r="W76" s="94">
        <v>-52313.338000000003</v>
      </c>
      <c r="X76" s="94">
        <v>-16054.549199999999</v>
      </c>
      <c r="Y76" s="97">
        <v>-68367.887199999997</v>
      </c>
      <c r="Z76" s="94">
        <v>1856</v>
      </c>
      <c r="AA76" s="94">
        <v>0</v>
      </c>
      <c r="AB76" s="94">
        <v>0</v>
      </c>
      <c r="AC76" s="94">
        <v>0</v>
      </c>
      <c r="AD76" s="85">
        <v>1856</v>
      </c>
      <c r="AE76" s="94">
        <v>0</v>
      </c>
      <c r="AF76" s="94">
        <v>0</v>
      </c>
      <c r="AG76" s="94">
        <v>0</v>
      </c>
      <c r="AH76" s="94">
        <v>0</v>
      </c>
      <c r="AI76" s="85">
        <v>0</v>
      </c>
      <c r="AJ76" s="94">
        <v>0</v>
      </c>
      <c r="AK76" s="94">
        <v>0</v>
      </c>
      <c r="AL76" s="94">
        <v>0</v>
      </c>
      <c r="AM76" s="94">
        <v>0</v>
      </c>
      <c r="AN76" s="85">
        <v>0</v>
      </c>
      <c r="AO76" s="94">
        <v>0</v>
      </c>
      <c r="AP76" s="94">
        <v>0</v>
      </c>
      <c r="AQ76" s="94">
        <v>0</v>
      </c>
      <c r="AR76" s="94">
        <v>0</v>
      </c>
      <c r="AS76" s="85">
        <v>0</v>
      </c>
    </row>
    <row r="77" spans="1:45" hidden="1" outlineLevel="1">
      <c r="A77" s="159" t="s">
        <v>544</v>
      </c>
      <c r="B77" s="160" t="s">
        <v>545</v>
      </c>
      <c r="C77" s="97">
        <v>0</v>
      </c>
      <c r="D77" s="97">
        <v>0</v>
      </c>
      <c r="E77" s="97">
        <v>0</v>
      </c>
      <c r="F77" s="94">
        <v>0</v>
      </c>
      <c r="G77" s="94">
        <v>0</v>
      </c>
      <c r="H77" s="94">
        <v>0</v>
      </c>
      <c r="I77" s="94">
        <v>0</v>
      </c>
      <c r="J77" s="97">
        <v>0</v>
      </c>
      <c r="K77" s="94">
        <v>0</v>
      </c>
      <c r="L77" s="94">
        <v>0</v>
      </c>
      <c r="M77" s="94">
        <v>0</v>
      </c>
      <c r="N77" s="94">
        <v>0</v>
      </c>
      <c r="O77" s="97">
        <v>0</v>
      </c>
      <c r="P77" s="94">
        <v>0</v>
      </c>
      <c r="Q77" s="94">
        <v>0</v>
      </c>
      <c r="R77" s="94">
        <v>0</v>
      </c>
      <c r="S77" s="94">
        <v>0</v>
      </c>
      <c r="T77" s="97">
        <v>0</v>
      </c>
      <c r="U77" s="94">
        <v>0</v>
      </c>
      <c r="V77" s="94">
        <v>0</v>
      </c>
      <c r="W77" s="94">
        <v>0</v>
      </c>
      <c r="X77" s="94">
        <v>0</v>
      </c>
      <c r="Y77" s="97">
        <v>0</v>
      </c>
      <c r="Z77" s="94">
        <v>0</v>
      </c>
      <c r="AA77" s="94">
        <v>-112291.0157</v>
      </c>
      <c r="AB77" s="94">
        <v>0</v>
      </c>
      <c r="AC77" s="94">
        <v>0</v>
      </c>
      <c r="AD77" s="85">
        <v>-112291.0157</v>
      </c>
      <c r="AE77" s="94">
        <v>0</v>
      </c>
      <c r="AF77" s="94">
        <v>0</v>
      </c>
      <c r="AG77" s="94">
        <v>0</v>
      </c>
      <c r="AH77" s="94">
        <v>0</v>
      </c>
      <c r="AI77" s="85">
        <v>0</v>
      </c>
      <c r="AJ77" s="94">
        <v>0</v>
      </c>
      <c r="AK77" s="94">
        <v>0</v>
      </c>
      <c r="AL77" s="94">
        <v>0</v>
      </c>
      <c r="AM77" s="94">
        <v>0</v>
      </c>
      <c r="AN77" s="85">
        <v>0</v>
      </c>
      <c r="AO77" s="94">
        <v>0</v>
      </c>
      <c r="AP77" s="94">
        <v>0</v>
      </c>
      <c r="AQ77" s="94">
        <v>0</v>
      </c>
      <c r="AR77" s="94">
        <v>0</v>
      </c>
      <c r="AS77" s="85">
        <v>0</v>
      </c>
    </row>
    <row r="78" spans="1:45" hidden="1" outlineLevel="1">
      <c r="A78" s="159" t="s">
        <v>696</v>
      </c>
      <c r="B78" s="160" t="s">
        <v>698</v>
      </c>
      <c r="C78" s="97">
        <v>0</v>
      </c>
      <c r="D78" s="97">
        <v>0</v>
      </c>
      <c r="E78" s="97">
        <v>0</v>
      </c>
      <c r="F78" s="94">
        <v>0</v>
      </c>
      <c r="G78" s="94">
        <v>0</v>
      </c>
      <c r="H78" s="94">
        <v>0</v>
      </c>
      <c r="I78" s="94">
        <v>0</v>
      </c>
      <c r="J78" s="97">
        <v>0</v>
      </c>
      <c r="K78" s="94">
        <v>0</v>
      </c>
      <c r="L78" s="94">
        <v>0</v>
      </c>
      <c r="M78" s="94">
        <v>0</v>
      </c>
      <c r="N78" s="94">
        <v>0</v>
      </c>
      <c r="O78" s="97">
        <v>0</v>
      </c>
      <c r="P78" s="94">
        <v>0</v>
      </c>
      <c r="Q78" s="94">
        <v>0</v>
      </c>
      <c r="R78" s="94">
        <v>0</v>
      </c>
      <c r="S78" s="94">
        <v>0</v>
      </c>
      <c r="T78" s="97">
        <v>0</v>
      </c>
      <c r="U78" s="94">
        <v>0</v>
      </c>
      <c r="V78" s="94">
        <v>0</v>
      </c>
      <c r="W78" s="94">
        <v>0</v>
      </c>
      <c r="X78" s="94">
        <v>0</v>
      </c>
      <c r="Y78" s="97">
        <v>0</v>
      </c>
      <c r="Z78" s="94">
        <v>0</v>
      </c>
      <c r="AA78" s="94">
        <v>0</v>
      </c>
      <c r="AB78" s="94">
        <v>0</v>
      </c>
      <c r="AC78" s="94">
        <v>0</v>
      </c>
      <c r="AD78" s="97">
        <v>0</v>
      </c>
      <c r="AE78" s="94">
        <v>0</v>
      </c>
      <c r="AF78" s="94">
        <v>0</v>
      </c>
      <c r="AG78" s="94">
        <v>0</v>
      </c>
      <c r="AH78" s="94">
        <v>22508</v>
      </c>
      <c r="AI78" s="85">
        <v>22508</v>
      </c>
      <c r="AJ78" s="94">
        <v>0</v>
      </c>
      <c r="AK78" s="94">
        <v>0</v>
      </c>
      <c r="AL78" s="94">
        <v>0</v>
      </c>
      <c r="AM78" s="94">
        <v>0</v>
      </c>
      <c r="AN78" s="85">
        <v>0</v>
      </c>
      <c r="AO78" s="94">
        <v>0</v>
      </c>
      <c r="AP78" s="94">
        <v>0</v>
      </c>
      <c r="AQ78" s="94">
        <v>0</v>
      </c>
      <c r="AR78" s="94">
        <v>0</v>
      </c>
      <c r="AS78" s="85">
        <v>0</v>
      </c>
    </row>
    <row r="79" spans="1:45" hidden="1" outlineLevel="1">
      <c r="A79" s="159" t="s">
        <v>713</v>
      </c>
      <c r="B79" s="160" t="s">
        <v>714</v>
      </c>
      <c r="C79" s="97">
        <v>0</v>
      </c>
      <c r="D79" s="97">
        <v>0</v>
      </c>
      <c r="E79" s="97">
        <v>0</v>
      </c>
      <c r="F79" s="94">
        <v>0</v>
      </c>
      <c r="G79" s="94">
        <v>0</v>
      </c>
      <c r="H79" s="94">
        <v>0</v>
      </c>
      <c r="I79" s="94">
        <v>0</v>
      </c>
      <c r="J79" s="97">
        <v>0</v>
      </c>
      <c r="K79" s="94">
        <v>0</v>
      </c>
      <c r="L79" s="94">
        <v>0</v>
      </c>
      <c r="M79" s="94">
        <v>0</v>
      </c>
      <c r="N79" s="94">
        <v>0</v>
      </c>
      <c r="O79" s="97">
        <v>0</v>
      </c>
      <c r="P79" s="94">
        <v>0</v>
      </c>
      <c r="Q79" s="94">
        <v>0</v>
      </c>
      <c r="R79" s="94">
        <v>0</v>
      </c>
      <c r="S79" s="94">
        <v>0</v>
      </c>
      <c r="T79" s="97">
        <v>0</v>
      </c>
      <c r="U79" s="94">
        <v>0</v>
      </c>
      <c r="V79" s="94">
        <v>0</v>
      </c>
      <c r="W79" s="94">
        <v>0</v>
      </c>
      <c r="X79" s="94">
        <v>0</v>
      </c>
      <c r="Y79" s="97">
        <v>0</v>
      </c>
      <c r="Z79" s="94">
        <v>0</v>
      </c>
      <c r="AA79" s="94">
        <v>0</v>
      </c>
      <c r="AB79" s="94">
        <v>0</v>
      </c>
      <c r="AC79" s="94">
        <v>0</v>
      </c>
      <c r="AD79" s="97">
        <v>0</v>
      </c>
      <c r="AE79" s="94">
        <v>0</v>
      </c>
      <c r="AF79" s="94">
        <v>0</v>
      </c>
      <c r="AG79" s="94">
        <v>0</v>
      </c>
      <c r="AH79" s="94">
        <v>0</v>
      </c>
      <c r="AI79" s="85">
        <v>0</v>
      </c>
      <c r="AJ79" s="94">
        <v>0</v>
      </c>
      <c r="AK79" s="94">
        <v>-11351.05674</v>
      </c>
      <c r="AL79" s="94">
        <v>-10933.65122</v>
      </c>
      <c r="AM79" s="94">
        <v>0</v>
      </c>
      <c r="AN79" s="85">
        <v>-22284.70796</v>
      </c>
      <c r="AO79" s="94">
        <v>0</v>
      </c>
      <c r="AP79" s="94">
        <v>0</v>
      </c>
      <c r="AQ79" s="94">
        <v>0</v>
      </c>
      <c r="AR79" s="94">
        <v>0</v>
      </c>
      <c r="AS79" s="85">
        <v>0</v>
      </c>
    </row>
    <row r="80" spans="1:45" hidden="1" outlineLevel="1">
      <c r="A80" s="159" t="s">
        <v>697</v>
      </c>
      <c r="B80" s="160" t="s">
        <v>699</v>
      </c>
      <c r="C80" s="97">
        <v>0</v>
      </c>
      <c r="D80" s="97">
        <v>0</v>
      </c>
      <c r="E80" s="97">
        <v>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  <c r="T80" s="97">
        <v>0</v>
      </c>
      <c r="U80" s="94">
        <v>0</v>
      </c>
      <c r="V80" s="94">
        <v>0</v>
      </c>
      <c r="W80" s="94">
        <v>0</v>
      </c>
      <c r="X80" s="94">
        <v>0</v>
      </c>
      <c r="Y80" s="97">
        <v>0</v>
      </c>
      <c r="Z80" s="94">
        <v>0</v>
      </c>
      <c r="AA80" s="94">
        <v>0</v>
      </c>
      <c r="AB80" s="94">
        <v>0</v>
      </c>
      <c r="AC80" s="94">
        <v>0</v>
      </c>
      <c r="AD80" s="97">
        <v>0</v>
      </c>
      <c r="AE80" s="94">
        <v>0</v>
      </c>
      <c r="AF80" s="94">
        <v>0</v>
      </c>
      <c r="AG80" s="94">
        <v>0</v>
      </c>
      <c r="AH80" s="94">
        <v>4500</v>
      </c>
      <c r="AI80" s="85">
        <v>4500</v>
      </c>
      <c r="AJ80" s="94">
        <v>0</v>
      </c>
      <c r="AK80" s="94">
        <v>0</v>
      </c>
      <c r="AL80" s="94">
        <v>0</v>
      </c>
      <c r="AM80" s="94">
        <v>0</v>
      </c>
      <c r="AN80" s="85">
        <v>0</v>
      </c>
      <c r="AO80" s="94">
        <v>13220.00065</v>
      </c>
      <c r="AP80" s="94">
        <v>-4409.7647699999998</v>
      </c>
      <c r="AQ80" s="94">
        <v>1723.7369000000001</v>
      </c>
      <c r="AR80" s="94">
        <v>1184</v>
      </c>
      <c r="AS80" s="85">
        <f>SUM(AO80:AR80)</f>
        <v>11717.97278</v>
      </c>
    </row>
    <row r="81" spans="1:45" hidden="1" outlineLevel="1">
      <c r="A81" s="159" t="s">
        <v>668</v>
      </c>
      <c r="B81" s="160" t="s">
        <v>670</v>
      </c>
      <c r="C81" s="97">
        <v>0</v>
      </c>
      <c r="D81" s="97">
        <v>0</v>
      </c>
      <c r="E81" s="97">
        <v>0</v>
      </c>
      <c r="F81" s="94">
        <v>0</v>
      </c>
      <c r="G81" s="94">
        <v>0</v>
      </c>
      <c r="H81" s="94">
        <v>0</v>
      </c>
      <c r="I81" s="94">
        <v>0</v>
      </c>
      <c r="J81" s="97">
        <v>0</v>
      </c>
      <c r="K81" s="94">
        <v>0</v>
      </c>
      <c r="L81" s="94">
        <v>0</v>
      </c>
      <c r="M81" s="94">
        <v>0</v>
      </c>
      <c r="N81" s="94">
        <v>0</v>
      </c>
      <c r="O81" s="97">
        <v>0</v>
      </c>
      <c r="P81" s="94">
        <v>0</v>
      </c>
      <c r="Q81" s="94">
        <v>0</v>
      </c>
      <c r="R81" s="94">
        <v>0</v>
      </c>
      <c r="S81" s="94">
        <v>0</v>
      </c>
      <c r="T81" s="97">
        <v>0</v>
      </c>
      <c r="U81" s="94">
        <v>0</v>
      </c>
      <c r="V81" s="94">
        <v>0</v>
      </c>
      <c r="W81" s="94">
        <v>0</v>
      </c>
      <c r="X81" s="94">
        <v>0</v>
      </c>
      <c r="Y81" s="97">
        <v>0</v>
      </c>
      <c r="Z81" s="94">
        <v>0</v>
      </c>
      <c r="AA81" s="94">
        <v>0</v>
      </c>
      <c r="AB81" s="94">
        <v>0</v>
      </c>
      <c r="AC81" s="94">
        <v>17232.69846</v>
      </c>
      <c r="AD81" s="85">
        <v>17232.69846</v>
      </c>
      <c r="AE81" s="94">
        <v>0</v>
      </c>
      <c r="AF81" s="94">
        <v>0</v>
      </c>
      <c r="AG81" s="94">
        <v>0</v>
      </c>
      <c r="AH81" s="94">
        <v>0</v>
      </c>
      <c r="AI81" s="85">
        <v>0</v>
      </c>
      <c r="AJ81" s="94">
        <v>0</v>
      </c>
      <c r="AK81" s="94">
        <v>0</v>
      </c>
      <c r="AL81" s="94">
        <v>0</v>
      </c>
      <c r="AM81" s="94">
        <v>0</v>
      </c>
      <c r="AN81" s="85">
        <v>0</v>
      </c>
      <c r="AO81" s="94">
        <v>0</v>
      </c>
      <c r="AP81" s="94">
        <v>0</v>
      </c>
      <c r="AQ81" s="94">
        <v>0</v>
      </c>
      <c r="AR81" s="94">
        <v>0</v>
      </c>
      <c r="AS81" s="85">
        <v>0</v>
      </c>
    </row>
    <row r="82" spans="1:45" hidden="1" outlineLevel="1">
      <c r="A82" s="159" t="s">
        <v>688</v>
      </c>
      <c r="B82" s="160" t="s">
        <v>687</v>
      </c>
      <c r="C82" s="97">
        <v>0</v>
      </c>
      <c r="D82" s="97">
        <v>0</v>
      </c>
      <c r="E82" s="97">
        <v>0</v>
      </c>
      <c r="F82" s="94">
        <v>0</v>
      </c>
      <c r="G82" s="94">
        <v>0</v>
      </c>
      <c r="H82" s="94">
        <v>0</v>
      </c>
      <c r="I82" s="94">
        <v>0</v>
      </c>
      <c r="J82" s="97">
        <v>0</v>
      </c>
      <c r="K82" s="94">
        <v>0</v>
      </c>
      <c r="L82" s="94">
        <v>0</v>
      </c>
      <c r="M82" s="94">
        <v>0</v>
      </c>
      <c r="N82" s="94">
        <v>0</v>
      </c>
      <c r="O82" s="97">
        <v>0</v>
      </c>
      <c r="P82" s="94">
        <v>0</v>
      </c>
      <c r="Q82" s="94">
        <v>0</v>
      </c>
      <c r="R82" s="94">
        <v>0</v>
      </c>
      <c r="S82" s="94">
        <v>0</v>
      </c>
      <c r="T82" s="97">
        <v>0</v>
      </c>
      <c r="U82" s="94">
        <v>0</v>
      </c>
      <c r="V82" s="94">
        <v>0</v>
      </c>
      <c r="W82" s="94">
        <v>0</v>
      </c>
      <c r="X82" s="94">
        <v>0</v>
      </c>
      <c r="Y82" s="97">
        <v>0</v>
      </c>
      <c r="Z82" s="94">
        <v>0</v>
      </c>
      <c r="AA82" s="94">
        <v>0</v>
      </c>
      <c r="AB82" s="94">
        <v>0</v>
      </c>
      <c r="AC82" s="94">
        <v>12256.533170000001</v>
      </c>
      <c r="AD82" s="85">
        <v>12256.533170000001</v>
      </c>
      <c r="AE82" s="94">
        <v>18464.619620000001</v>
      </c>
      <c r="AF82" s="94">
        <v>3210.29981</v>
      </c>
      <c r="AG82" s="94">
        <v>1804.6087199999999</v>
      </c>
      <c r="AH82" s="94">
        <v>10370.80248</v>
      </c>
      <c r="AI82" s="85">
        <v>33850.330629999997</v>
      </c>
      <c r="AJ82" s="94">
        <v>4998.5748299999996</v>
      </c>
      <c r="AK82" s="94">
        <v>3153.0558599999999</v>
      </c>
      <c r="AL82" s="94">
        <v>1034.5564099999999</v>
      </c>
      <c r="AM82" s="94">
        <v>10332.00733</v>
      </c>
      <c r="AN82" s="85">
        <v>19518.19443</v>
      </c>
      <c r="AO82" s="94">
        <v>0</v>
      </c>
      <c r="AP82" s="94">
        <v>0</v>
      </c>
      <c r="AQ82" s="94">
        <v>0</v>
      </c>
      <c r="AR82" s="94">
        <v>0</v>
      </c>
      <c r="AS82" s="85">
        <v>0</v>
      </c>
    </row>
    <row r="83" spans="1:45" hidden="1" outlineLevel="1">
      <c r="A83" s="159" t="s">
        <v>541</v>
      </c>
      <c r="B83" s="160" t="s">
        <v>543</v>
      </c>
      <c r="C83" s="97">
        <v>0</v>
      </c>
      <c r="D83" s="97">
        <v>0</v>
      </c>
      <c r="E83" s="97">
        <v>0</v>
      </c>
      <c r="F83" s="94">
        <v>0</v>
      </c>
      <c r="G83" s="94">
        <v>0</v>
      </c>
      <c r="H83" s="94">
        <v>0</v>
      </c>
      <c r="I83" s="94">
        <v>0</v>
      </c>
      <c r="J83" s="97">
        <v>0</v>
      </c>
      <c r="K83" s="94">
        <v>0</v>
      </c>
      <c r="L83" s="94">
        <v>0</v>
      </c>
      <c r="M83" s="94">
        <v>0</v>
      </c>
      <c r="N83" s="94">
        <v>0</v>
      </c>
      <c r="O83" s="97">
        <v>0</v>
      </c>
      <c r="P83" s="94">
        <v>0</v>
      </c>
      <c r="Q83" s="94">
        <v>0</v>
      </c>
      <c r="R83" s="94">
        <v>0</v>
      </c>
      <c r="S83" s="94">
        <v>0</v>
      </c>
      <c r="T83" s="97">
        <v>0</v>
      </c>
      <c r="U83" s="94">
        <v>0</v>
      </c>
      <c r="V83" s="94">
        <v>0</v>
      </c>
      <c r="W83" s="94">
        <v>0</v>
      </c>
      <c r="X83" s="94">
        <v>0</v>
      </c>
      <c r="Y83" s="97">
        <v>0</v>
      </c>
      <c r="Z83" s="94">
        <v>0</v>
      </c>
      <c r="AA83" s="94">
        <v>48367.792999999998</v>
      </c>
      <c r="AB83" s="94">
        <v>0</v>
      </c>
      <c r="AC83" s="94">
        <v>0</v>
      </c>
      <c r="AD83" s="85">
        <v>48367.792999999998</v>
      </c>
      <c r="AE83" s="94">
        <v>0</v>
      </c>
      <c r="AF83" s="94">
        <v>0</v>
      </c>
      <c r="AG83" s="94">
        <v>0</v>
      </c>
      <c r="AH83" s="94">
        <v>0</v>
      </c>
      <c r="AI83" s="85">
        <v>0</v>
      </c>
      <c r="AJ83" s="94">
        <v>0</v>
      </c>
      <c r="AK83" s="94">
        <v>0</v>
      </c>
      <c r="AL83" s="94">
        <v>0</v>
      </c>
      <c r="AM83" s="94">
        <v>0</v>
      </c>
      <c r="AN83" s="85">
        <v>0</v>
      </c>
      <c r="AO83" s="94">
        <v>0</v>
      </c>
      <c r="AP83" s="94">
        <v>0</v>
      </c>
      <c r="AQ83" s="94">
        <v>0</v>
      </c>
      <c r="AR83" s="94">
        <v>25553</v>
      </c>
      <c r="AS83" s="85">
        <v>25553</v>
      </c>
    </row>
    <row r="84" spans="1:45" collapsed="1">
      <c r="A84" s="4" t="s">
        <v>351</v>
      </c>
      <c r="B84" s="72" t="s">
        <v>352</v>
      </c>
      <c r="C84" s="96">
        <v>2044714.0271672611</v>
      </c>
      <c r="D84" s="96">
        <v>2279536.5858135298</v>
      </c>
      <c r="E84" s="96">
        <v>2410492.4773061723</v>
      </c>
      <c r="F84" s="88">
        <v>641835.32606000011</v>
      </c>
      <c r="G84" s="88">
        <v>675516.95903000003</v>
      </c>
      <c r="H84" s="88">
        <v>667846.00286999997</v>
      </c>
      <c r="I84" s="88">
        <v>672881.28425585001</v>
      </c>
      <c r="J84" s="96">
        <v>2658079.9039058499</v>
      </c>
      <c r="K84" s="88">
        <v>760207</v>
      </c>
      <c r="L84" s="88">
        <v>971155</v>
      </c>
      <c r="M84" s="88">
        <v>779429.48968</v>
      </c>
      <c r="N84" s="88">
        <v>913747</v>
      </c>
      <c r="O84" s="96">
        <v>3424536.4896800001</v>
      </c>
      <c r="P84" s="88">
        <v>970812</v>
      </c>
      <c r="Q84" s="88">
        <v>999104</v>
      </c>
      <c r="R84" s="88">
        <v>1109393</v>
      </c>
      <c r="S84" s="88">
        <v>1179932</v>
      </c>
      <c r="T84" s="96">
        <v>4259241</v>
      </c>
      <c r="U84" s="88">
        <v>1569299</v>
      </c>
      <c r="V84" s="88">
        <v>1419192</v>
      </c>
      <c r="W84" s="88">
        <v>1665677.662</v>
      </c>
      <c r="X84" s="164">
        <v>1728903.06987</v>
      </c>
      <c r="Y84" s="96">
        <v>6383071.7318700003</v>
      </c>
      <c r="Z84" s="88">
        <v>1946276</v>
      </c>
      <c r="AA84" s="88">
        <v>1853260.4697</v>
      </c>
      <c r="AB84" s="88">
        <v>1820188</v>
      </c>
      <c r="AC84" s="88">
        <v>1654083.2316300001</v>
      </c>
      <c r="AD84" s="80">
        <v>7273807.7013300005</v>
      </c>
      <c r="AE84" s="88">
        <v>1722712.61962</v>
      </c>
      <c r="AF84" s="88">
        <v>1668348.29981</v>
      </c>
      <c r="AG84" s="88">
        <v>1671734.6087199999</v>
      </c>
      <c r="AH84" s="88">
        <v>1626680.8024800001</v>
      </c>
      <c r="AI84" s="80">
        <v>6689476.3306299997</v>
      </c>
      <c r="AJ84" s="88">
        <v>1622144.5748300001</v>
      </c>
      <c r="AK84" s="88">
        <v>1632003.9931763399</v>
      </c>
      <c r="AL84" s="88">
        <v>1617744.9051900001</v>
      </c>
      <c r="AM84" s="88">
        <v>1459588.0073299999</v>
      </c>
      <c r="AN84" s="80">
        <v>6331481.4805263393</v>
      </c>
      <c r="AO84" s="88">
        <v>1573490.45633</v>
      </c>
      <c r="AP84" s="88">
        <v>1769146.35051</v>
      </c>
      <c r="AQ84" s="88">
        <v>1706310.7368999999</v>
      </c>
      <c r="AR84" s="88">
        <f>AR71+AR74</f>
        <v>1597603.19725</v>
      </c>
      <c r="AS84" s="80">
        <v>6646550.6009799996</v>
      </c>
    </row>
    <row r="85" spans="1:45">
      <c r="A85" s="77" t="s">
        <v>353</v>
      </c>
      <c r="B85" s="76" t="s">
        <v>354</v>
      </c>
      <c r="C85" s="90">
        <v>0.67127388491115692</v>
      </c>
      <c r="D85" s="90">
        <v>0.68215878492802806</v>
      </c>
      <c r="E85" s="90">
        <v>0.67301532745073778</v>
      </c>
      <c r="F85" s="95">
        <v>0.6821453406766026</v>
      </c>
      <c r="G85" s="95">
        <v>0.69576153233639204</v>
      </c>
      <c r="H85" s="95">
        <v>0.66585044716884423</v>
      </c>
      <c r="I85" s="95">
        <v>0.6655605435697699</v>
      </c>
      <c r="J85" s="90">
        <v>0.67707870881475551</v>
      </c>
      <c r="K85" s="95">
        <v>0.68368734497563677</v>
      </c>
      <c r="L85" s="95">
        <v>0.77659844992978944</v>
      </c>
      <c r="M85" s="95">
        <v>0.67428546065778838</v>
      </c>
      <c r="N85" s="95">
        <v>0.69563962894022613</v>
      </c>
      <c r="O85" s="90">
        <v>0.7087327673769096</v>
      </c>
      <c r="P85" s="95">
        <v>0.70438428084472804</v>
      </c>
      <c r="Q85" s="95">
        <v>0.70306013951370749</v>
      </c>
      <c r="R85" s="95">
        <v>0.72520200735927143</v>
      </c>
      <c r="S85" s="95">
        <v>0.74742440443311564</v>
      </c>
      <c r="T85" s="90">
        <v>0.72095750061444652</v>
      </c>
      <c r="U85" s="95">
        <v>0.82369209338017357</v>
      </c>
      <c r="V85" s="95">
        <v>0.74368191698299879</v>
      </c>
      <c r="W85" s="95">
        <v>0.79238707464579483</v>
      </c>
      <c r="X85" s="95">
        <v>0.78706329302470912</v>
      </c>
      <c r="Y85" s="90">
        <v>0.78684020983003444</v>
      </c>
      <c r="Z85" s="95">
        <v>0.83130562251946416</v>
      </c>
      <c r="AA85" s="95">
        <v>0.80948635703194838</v>
      </c>
      <c r="AB85" s="95">
        <v>0.80728503931559947</v>
      </c>
      <c r="AC85" s="95">
        <v>0.75905217401060876</v>
      </c>
      <c r="AD85" s="90">
        <v>0.80244981585993647</v>
      </c>
      <c r="AE85" s="95">
        <v>0.75402169809677333</v>
      </c>
      <c r="AF85" s="95">
        <v>0.74425610439626122</v>
      </c>
      <c r="AG85" s="95">
        <v>0.74040962345168038</v>
      </c>
      <c r="AH85" s="95">
        <v>0.70494429001387204</v>
      </c>
      <c r="AI85" s="90">
        <v>0.73577733157986835</v>
      </c>
      <c r="AJ85" s="95">
        <v>0.73420140075586127</v>
      </c>
      <c r="AK85" s="95">
        <v>0.73551010439671483</v>
      </c>
      <c r="AL85" s="95">
        <v>0.72308352753869076</v>
      </c>
      <c r="AM85" s="95">
        <v>0.65096738639531204</v>
      </c>
      <c r="AN85" s="90">
        <v>0.71078402365725024</v>
      </c>
      <c r="AO85" s="95">
        <v>0.71284107345410852</v>
      </c>
      <c r="AP85" s="95">
        <v>0.73293114497567213</v>
      </c>
      <c r="AQ85" s="95">
        <v>0.70048012201570165</v>
      </c>
      <c r="AR85" s="95">
        <v>0.67245972850680147</v>
      </c>
      <c r="AS85" s="90">
        <v>0.7046124506663336</v>
      </c>
    </row>
    <row r="86" spans="1:45">
      <c r="A86" s="77"/>
      <c r="B86" s="76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Y86" s="157"/>
      <c r="Z86" s="95"/>
      <c r="AA86" s="95"/>
      <c r="AB86" s="95"/>
      <c r="AC86" s="95"/>
      <c r="AD86" s="157"/>
      <c r="AE86" s="95"/>
      <c r="AF86" s="95"/>
      <c r="AG86" s="95"/>
      <c r="AH86" s="95"/>
      <c r="AI86" s="157"/>
      <c r="AJ86" s="95"/>
      <c r="AK86" s="95"/>
      <c r="AL86" s="95"/>
      <c r="AM86" s="95"/>
      <c r="AN86" s="157"/>
      <c r="AO86" s="95"/>
      <c r="AP86" s="95"/>
      <c r="AQ86" s="95"/>
      <c r="AR86" s="95"/>
      <c r="AS86" s="157"/>
    </row>
    <row r="87" spans="1:45">
      <c r="A87" s="77"/>
      <c r="B87" s="76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Z87" s="95"/>
      <c r="AA87" s="95"/>
      <c r="AB87" s="95"/>
      <c r="AC87" s="95"/>
      <c r="AE87" s="95"/>
      <c r="AF87" s="95"/>
      <c r="AG87" s="95"/>
      <c r="AH87" s="95"/>
      <c r="AJ87" s="95"/>
      <c r="AK87" s="95"/>
      <c r="AL87" s="95"/>
      <c r="AM87" s="95"/>
      <c r="AO87" s="95"/>
      <c r="AP87" s="95"/>
      <c r="AQ87" s="95"/>
      <c r="AR87" s="95"/>
    </row>
    <row r="88" spans="1:45" ht="15" customHeight="1">
      <c r="C88" s="98"/>
      <c r="D88" s="98"/>
      <c r="E88" s="98"/>
      <c r="F88" s="99"/>
      <c r="G88" s="99"/>
      <c r="H88" s="99"/>
      <c r="I88" s="99"/>
      <c r="J88" s="98"/>
      <c r="K88" s="99"/>
      <c r="L88" s="99"/>
      <c r="M88" s="99"/>
      <c r="N88" s="99"/>
      <c r="O88" s="98"/>
      <c r="P88" s="99"/>
      <c r="Q88" s="99"/>
      <c r="R88" s="99"/>
      <c r="S88" s="99"/>
      <c r="T88" s="98"/>
      <c r="U88" s="99"/>
      <c r="V88" s="99"/>
      <c r="W88" s="99"/>
      <c r="Z88" s="99"/>
      <c r="AA88" s="99"/>
      <c r="AB88" s="99"/>
      <c r="AC88" s="99"/>
      <c r="AE88" s="99"/>
      <c r="AF88" s="99"/>
      <c r="AG88" s="99"/>
      <c r="AH88" s="99"/>
      <c r="AJ88" s="99"/>
      <c r="AK88" s="99"/>
      <c r="AL88" s="99"/>
      <c r="AM88" s="99"/>
      <c r="AO88" s="99"/>
      <c r="AP88" s="99"/>
      <c r="AQ88" s="99"/>
      <c r="AR88" s="99"/>
    </row>
    <row r="89" spans="1:45">
      <c r="A89" s="377" t="s">
        <v>415</v>
      </c>
      <c r="B89" s="378" t="s">
        <v>416</v>
      </c>
      <c r="C89" s="377" t="s">
        <v>15</v>
      </c>
      <c r="D89" s="377" t="s">
        <v>14</v>
      </c>
      <c r="E89" s="377" t="s">
        <v>13</v>
      </c>
      <c r="F89" s="296" t="s">
        <v>26</v>
      </c>
      <c r="G89" s="296" t="s">
        <v>28</v>
      </c>
      <c r="H89" s="296" t="s">
        <v>29</v>
      </c>
      <c r="I89" s="296" t="s">
        <v>30</v>
      </c>
      <c r="J89" s="377">
        <v>2017</v>
      </c>
      <c r="K89" s="296" t="s">
        <v>75</v>
      </c>
      <c r="L89" s="296" t="s">
        <v>76</v>
      </c>
      <c r="M89" s="296" t="s">
        <v>77</v>
      </c>
      <c r="N89" s="296" t="s">
        <v>78</v>
      </c>
      <c r="O89" s="377">
        <v>2018</v>
      </c>
      <c r="P89" s="296" t="s">
        <v>491</v>
      </c>
      <c r="Q89" s="296" t="s">
        <v>497</v>
      </c>
      <c r="R89" s="296" t="s">
        <v>503</v>
      </c>
      <c r="S89" s="296" t="s">
        <v>508</v>
      </c>
      <c r="T89" s="377">
        <v>2019</v>
      </c>
      <c r="U89" s="296" t="s">
        <v>510</v>
      </c>
      <c r="V89" s="296" t="s">
        <v>512</v>
      </c>
      <c r="W89" s="296" t="s">
        <v>521</v>
      </c>
      <c r="X89" s="296" t="s">
        <v>528</v>
      </c>
      <c r="Y89" s="377">
        <v>2020</v>
      </c>
      <c r="Z89" s="296" t="s">
        <v>530</v>
      </c>
      <c r="AA89" s="296" t="s">
        <v>539</v>
      </c>
      <c r="AB89" s="296" t="s">
        <v>546</v>
      </c>
      <c r="AC89" s="296" t="s">
        <v>666</v>
      </c>
      <c r="AD89" s="377">
        <v>2021</v>
      </c>
      <c r="AE89" s="296" t="s">
        <v>674</v>
      </c>
      <c r="AF89" s="296" t="s">
        <v>677</v>
      </c>
      <c r="AG89" s="296" t="s">
        <v>685</v>
      </c>
      <c r="AH89" s="296" t="s">
        <v>693</v>
      </c>
      <c r="AI89" s="377">
        <v>2022</v>
      </c>
      <c r="AJ89" s="296" t="s">
        <v>700</v>
      </c>
      <c r="AK89" s="296" t="s">
        <v>710</v>
      </c>
      <c r="AL89" s="296" t="s">
        <v>718</v>
      </c>
      <c r="AM89" s="296" t="s">
        <v>719</v>
      </c>
      <c r="AN89" s="377">
        <v>2023</v>
      </c>
      <c r="AO89" s="296" t="s">
        <v>723</v>
      </c>
      <c r="AP89" s="296" t="s">
        <v>731</v>
      </c>
      <c r="AQ89" s="296" t="s">
        <v>755</v>
      </c>
      <c r="AR89" s="296" t="s">
        <v>761</v>
      </c>
      <c r="AS89" s="377">
        <v>2024</v>
      </c>
    </row>
    <row r="90" spans="1:45">
      <c r="A90" s="377"/>
      <c r="B90" s="378"/>
      <c r="C90" s="377"/>
      <c r="D90" s="377"/>
      <c r="E90" s="377"/>
      <c r="F90" s="296" t="s">
        <v>27</v>
      </c>
      <c r="G90" s="296" t="s">
        <v>68</v>
      </c>
      <c r="H90" s="296" t="s">
        <v>69</v>
      </c>
      <c r="I90" s="296" t="s">
        <v>70</v>
      </c>
      <c r="J90" s="377"/>
      <c r="K90" s="296" t="s">
        <v>31</v>
      </c>
      <c r="L90" s="296" t="s">
        <v>71</v>
      </c>
      <c r="M90" s="296" t="s">
        <v>72</v>
      </c>
      <c r="N90" s="296" t="s">
        <v>73</v>
      </c>
      <c r="O90" s="377"/>
      <c r="P90" s="296" t="s">
        <v>492</v>
      </c>
      <c r="Q90" s="296" t="s">
        <v>498</v>
      </c>
      <c r="R90" s="296" t="s">
        <v>504</v>
      </c>
      <c r="S90" s="296" t="s">
        <v>509</v>
      </c>
      <c r="T90" s="377"/>
      <c r="U90" s="296" t="s">
        <v>511</v>
      </c>
      <c r="V90" s="296" t="s">
        <v>513</v>
      </c>
      <c r="W90" s="296" t="s">
        <v>522</v>
      </c>
      <c r="X90" s="296" t="s">
        <v>529</v>
      </c>
      <c r="Y90" s="377">
        <v>2019</v>
      </c>
      <c r="Z90" s="296" t="s">
        <v>531</v>
      </c>
      <c r="AA90" s="296" t="s">
        <v>540</v>
      </c>
      <c r="AB90" s="296" t="s">
        <v>547</v>
      </c>
      <c r="AC90" s="296" t="s">
        <v>667</v>
      </c>
      <c r="AD90" s="377"/>
      <c r="AE90" s="296" t="s">
        <v>675</v>
      </c>
      <c r="AF90" s="296" t="s">
        <v>678</v>
      </c>
      <c r="AG90" s="296" t="s">
        <v>686</v>
      </c>
      <c r="AH90" s="296" t="s">
        <v>692</v>
      </c>
      <c r="AI90" s="377"/>
      <c r="AJ90" s="296" t="s">
        <v>701</v>
      </c>
      <c r="AK90" s="296" t="s">
        <v>711</v>
      </c>
      <c r="AL90" s="296" t="s">
        <v>717</v>
      </c>
      <c r="AM90" s="296" t="s">
        <v>720</v>
      </c>
      <c r="AN90" s="377"/>
      <c r="AO90" s="296" t="s">
        <v>724</v>
      </c>
      <c r="AP90" s="296" t="s">
        <v>732</v>
      </c>
      <c r="AQ90" s="296" t="s">
        <v>756</v>
      </c>
      <c r="AR90" s="296" t="s">
        <v>762</v>
      </c>
      <c r="AS90" s="377"/>
    </row>
    <row r="91" spans="1:45">
      <c r="A91" s="4" t="s">
        <v>355</v>
      </c>
      <c r="B91" s="72" t="s">
        <v>292</v>
      </c>
      <c r="C91" s="96">
        <v>-1203547</v>
      </c>
      <c r="D91" s="96">
        <v>-1297955</v>
      </c>
      <c r="E91" s="96">
        <v>-1720032</v>
      </c>
      <c r="F91" s="88">
        <v>-754517.79505999992</v>
      </c>
      <c r="G91" s="88">
        <v>-671745</v>
      </c>
      <c r="H91" s="88">
        <v>-593411</v>
      </c>
      <c r="I91" s="88">
        <v>-589438</v>
      </c>
      <c r="J91" s="96">
        <v>-2609111.7950599999</v>
      </c>
      <c r="K91" s="88">
        <v>-602821</v>
      </c>
      <c r="L91" s="88">
        <v>-531563</v>
      </c>
      <c r="M91" s="88">
        <v>-642040</v>
      </c>
      <c r="N91" s="88">
        <v>-656823</v>
      </c>
      <c r="O91" s="96">
        <v>-2433249</v>
      </c>
      <c r="P91" s="88">
        <v>-664992</v>
      </c>
      <c r="Q91" s="88">
        <v>-679548</v>
      </c>
      <c r="R91" s="88">
        <v>-677673</v>
      </c>
      <c r="S91" s="88">
        <v>-656552</v>
      </c>
      <c r="T91" s="96">
        <v>-2678765</v>
      </c>
      <c r="U91" s="88">
        <v>-597810</v>
      </c>
      <c r="V91" s="88">
        <v>-733372</v>
      </c>
      <c r="W91" s="88">
        <v>-648458</v>
      </c>
      <c r="X91" s="88">
        <v>-722506</v>
      </c>
      <c r="Y91" s="96">
        <v>-2702146</v>
      </c>
      <c r="Z91" s="88">
        <v>-661217</v>
      </c>
      <c r="AA91" s="88">
        <v>-749285</v>
      </c>
      <c r="AB91" s="88">
        <v>-706772</v>
      </c>
      <c r="AC91" s="88">
        <v>-810283</v>
      </c>
      <c r="AD91" s="96">
        <v>-2927557</v>
      </c>
      <c r="AE91" s="88">
        <v>-856396</v>
      </c>
      <c r="AF91" s="88">
        <v>-842504</v>
      </c>
      <c r="AG91" s="88">
        <f>AG31</f>
        <v>-844011</v>
      </c>
      <c r="AH91" s="88">
        <v>-976488</v>
      </c>
      <c r="AI91" s="96">
        <v>-3519399</v>
      </c>
      <c r="AJ91" s="88">
        <v>-851844</v>
      </c>
      <c r="AK91" s="88">
        <v>-858964</v>
      </c>
      <c r="AL91" s="88">
        <v>-902168</v>
      </c>
      <c r="AM91" s="88">
        <v>-1072838</v>
      </c>
      <c r="AN91" s="96">
        <v>-3685814</v>
      </c>
      <c r="AO91" s="88">
        <v>-927082</v>
      </c>
      <c r="AP91" s="88">
        <v>-729055</v>
      </c>
      <c r="AQ91" s="88">
        <v>-831060</v>
      </c>
      <c r="AR91" s="88">
        <v>-908189</v>
      </c>
      <c r="AS91" s="96">
        <v>-3395386</v>
      </c>
    </row>
    <row r="92" spans="1:45" hidden="1" outlineLevel="1">
      <c r="A92" s="15" t="s">
        <v>417</v>
      </c>
      <c r="B92" s="74" t="s">
        <v>295</v>
      </c>
      <c r="C92" s="97">
        <v>202240.50837726099</v>
      </c>
      <c r="D92" s="97">
        <v>203627.26421353</v>
      </c>
      <c r="E92" s="97">
        <v>204048</v>
      </c>
      <c r="F92" s="94">
        <v>52976.460590000002</v>
      </c>
      <c r="G92" s="94">
        <v>231031.66831000001</v>
      </c>
      <c r="H92" s="94">
        <v>223547</v>
      </c>
      <c r="I92" s="94">
        <v>234582</v>
      </c>
      <c r="J92" s="97">
        <v>742137.12890000001</v>
      </c>
      <c r="K92" s="94">
        <v>236049</v>
      </c>
      <c r="L92" s="94">
        <v>237238</v>
      </c>
      <c r="M92" s="94">
        <v>236390</v>
      </c>
      <c r="N92" s="94">
        <v>243428</v>
      </c>
      <c r="O92" s="97">
        <v>953105</v>
      </c>
      <c r="P92" s="94">
        <v>257562</v>
      </c>
      <c r="Q92" s="94">
        <v>257573</v>
      </c>
      <c r="R92" s="94">
        <v>257295</v>
      </c>
      <c r="S92" s="94">
        <v>257820</v>
      </c>
      <c r="T92" s="97">
        <v>1030250</v>
      </c>
      <c r="U92" s="94">
        <v>261908</v>
      </c>
      <c r="V92" s="94">
        <v>244232</v>
      </c>
      <c r="W92" s="94">
        <v>264348</v>
      </c>
      <c r="X92" s="94">
        <v>270813</v>
      </c>
      <c r="Y92" s="97">
        <v>1041301</v>
      </c>
      <c r="Z92" s="94">
        <v>264409</v>
      </c>
      <c r="AA92" s="94">
        <v>264750</v>
      </c>
      <c r="AB92" s="94">
        <v>272257</v>
      </c>
      <c r="AC92" s="94">
        <v>255734</v>
      </c>
      <c r="AD92" s="97">
        <v>1057150</v>
      </c>
      <c r="AE92" s="94">
        <v>275945</v>
      </c>
      <c r="AF92" s="94">
        <v>266010</v>
      </c>
      <c r="AG92" s="94">
        <v>256090</v>
      </c>
      <c r="AH92" s="94">
        <v>258259</v>
      </c>
      <c r="AI92" s="97">
        <v>1056304</v>
      </c>
      <c r="AJ92" s="94">
        <v>259590</v>
      </c>
      <c r="AK92" s="94">
        <v>268942</v>
      </c>
      <c r="AL92" s="94">
        <v>281592</v>
      </c>
      <c r="AM92" s="94">
        <v>279911</v>
      </c>
      <c r="AN92" s="97">
        <v>1090035</v>
      </c>
      <c r="AO92" s="94">
        <v>279908</v>
      </c>
      <c r="AP92" s="94">
        <v>88815</v>
      </c>
      <c r="AQ92" s="94">
        <v>99731</v>
      </c>
      <c r="AR92" s="94">
        <v>103295</v>
      </c>
      <c r="AS92" s="97">
        <v>571749</v>
      </c>
    </row>
    <row r="93" spans="1:45" hidden="1" outlineLevel="1">
      <c r="A93" s="15" t="s">
        <v>356</v>
      </c>
      <c r="B93" s="74" t="s">
        <v>357</v>
      </c>
      <c r="C93" s="97">
        <v>44762.057229999999</v>
      </c>
      <c r="D93" s="97">
        <v>118767.09192000001</v>
      </c>
      <c r="E93" s="97">
        <v>160272.98197999998</v>
      </c>
      <c r="F93" s="94">
        <v>32813.087769999998</v>
      </c>
      <c r="G93" s="94">
        <v>24475.178739999999</v>
      </c>
      <c r="H93" s="94">
        <v>30057.392739999999</v>
      </c>
      <c r="I93" s="94">
        <v>20618.4584</v>
      </c>
      <c r="J93" s="97">
        <v>107964.11765</v>
      </c>
      <c r="K93" s="94">
        <v>34887</v>
      </c>
      <c r="L93" s="94">
        <v>13768.84849</v>
      </c>
      <c r="M93" s="94">
        <v>39711.191659999997</v>
      </c>
      <c r="N93" s="94">
        <v>36532.703689999995</v>
      </c>
      <c r="O93" s="97">
        <v>124899.77383000001</v>
      </c>
      <c r="P93" s="94">
        <v>52531.836430000003</v>
      </c>
      <c r="Q93" s="94">
        <v>37943.121220000001</v>
      </c>
      <c r="R93" s="94">
        <v>41407.328670000003</v>
      </c>
      <c r="S93" s="94">
        <v>38616.7899799999</v>
      </c>
      <c r="T93" s="97">
        <v>170499.07629999999</v>
      </c>
      <c r="U93" s="94">
        <v>42134</v>
      </c>
      <c r="V93" s="94">
        <v>35125</v>
      </c>
      <c r="W93" s="94">
        <v>39992.380749999997</v>
      </c>
      <c r="X93" s="94">
        <v>39260.046560000003</v>
      </c>
      <c r="Y93" s="97">
        <v>156513.14077</v>
      </c>
      <c r="Z93" s="94">
        <v>41644.016360000001</v>
      </c>
      <c r="AA93" s="94">
        <v>34776.087379999997</v>
      </c>
      <c r="AB93" s="94">
        <v>34366.337500000001</v>
      </c>
      <c r="AC93" s="94">
        <v>35693.229650000001</v>
      </c>
      <c r="AD93" s="97">
        <v>146479.67088999998</v>
      </c>
      <c r="AE93" s="94">
        <v>47539.536809999998</v>
      </c>
      <c r="AF93" s="94">
        <v>41990.096559999904</v>
      </c>
      <c r="AG93" s="94">
        <v>28887.63926</v>
      </c>
      <c r="AH93" s="94">
        <v>46317.583659999997</v>
      </c>
      <c r="AI93" s="97">
        <v>164734.85628999991</v>
      </c>
      <c r="AJ93" s="94">
        <v>44589.193650000001</v>
      </c>
      <c r="AK93" s="94">
        <v>35632.664839999998</v>
      </c>
      <c r="AL93" s="94">
        <v>41641.67123</v>
      </c>
      <c r="AM93" s="94">
        <v>39844.75359</v>
      </c>
      <c r="AN93" s="97">
        <v>161708.28331</v>
      </c>
      <c r="AO93" s="94">
        <v>51787.557439999997</v>
      </c>
      <c r="AP93" s="94">
        <v>35295.985130000001</v>
      </c>
      <c r="AQ93" s="94">
        <v>45104.199090000002</v>
      </c>
      <c r="AR93" s="94">
        <v>54539.148199999901</v>
      </c>
      <c r="AS93" s="97">
        <v>186726.88985999991</v>
      </c>
    </row>
    <row r="94" spans="1:45" hidden="1" outlineLevel="1">
      <c r="A94" s="15" t="s">
        <v>345</v>
      </c>
      <c r="B94" s="74" t="s">
        <v>346</v>
      </c>
      <c r="C94" s="97">
        <v>0</v>
      </c>
      <c r="D94" s="97">
        <v>0</v>
      </c>
      <c r="E94" s="97">
        <v>78783.935826172339</v>
      </c>
      <c r="F94" s="94">
        <v>268216.69287999999</v>
      </c>
      <c r="G94" s="94">
        <v>145327.29071999999</v>
      </c>
      <c r="H94" s="94">
        <v>34713</v>
      </c>
      <c r="I94" s="94">
        <v>43575</v>
      </c>
      <c r="J94" s="97">
        <v>491831.98359999998</v>
      </c>
      <c r="K94" s="94">
        <v>15057</v>
      </c>
      <c r="L94" s="94">
        <v>14956</v>
      </c>
      <c r="M94" s="94">
        <v>19702</v>
      </c>
      <c r="N94" s="94">
        <v>13607</v>
      </c>
      <c r="O94" s="97">
        <v>63322</v>
      </c>
      <c r="P94" s="94">
        <v>0</v>
      </c>
      <c r="Q94" s="94">
        <v>0</v>
      </c>
      <c r="R94" s="94">
        <v>0</v>
      </c>
      <c r="S94" s="94">
        <v>0</v>
      </c>
      <c r="T94" s="97">
        <v>0</v>
      </c>
      <c r="U94" s="94">
        <v>0</v>
      </c>
      <c r="V94" s="94">
        <v>0</v>
      </c>
      <c r="W94" s="94">
        <v>0</v>
      </c>
      <c r="X94" s="94">
        <v>0</v>
      </c>
      <c r="Y94" s="97">
        <v>0</v>
      </c>
      <c r="Z94" s="94">
        <v>0</v>
      </c>
      <c r="AA94" s="94">
        <v>0</v>
      </c>
      <c r="AB94" s="94">
        <v>0</v>
      </c>
      <c r="AC94" s="94">
        <v>0</v>
      </c>
      <c r="AD94" s="97">
        <v>0</v>
      </c>
      <c r="AE94" s="94">
        <v>0</v>
      </c>
      <c r="AF94" s="94">
        <v>0</v>
      </c>
      <c r="AG94" s="94">
        <v>0</v>
      </c>
      <c r="AH94" s="94">
        <v>0</v>
      </c>
      <c r="AI94" s="97">
        <v>0</v>
      </c>
      <c r="AJ94" s="94">
        <v>0</v>
      </c>
      <c r="AK94" s="94">
        <v>0</v>
      </c>
      <c r="AL94" s="94">
        <v>0</v>
      </c>
      <c r="AM94" s="94">
        <v>0</v>
      </c>
      <c r="AN94" s="97">
        <v>0</v>
      </c>
      <c r="AO94" s="94">
        <v>0</v>
      </c>
      <c r="AP94" s="94">
        <v>0</v>
      </c>
      <c r="AQ94" s="94">
        <v>0</v>
      </c>
      <c r="AR94" s="94">
        <v>0</v>
      </c>
      <c r="AS94" s="97">
        <v>0</v>
      </c>
    </row>
    <row r="95" spans="1:45" hidden="1" outlineLevel="1">
      <c r="A95" s="15" t="s">
        <v>358</v>
      </c>
      <c r="B95" s="74" t="s">
        <v>359</v>
      </c>
      <c r="C95" s="97">
        <v>13700.413989999999</v>
      </c>
      <c r="D95" s="97">
        <v>19765.94094</v>
      </c>
      <c r="E95" s="97">
        <v>252598.12856101</v>
      </c>
      <c r="F95" s="94">
        <v>148336.59416000001</v>
      </c>
      <c r="G95" s="94">
        <v>20923.949570000001</v>
      </c>
      <c r="H95" s="94">
        <v>53027.193800000001</v>
      </c>
      <c r="I95" s="94">
        <v>-22558.235758201899</v>
      </c>
      <c r="J95" s="97">
        <v>199729.50177179812</v>
      </c>
      <c r="K95" s="94">
        <v>49707.885088559997</v>
      </c>
      <c r="L95" s="94">
        <v>-18474.502960491802</v>
      </c>
      <c r="M95" s="94">
        <v>44261.093999999997</v>
      </c>
      <c r="N95" s="94">
        <v>33480.665140491801</v>
      </c>
      <c r="O95" s="97">
        <v>108975.63431856</v>
      </c>
      <c r="P95" s="94">
        <v>48436.162859999997</v>
      </c>
      <c r="Q95" s="94">
        <v>48763.46572</v>
      </c>
      <c r="R95" s="94">
        <v>49197.986420000001</v>
      </c>
      <c r="S95" s="94">
        <v>18158.734234248499</v>
      </c>
      <c r="T95" s="97">
        <v>164556.34923424901</v>
      </c>
      <c r="U95" s="94">
        <v>-21051</v>
      </c>
      <c r="V95" s="94">
        <v>138123</v>
      </c>
      <c r="W95" s="94">
        <v>4135.4769665114</v>
      </c>
      <c r="X95" s="94">
        <v>16767.895500377501</v>
      </c>
      <c r="Y95" s="97">
        <v>137975.85004688901</v>
      </c>
      <c r="Z95" s="94">
        <v>4355.4525289509793</v>
      </c>
      <c r="AA95" s="94">
        <v>13889.63789</v>
      </c>
      <c r="AB95" s="94">
        <v>-4051.5972200000001</v>
      </c>
      <c r="AC95" s="94">
        <v>28450.996918306701</v>
      </c>
      <c r="AD95" s="97">
        <v>42644.490117257679</v>
      </c>
      <c r="AE95" s="94">
        <v>14676.149170000001</v>
      </c>
      <c r="AF95" s="94">
        <v>12291.088659999999</v>
      </c>
      <c r="AG95" s="94">
        <v>22516.520100000002</v>
      </c>
      <c r="AH95" s="94">
        <v>31445.444102639001</v>
      </c>
      <c r="AI95" s="97">
        <v>80929.202032639005</v>
      </c>
      <c r="AJ95" s="94">
        <v>10774.314130000001</v>
      </c>
      <c r="AK95" s="94">
        <v>30923.05618</v>
      </c>
      <c r="AL95" s="94">
        <v>14743.00143</v>
      </c>
      <c r="AM95" s="94">
        <v>40401.686452837697</v>
      </c>
      <c r="AN95" s="97">
        <v>96842.058192837692</v>
      </c>
      <c r="AO95" s="94">
        <v>9647.1682299999993</v>
      </c>
      <c r="AP95" s="94">
        <v>26117.841100000001</v>
      </c>
      <c r="AQ95" s="94">
        <v>21279.823479999999</v>
      </c>
      <c r="AR95" s="94">
        <v>28946.423999065399</v>
      </c>
      <c r="AS95" s="97">
        <v>85991.256809065395</v>
      </c>
    </row>
    <row r="96" spans="1:45" hidden="1" outlineLevel="1">
      <c r="A96" s="15" t="s">
        <v>360</v>
      </c>
      <c r="B96" s="74" t="s">
        <v>361</v>
      </c>
      <c r="C96" s="97">
        <v>49413.472399999999</v>
      </c>
      <c r="D96" s="97">
        <v>0</v>
      </c>
      <c r="E96" s="97">
        <v>0</v>
      </c>
      <c r="F96" s="94">
        <v>0</v>
      </c>
      <c r="G96" s="94">
        <v>0</v>
      </c>
      <c r="H96" s="94">
        <v>0</v>
      </c>
      <c r="I96" s="94">
        <v>0</v>
      </c>
      <c r="J96" s="97">
        <v>0</v>
      </c>
      <c r="K96" s="94">
        <v>0</v>
      </c>
      <c r="L96" s="94">
        <v>0</v>
      </c>
      <c r="M96" s="94">
        <v>0</v>
      </c>
      <c r="N96" s="94">
        <v>0</v>
      </c>
      <c r="O96" s="97">
        <v>0</v>
      </c>
      <c r="P96" s="94">
        <v>0</v>
      </c>
      <c r="Q96" s="94">
        <v>0</v>
      </c>
      <c r="R96" s="94">
        <v>0</v>
      </c>
      <c r="S96" s="94">
        <v>0</v>
      </c>
      <c r="T96" s="97">
        <v>0</v>
      </c>
      <c r="U96" s="94">
        <v>0</v>
      </c>
      <c r="V96" s="94">
        <v>0</v>
      </c>
      <c r="W96" s="94">
        <v>0</v>
      </c>
      <c r="X96" s="94">
        <v>0</v>
      </c>
      <c r="Y96" s="97">
        <v>0</v>
      </c>
      <c r="Z96" s="94">
        <v>0</v>
      </c>
      <c r="AA96" s="94">
        <v>0</v>
      </c>
      <c r="AB96" s="94">
        <v>0</v>
      </c>
      <c r="AC96" s="94">
        <v>0</v>
      </c>
      <c r="AD96" s="97">
        <v>0</v>
      </c>
      <c r="AE96" s="94">
        <v>0</v>
      </c>
      <c r="AF96" s="94">
        <v>0</v>
      </c>
      <c r="AG96" s="94">
        <v>0</v>
      </c>
      <c r="AH96" s="94">
        <v>0</v>
      </c>
      <c r="AI96" s="97">
        <v>0</v>
      </c>
      <c r="AJ96" s="94">
        <v>0</v>
      </c>
      <c r="AK96" s="94">
        <v>0</v>
      </c>
      <c r="AL96" s="94">
        <v>0</v>
      </c>
      <c r="AM96" s="94">
        <v>0</v>
      </c>
      <c r="AN96" s="97">
        <v>0</v>
      </c>
      <c r="AO96" s="94">
        <v>0</v>
      </c>
      <c r="AP96" s="94">
        <v>0</v>
      </c>
      <c r="AQ96" s="94">
        <v>0</v>
      </c>
      <c r="AR96" s="94">
        <v>0</v>
      </c>
      <c r="AS96" s="97">
        <v>0</v>
      </c>
    </row>
    <row r="97" spans="1:45" hidden="1" outlineLevel="1">
      <c r="A97" s="15" t="s">
        <v>362</v>
      </c>
      <c r="B97" s="74" t="s">
        <v>363</v>
      </c>
      <c r="C97" s="97">
        <v>7349.5313515500002</v>
      </c>
      <c r="D97" s="97">
        <v>10581.775449999999</v>
      </c>
      <c r="E97" s="97">
        <v>71895.142559999993</v>
      </c>
      <c r="F97" s="94">
        <v>20678.957910000001</v>
      </c>
      <c r="G97" s="94">
        <v>22306.469560000001</v>
      </c>
      <c r="H97" s="94">
        <v>23263.61867</v>
      </c>
      <c r="I97" s="94">
        <v>29558.28946</v>
      </c>
      <c r="J97" s="97">
        <v>95807.335600000006</v>
      </c>
      <c r="K97" s="94">
        <v>42438.676189999998</v>
      </c>
      <c r="L97" s="94">
        <v>46848.09362</v>
      </c>
      <c r="M97" s="94">
        <v>51496.548110000003</v>
      </c>
      <c r="N97" s="94">
        <v>57427.966529999998</v>
      </c>
      <c r="O97" s="97">
        <v>198211.28445000001</v>
      </c>
      <c r="P97" s="94">
        <v>74900</v>
      </c>
      <c r="Q97" s="94">
        <v>85355</v>
      </c>
      <c r="R97" s="94">
        <v>48854</v>
      </c>
      <c r="S97" s="94">
        <v>30137</v>
      </c>
      <c r="T97" s="97">
        <v>239246</v>
      </c>
      <c r="U97" s="94">
        <v>41066</v>
      </c>
      <c r="V97" s="94">
        <v>40635</v>
      </c>
      <c r="W97" s="94">
        <v>56167</v>
      </c>
      <c r="X97" s="94">
        <v>53921</v>
      </c>
      <c r="Y97" s="97">
        <v>191789</v>
      </c>
      <c r="Z97" s="94">
        <v>59156</v>
      </c>
      <c r="AA97" s="94">
        <v>63085</v>
      </c>
      <c r="AB97" s="94">
        <v>60897</v>
      </c>
      <c r="AC97" s="94">
        <v>74561</v>
      </c>
      <c r="AD97" s="97">
        <v>257699</v>
      </c>
      <c r="AE97" s="94">
        <v>67857</v>
      </c>
      <c r="AF97" s="94">
        <v>65096</v>
      </c>
      <c r="AG97" s="94">
        <v>65318</v>
      </c>
      <c r="AH97" s="94">
        <v>69104</v>
      </c>
      <c r="AI97" s="97">
        <v>267375</v>
      </c>
      <c r="AJ97" s="94">
        <v>63281</v>
      </c>
      <c r="AK97" s="94">
        <v>60770</v>
      </c>
      <c r="AL97" s="94">
        <v>59262</v>
      </c>
      <c r="AM97" s="94">
        <v>69269</v>
      </c>
      <c r="AN97" s="97">
        <v>252582</v>
      </c>
      <c r="AO97" s="94">
        <v>68595</v>
      </c>
      <c r="AP97" s="94">
        <v>68863</v>
      </c>
      <c r="AQ97" s="94">
        <v>85309</v>
      </c>
      <c r="AR97" s="94">
        <v>97623</v>
      </c>
      <c r="AS97" s="97">
        <v>320390</v>
      </c>
    </row>
    <row r="98" spans="1:45" hidden="1" outlineLevel="1">
      <c r="A98" s="15" t="s">
        <v>668</v>
      </c>
      <c r="B98" s="74" t="s">
        <v>670</v>
      </c>
      <c r="C98" s="97">
        <v>0</v>
      </c>
      <c r="D98" s="97">
        <v>0</v>
      </c>
      <c r="E98" s="97">
        <v>0</v>
      </c>
      <c r="F98" s="94">
        <v>0</v>
      </c>
      <c r="G98" s="94">
        <v>0</v>
      </c>
      <c r="H98" s="94">
        <v>0</v>
      </c>
      <c r="I98" s="94">
        <v>0</v>
      </c>
      <c r="J98" s="97">
        <v>0</v>
      </c>
      <c r="K98" s="94">
        <v>0</v>
      </c>
      <c r="L98" s="94">
        <v>0</v>
      </c>
      <c r="M98" s="94">
        <v>0</v>
      </c>
      <c r="N98" s="94">
        <v>0</v>
      </c>
      <c r="O98" s="97">
        <v>0</v>
      </c>
      <c r="P98" s="94">
        <v>0</v>
      </c>
      <c r="Q98" s="94">
        <v>0</v>
      </c>
      <c r="R98" s="94">
        <v>0</v>
      </c>
      <c r="S98" s="94">
        <v>0</v>
      </c>
      <c r="T98" s="97">
        <v>0</v>
      </c>
      <c r="U98" s="94">
        <v>0</v>
      </c>
      <c r="V98" s="94">
        <v>0</v>
      </c>
      <c r="W98" s="94">
        <v>0</v>
      </c>
      <c r="X98" s="94">
        <v>0</v>
      </c>
      <c r="Y98" s="97">
        <v>0</v>
      </c>
      <c r="Z98" s="94">
        <v>0</v>
      </c>
      <c r="AA98" s="94">
        <v>0</v>
      </c>
      <c r="AB98" s="94">
        <v>0</v>
      </c>
      <c r="AC98" s="94">
        <v>17232.69846</v>
      </c>
      <c r="AD98" s="97">
        <v>17232.69846</v>
      </c>
      <c r="AE98" s="94">
        <v>0</v>
      </c>
      <c r="AF98" s="94">
        <v>0</v>
      </c>
      <c r="AG98" s="94">
        <v>0</v>
      </c>
      <c r="AH98" s="94">
        <v>0</v>
      </c>
      <c r="AI98" s="97">
        <v>0</v>
      </c>
      <c r="AJ98" s="94">
        <v>0</v>
      </c>
      <c r="AK98" s="94">
        <v>0</v>
      </c>
      <c r="AL98" s="94">
        <v>0</v>
      </c>
      <c r="AM98" s="94">
        <v>0</v>
      </c>
      <c r="AN98" s="97">
        <v>0</v>
      </c>
      <c r="AO98" s="94">
        <v>0</v>
      </c>
      <c r="AP98" s="94">
        <v>0</v>
      </c>
      <c r="AQ98" s="94">
        <v>0</v>
      </c>
      <c r="AR98" s="94">
        <v>0</v>
      </c>
      <c r="AS98" s="97">
        <v>0</v>
      </c>
    </row>
    <row r="99" spans="1:45" hidden="1" outlineLevel="1">
      <c r="A99" s="15" t="s">
        <v>669</v>
      </c>
      <c r="B99" s="74" t="s">
        <v>671</v>
      </c>
      <c r="C99" s="97">
        <v>0</v>
      </c>
      <c r="D99" s="97">
        <v>0</v>
      </c>
      <c r="E99" s="97">
        <v>0</v>
      </c>
      <c r="F99" s="94">
        <v>0</v>
      </c>
      <c r="G99" s="94">
        <v>0</v>
      </c>
      <c r="H99" s="94">
        <v>0</v>
      </c>
      <c r="I99" s="94">
        <v>0</v>
      </c>
      <c r="J99" s="97">
        <v>0</v>
      </c>
      <c r="K99" s="94">
        <v>0</v>
      </c>
      <c r="L99" s="94">
        <v>0</v>
      </c>
      <c r="M99" s="94">
        <v>0</v>
      </c>
      <c r="N99" s="94">
        <v>0</v>
      </c>
      <c r="O99" s="97">
        <v>0</v>
      </c>
      <c r="P99" s="94">
        <v>0</v>
      </c>
      <c r="Q99" s="94">
        <v>0</v>
      </c>
      <c r="R99" s="94">
        <v>0</v>
      </c>
      <c r="S99" s="94">
        <v>0</v>
      </c>
      <c r="T99" s="97">
        <v>0</v>
      </c>
      <c r="U99" s="94">
        <v>0</v>
      </c>
      <c r="V99" s="94">
        <v>0</v>
      </c>
      <c r="W99" s="94">
        <v>0</v>
      </c>
      <c r="X99" s="94">
        <v>0</v>
      </c>
      <c r="Y99" s="97">
        <v>0</v>
      </c>
      <c r="Z99" s="94">
        <v>0</v>
      </c>
      <c r="AA99" s="94">
        <v>0</v>
      </c>
      <c r="AB99" s="94">
        <v>0</v>
      </c>
      <c r="AC99" s="94">
        <v>12256.533170000001</v>
      </c>
      <c r="AD99" s="97">
        <v>12256.533170000001</v>
      </c>
      <c r="AE99" s="94">
        <v>18464.619620000001</v>
      </c>
      <c r="AF99" s="94">
        <v>3210.29981</v>
      </c>
      <c r="AG99" s="94">
        <v>1804.6087199999999</v>
      </c>
      <c r="AH99" s="94">
        <v>10370.80248</v>
      </c>
      <c r="AI99" s="97">
        <v>33850.330630000004</v>
      </c>
      <c r="AJ99" s="94">
        <v>4998.5748299999996</v>
      </c>
      <c r="AK99" s="94">
        <v>3153.0558599999999</v>
      </c>
      <c r="AL99" s="94">
        <v>1034.5564099999999</v>
      </c>
      <c r="AM99" s="94">
        <v>10332.00733</v>
      </c>
      <c r="AN99" s="97">
        <v>19518.19443</v>
      </c>
      <c r="AO99" s="94">
        <v>0</v>
      </c>
      <c r="AP99" s="94">
        <v>0</v>
      </c>
      <c r="AQ99" s="94">
        <v>0</v>
      </c>
      <c r="AR99" s="94">
        <v>0</v>
      </c>
      <c r="AS99" s="97">
        <v>0</v>
      </c>
    </row>
    <row r="100" spans="1:45" hidden="1" outlineLevel="1">
      <c r="A100" s="15" t="s">
        <v>541</v>
      </c>
      <c r="B100" s="74" t="s">
        <v>542</v>
      </c>
      <c r="C100" s="97">
        <v>0</v>
      </c>
      <c r="D100" s="97">
        <v>0</v>
      </c>
      <c r="E100" s="97">
        <v>0</v>
      </c>
      <c r="F100" s="94">
        <v>0</v>
      </c>
      <c r="G100" s="94">
        <v>0</v>
      </c>
      <c r="H100" s="94">
        <v>0</v>
      </c>
      <c r="I100" s="94">
        <v>0</v>
      </c>
      <c r="J100" s="97">
        <v>0</v>
      </c>
      <c r="K100" s="94">
        <v>0</v>
      </c>
      <c r="L100" s="94">
        <v>0</v>
      </c>
      <c r="M100" s="94">
        <v>0</v>
      </c>
      <c r="N100" s="94">
        <v>0</v>
      </c>
      <c r="O100" s="97">
        <v>0</v>
      </c>
      <c r="P100" s="94">
        <v>0</v>
      </c>
      <c r="Q100" s="94">
        <v>0</v>
      </c>
      <c r="R100" s="94">
        <v>0</v>
      </c>
      <c r="S100" s="94">
        <v>0</v>
      </c>
      <c r="T100" s="97">
        <v>0</v>
      </c>
      <c r="U100" s="94">
        <v>0</v>
      </c>
      <c r="V100" s="94">
        <v>0</v>
      </c>
      <c r="W100" s="94">
        <v>0</v>
      </c>
      <c r="X100" s="94">
        <v>0</v>
      </c>
      <c r="Y100" s="97">
        <v>0</v>
      </c>
      <c r="Z100" s="94">
        <v>0</v>
      </c>
      <c r="AA100" s="94">
        <v>48367.792999999998</v>
      </c>
      <c r="AB100" s="94">
        <v>0</v>
      </c>
      <c r="AC100" s="94">
        <v>0</v>
      </c>
      <c r="AD100" s="97">
        <v>48367.792999999998</v>
      </c>
      <c r="AE100" s="94">
        <v>0</v>
      </c>
      <c r="AF100" s="94">
        <v>0</v>
      </c>
      <c r="AG100" s="94">
        <v>0</v>
      </c>
      <c r="AH100" s="94">
        <v>0</v>
      </c>
      <c r="AI100" s="97">
        <v>0</v>
      </c>
      <c r="AJ100" s="94">
        <v>0</v>
      </c>
      <c r="AK100" s="94">
        <v>0</v>
      </c>
      <c r="AL100" s="94">
        <v>0</v>
      </c>
      <c r="AM100" s="94">
        <v>0</v>
      </c>
      <c r="AN100" s="97">
        <v>0</v>
      </c>
      <c r="AO100" s="94">
        <v>0</v>
      </c>
      <c r="AP100" s="94">
        <v>0</v>
      </c>
      <c r="AQ100" s="94">
        <v>0</v>
      </c>
      <c r="AR100" s="94">
        <v>25553</v>
      </c>
      <c r="AS100" s="85">
        <v>25553</v>
      </c>
    </row>
    <row r="101" spans="1:45" hidden="1" outlineLevel="1">
      <c r="A101" s="15" t="s">
        <v>725</v>
      </c>
      <c r="B101" s="74" t="s">
        <v>726</v>
      </c>
      <c r="C101" s="97">
        <v>0</v>
      </c>
      <c r="D101" s="97">
        <v>0</v>
      </c>
      <c r="E101" s="97">
        <v>0</v>
      </c>
      <c r="F101" s="94">
        <v>0</v>
      </c>
      <c r="G101" s="94">
        <v>0</v>
      </c>
      <c r="H101" s="94">
        <v>0</v>
      </c>
      <c r="I101" s="94">
        <v>0</v>
      </c>
      <c r="J101" s="97">
        <v>0</v>
      </c>
      <c r="K101" s="94">
        <v>0</v>
      </c>
      <c r="L101" s="94">
        <v>0</v>
      </c>
      <c r="M101" s="94">
        <v>0</v>
      </c>
      <c r="N101" s="94">
        <v>0</v>
      </c>
      <c r="O101" s="97">
        <v>0</v>
      </c>
      <c r="P101" s="94">
        <v>0</v>
      </c>
      <c r="Q101" s="94">
        <v>0</v>
      </c>
      <c r="R101" s="94">
        <v>0</v>
      </c>
      <c r="S101" s="94">
        <v>0</v>
      </c>
      <c r="T101" s="97">
        <v>0</v>
      </c>
      <c r="U101" s="94">
        <v>0</v>
      </c>
      <c r="V101" s="94">
        <v>0</v>
      </c>
      <c r="W101" s="94">
        <v>0</v>
      </c>
      <c r="X101" s="94">
        <v>0</v>
      </c>
      <c r="Y101" s="97">
        <v>0</v>
      </c>
      <c r="Z101" s="94">
        <v>0</v>
      </c>
      <c r="AA101" s="94">
        <v>0</v>
      </c>
      <c r="AB101" s="94">
        <v>0</v>
      </c>
      <c r="AC101" s="94">
        <v>0</v>
      </c>
      <c r="AD101" s="97">
        <v>0</v>
      </c>
      <c r="AE101" s="94">
        <v>0</v>
      </c>
      <c r="AF101" s="94">
        <v>0</v>
      </c>
      <c r="AG101" s="94">
        <v>0</v>
      </c>
      <c r="AH101" s="94">
        <v>0</v>
      </c>
      <c r="AI101" s="97">
        <v>0</v>
      </c>
      <c r="AJ101" s="94">
        <v>0</v>
      </c>
      <c r="AK101" s="94">
        <v>0</v>
      </c>
      <c r="AL101" s="94">
        <v>0</v>
      </c>
      <c r="AM101" s="94">
        <v>0</v>
      </c>
      <c r="AN101" s="97">
        <v>0</v>
      </c>
      <c r="AO101" s="94">
        <v>13220.00065</v>
      </c>
      <c r="AP101" s="94">
        <v>-4409.7647699999998</v>
      </c>
      <c r="AQ101" s="94">
        <v>1723.7369000000001</v>
      </c>
      <c r="AR101" s="94">
        <v>1184</v>
      </c>
      <c r="AS101" s="97">
        <v>11717.97278</v>
      </c>
    </row>
    <row r="102" spans="1:45" collapsed="1">
      <c r="A102" s="4" t="s">
        <v>364</v>
      </c>
      <c r="B102" s="72" t="s">
        <v>365</v>
      </c>
      <c r="C102" s="96">
        <v>-886081.01665118895</v>
      </c>
      <c r="D102" s="96">
        <v>-945212.92747647013</v>
      </c>
      <c r="E102" s="96">
        <v>-952433.81107281777</v>
      </c>
      <c r="F102" s="94">
        <v>-231496.00174999991</v>
      </c>
      <c r="G102" s="94">
        <v>-227680.44310000003</v>
      </c>
      <c r="H102" s="94">
        <v>-228802.79479000001</v>
      </c>
      <c r="I102" s="94">
        <v>-283662.48789820191</v>
      </c>
      <c r="J102" s="96">
        <v>-971641.72753820207</v>
      </c>
      <c r="K102" s="94">
        <v>-224681.43872144</v>
      </c>
      <c r="L102" s="94">
        <v>-237226.56085049181</v>
      </c>
      <c r="M102" s="94">
        <v>-250479.16623</v>
      </c>
      <c r="N102" s="94">
        <v>-272346.66463950824</v>
      </c>
      <c r="O102" s="96">
        <v>-984735.30740143999</v>
      </c>
      <c r="P102" s="94">
        <v>-231562.00070999999</v>
      </c>
      <c r="Q102" s="94">
        <v>-249913.41306000005</v>
      </c>
      <c r="R102" s="94">
        <v>-280918.68490999995</v>
      </c>
      <c r="S102" s="94">
        <v>-311819.47578575159</v>
      </c>
      <c r="T102" s="96">
        <v>-1074213.5744657509</v>
      </c>
      <c r="U102" s="94">
        <v>-273753</v>
      </c>
      <c r="V102" s="94">
        <f>SUM(V91:V100)</f>
        <v>-275257</v>
      </c>
      <c r="W102" s="94">
        <v>-283815.14228348859</v>
      </c>
      <c r="X102" s="144">
        <v>-341744.05793962249</v>
      </c>
      <c r="Y102" s="96">
        <v>-1174567.0091831111</v>
      </c>
      <c r="Z102" s="94">
        <v>-291652.531111049</v>
      </c>
      <c r="AA102" s="94">
        <v>-324416.48173</v>
      </c>
      <c r="AB102" s="94">
        <v>-343303.25971999997</v>
      </c>
      <c r="AC102" s="94">
        <v>-386354.54180169333</v>
      </c>
      <c r="AD102" s="96">
        <v>-1345726.8143627422</v>
      </c>
      <c r="AE102" s="88">
        <v>-431913.69440000004</v>
      </c>
      <c r="AF102" s="88">
        <v>-453906.51497000013</v>
      </c>
      <c r="AG102" s="88">
        <v>-469394.23192000005</v>
      </c>
      <c r="AH102" s="88">
        <v>-560991.16975736106</v>
      </c>
      <c r="AI102" s="96">
        <v>-1916205.6110473613</v>
      </c>
      <c r="AJ102" s="88">
        <v>-468610.91739000002</v>
      </c>
      <c r="AK102" s="88">
        <v>-459543.22311999998</v>
      </c>
      <c r="AL102" s="88">
        <v>-503894.77093000006</v>
      </c>
      <c r="AM102" s="88">
        <v>-633079.55262716231</v>
      </c>
      <c r="AN102" s="96">
        <v>-2065128.4640671625</v>
      </c>
      <c r="AO102" s="88">
        <v>-503924.27367999998</v>
      </c>
      <c r="AP102" s="88">
        <f>SUM(AP91:AP101)</f>
        <v>-514372.93854</v>
      </c>
      <c r="AQ102" s="88">
        <v>-577912.24052999995</v>
      </c>
      <c r="AR102" s="88">
        <v>-597048.56781093462</v>
      </c>
      <c r="AS102" s="96">
        <v>-2193258.0205609347</v>
      </c>
    </row>
    <row r="103" spans="1:45">
      <c r="A103" s="4"/>
      <c r="B103" s="72"/>
      <c r="C103" s="88"/>
      <c r="D103" s="88"/>
      <c r="E103" s="88"/>
      <c r="F103" s="94"/>
      <c r="G103" s="94"/>
      <c r="H103" s="94"/>
      <c r="I103" s="94"/>
      <c r="J103" s="88"/>
      <c r="K103" s="94"/>
      <c r="L103" s="94"/>
      <c r="M103" s="94"/>
      <c r="N103" s="94"/>
      <c r="O103" s="88"/>
      <c r="P103" s="94"/>
      <c r="Q103" s="94"/>
      <c r="R103" s="94"/>
      <c r="S103" s="94"/>
      <c r="T103" s="88"/>
      <c r="U103" s="94"/>
      <c r="W103" s="94"/>
      <c r="Z103" s="94"/>
      <c r="AA103" s="94"/>
      <c r="AB103" s="94"/>
      <c r="AC103" s="94"/>
      <c r="AE103" s="94"/>
      <c r="AF103" s="94"/>
      <c r="AG103" s="94"/>
      <c r="AH103" s="94"/>
      <c r="AJ103" s="94"/>
      <c r="AK103" s="94"/>
      <c r="AL103" s="94"/>
      <c r="AM103" s="94"/>
      <c r="AO103" s="94"/>
      <c r="AP103" s="94"/>
      <c r="AQ103" s="94"/>
      <c r="AR103" s="94"/>
    </row>
    <row r="104" spans="1:45" ht="15" customHeight="1">
      <c r="C104" s="98"/>
      <c r="D104" s="98"/>
      <c r="E104" s="98"/>
      <c r="F104" s="99"/>
      <c r="G104" s="99"/>
      <c r="H104" s="99"/>
      <c r="I104" s="99"/>
      <c r="J104" s="98"/>
      <c r="K104" s="99"/>
      <c r="L104" s="99"/>
      <c r="M104" s="99"/>
      <c r="N104" s="99"/>
      <c r="O104" s="98"/>
      <c r="P104" s="99"/>
      <c r="Q104" s="99"/>
      <c r="R104" s="99"/>
      <c r="S104" s="99"/>
      <c r="T104" s="98">
        <v>2019</v>
      </c>
      <c r="U104" s="99"/>
      <c r="V104" s="99"/>
      <c r="W104" s="99"/>
      <c r="Z104" s="99"/>
      <c r="AA104" s="99"/>
      <c r="AB104" s="99"/>
      <c r="AC104" s="99"/>
      <c r="AE104" s="99"/>
      <c r="AF104" s="99"/>
      <c r="AG104" s="99"/>
      <c r="AH104" s="99"/>
      <c r="AJ104" s="99"/>
      <c r="AK104" s="99"/>
      <c r="AL104" s="99"/>
      <c r="AM104" s="99"/>
      <c r="AO104" s="99"/>
      <c r="AP104" s="99"/>
      <c r="AQ104" s="99"/>
      <c r="AR104" s="99"/>
    </row>
    <row r="105" spans="1:45">
      <c r="A105" s="377" t="s">
        <v>366</v>
      </c>
      <c r="B105" s="378" t="s">
        <v>367</v>
      </c>
      <c r="C105" s="377" t="s">
        <v>15</v>
      </c>
      <c r="D105" s="377" t="s">
        <v>14</v>
      </c>
      <c r="E105" s="377" t="s">
        <v>13</v>
      </c>
      <c r="F105" s="296" t="s">
        <v>26</v>
      </c>
      <c r="G105" s="296" t="s">
        <v>28</v>
      </c>
      <c r="H105" s="296" t="s">
        <v>29</v>
      </c>
      <c r="I105" s="296" t="s">
        <v>30</v>
      </c>
      <c r="J105" s="377">
        <v>2017</v>
      </c>
      <c r="K105" s="296" t="s">
        <v>75</v>
      </c>
      <c r="L105" s="296" t="s">
        <v>76</v>
      </c>
      <c r="M105" s="296" t="s">
        <v>77</v>
      </c>
      <c r="N105" s="296" t="s">
        <v>78</v>
      </c>
      <c r="O105" s="377">
        <v>2018</v>
      </c>
      <c r="P105" s="296" t="s">
        <v>491</v>
      </c>
      <c r="Q105" s="296" t="s">
        <v>497</v>
      </c>
      <c r="R105" s="296" t="s">
        <v>503</v>
      </c>
      <c r="S105" s="296" t="s">
        <v>508</v>
      </c>
      <c r="T105" s="377">
        <v>2019</v>
      </c>
      <c r="U105" s="296" t="s">
        <v>510</v>
      </c>
      <c r="V105" s="296" t="s">
        <v>512</v>
      </c>
      <c r="W105" s="296" t="s">
        <v>521</v>
      </c>
      <c r="X105" s="296" t="s">
        <v>528</v>
      </c>
      <c r="Y105" s="377">
        <v>2020</v>
      </c>
      <c r="Z105" s="296" t="s">
        <v>530</v>
      </c>
      <c r="AA105" s="296" t="s">
        <v>539</v>
      </c>
      <c r="AB105" s="296" t="s">
        <v>546</v>
      </c>
      <c r="AC105" s="296" t="s">
        <v>666</v>
      </c>
      <c r="AD105" s="377">
        <v>2021</v>
      </c>
      <c r="AE105" s="296" t="s">
        <v>674</v>
      </c>
      <c r="AF105" s="296" t="s">
        <v>677</v>
      </c>
      <c r="AG105" s="296" t="s">
        <v>685</v>
      </c>
      <c r="AH105" s="296" t="s">
        <v>693</v>
      </c>
      <c r="AI105" s="377">
        <v>2022</v>
      </c>
      <c r="AJ105" s="296" t="s">
        <v>700</v>
      </c>
      <c r="AK105" s="296" t="s">
        <v>710</v>
      </c>
      <c r="AL105" s="296" t="s">
        <v>718</v>
      </c>
      <c r="AM105" s="296" t="s">
        <v>719</v>
      </c>
      <c r="AN105" s="377">
        <v>2023</v>
      </c>
      <c r="AO105" s="296" t="s">
        <v>723</v>
      </c>
      <c r="AP105" s="296" t="s">
        <v>731</v>
      </c>
      <c r="AQ105" s="296" t="s">
        <v>755</v>
      </c>
      <c r="AR105" s="296" t="s">
        <v>761</v>
      </c>
      <c r="AS105" s="377">
        <v>2024</v>
      </c>
    </row>
    <row r="106" spans="1:45">
      <c r="A106" s="377"/>
      <c r="B106" s="378"/>
      <c r="C106" s="377"/>
      <c r="D106" s="377"/>
      <c r="E106" s="377"/>
      <c r="F106" s="296" t="s">
        <v>27</v>
      </c>
      <c r="G106" s="296" t="s">
        <v>68</v>
      </c>
      <c r="H106" s="296" t="s">
        <v>69</v>
      </c>
      <c r="I106" s="296" t="s">
        <v>70</v>
      </c>
      <c r="J106" s="377"/>
      <c r="K106" s="296" t="s">
        <v>31</v>
      </c>
      <c r="L106" s="296" t="s">
        <v>71</v>
      </c>
      <c r="M106" s="296" t="s">
        <v>72</v>
      </c>
      <c r="N106" s="296" t="s">
        <v>73</v>
      </c>
      <c r="O106" s="377"/>
      <c r="P106" s="296" t="s">
        <v>492</v>
      </c>
      <c r="Q106" s="296" t="s">
        <v>498</v>
      </c>
      <c r="R106" s="296" t="s">
        <v>504</v>
      </c>
      <c r="S106" s="296" t="s">
        <v>509</v>
      </c>
      <c r="T106" s="377">
        <v>-658671.92370000004</v>
      </c>
      <c r="U106" s="296" t="s">
        <v>511</v>
      </c>
      <c r="V106" s="296" t="s">
        <v>513</v>
      </c>
      <c r="W106" s="296" t="s">
        <v>522</v>
      </c>
      <c r="X106" s="296" t="s">
        <v>529</v>
      </c>
      <c r="Y106" s="377">
        <v>2019</v>
      </c>
      <c r="Z106" s="296" t="s">
        <v>531</v>
      </c>
      <c r="AA106" s="296" t="s">
        <v>540</v>
      </c>
      <c r="AB106" s="296" t="s">
        <v>547</v>
      </c>
      <c r="AC106" s="296" t="s">
        <v>667</v>
      </c>
      <c r="AD106" s="377"/>
      <c r="AE106" s="296" t="s">
        <v>675</v>
      </c>
      <c r="AF106" s="296" t="s">
        <v>678</v>
      </c>
      <c r="AG106" s="296" t="s">
        <v>686</v>
      </c>
      <c r="AH106" s="296" t="s">
        <v>692</v>
      </c>
      <c r="AI106" s="377"/>
      <c r="AJ106" s="296" t="s">
        <v>701</v>
      </c>
      <c r="AK106" s="296" t="s">
        <v>711</v>
      </c>
      <c r="AL106" s="296" t="s">
        <v>717</v>
      </c>
      <c r="AM106" s="296" t="s">
        <v>720</v>
      </c>
      <c r="AN106" s="377"/>
      <c r="AO106" s="296" t="s">
        <v>724</v>
      </c>
      <c r="AP106" s="296" t="s">
        <v>732</v>
      </c>
      <c r="AQ106" s="296" t="s">
        <v>756</v>
      </c>
      <c r="AR106" s="296" t="s">
        <v>762</v>
      </c>
      <c r="AS106" s="377"/>
    </row>
    <row r="107" spans="1:45">
      <c r="A107" s="4" t="s">
        <v>368</v>
      </c>
      <c r="B107" s="72" t="s">
        <v>369</v>
      </c>
      <c r="C107" s="96">
        <v>1404172</v>
      </c>
      <c r="D107" s="96">
        <v>2699844</v>
      </c>
      <c r="E107" s="96">
        <v>2018891</v>
      </c>
      <c r="F107" s="88">
        <v>209026.20494000003</v>
      </c>
      <c r="G107" s="88">
        <v>163315</v>
      </c>
      <c r="H107" s="88">
        <v>336263</v>
      </c>
      <c r="I107" s="88">
        <v>516110</v>
      </c>
      <c r="J107" s="96">
        <v>1224714.2049400001</v>
      </c>
      <c r="K107" s="88">
        <v>314723</v>
      </c>
      <c r="L107" s="88">
        <v>724435</v>
      </c>
      <c r="M107" s="88">
        <v>465364</v>
      </c>
      <c r="N107" s="88">
        <v>582922</v>
      </c>
      <c r="O107" s="96">
        <v>2087444</v>
      </c>
      <c r="P107" s="88">
        <v>606198</v>
      </c>
      <c r="Q107" s="88">
        <v>654769</v>
      </c>
      <c r="R107" s="88">
        <v>719830</v>
      </c>
      <c r="S107" s="88">
        <v>733369</v>
      </c>
      <c r="T107" s="96">
        <v>2714166</v>
      </c>
      <c r="U107" s="88">
        <v>1025552</v>
      </c>
      <c r="V107" s="88">
        <v>892388</v>
      </c>
      <c r="W107" s="88">
        <v>1136984</v>
      </c>
      <c r="X107" s="88">
        <v>1097380</v>
      </c>
      <c r="Y107" s="96">
        <v>4152304</v>
      </c>
      <c r="Z107" s="88">
        <v>1256038</v>
      </c>
      <c r="AA107" s="88">
        <v>1193336</v>
      </c>
      <c r="AB107" s="88">
        <v>1176129</v>
      </c>
      <c r="AC107" s="88">
        <v>1091594</v>
      </c>
      <c r="AD107" s="96">
        <v>4717097</v>
      </c>
      <c r="AE107" s="88">
        <v>1100945</v>
      </c>
      <c r="AF107" s="88">
        <v>1092182</v>
      </c>
      <c r="AG107" s="88">
        <f>AG64</f>
        <v>1029100</v>
      </c>
      <c r="AH107" s="88">
        <v>1003830</v>
      </c>
      <c r="AI107" s="96">
        <v>4226057</v>
      </c>
      <c r="AJ107" s="88">
        <v>1089351.0222100001</v>
      </c>
      <c r="AK107" s="88">
        <v>1052794</v>
      </c>
      <c r="AL107" s="88">
        <v>1074241</v>
      </c>
      <c r="AM107" s="88">
        <v>915543</v>
      </c>
      <c r="AN107" s="96">
        <v>4131929.0222100001</v>
      </c>
      <c r="AO107" s="88">
        <v>949583</v>
      </c>
      <c r="AP107" s="88">
        <f>AP64</f>
        <v>1244051</v>
      </c>
      <c r="AQ107" s="88">
        <v>1204491</v>
      </c>
      <c r="AR107" s="88">
        <v>1178456</v>
      </c>
      <c r="AS107" s="96">
        <v>4576581</v>
      </c>
    </row>
    <row r="108" spans="1:45" hidden="1" outlineLevel="1">
      <c r="A108" s="15" t="s">
        <v>345</v>
      </c>
      <c r="B108" s="74" t="s">
        <v>370</v>
      </c>
      <c r="C108" s="97">
        <v>0</v>
      </c>
      <c r="D108" s="97">
        <v>0</v>
      </c>
      <c r="E108" s="97">
        <v>51997.397645273697</v>
      </c>
      <c r="F108" s="94">
        <v>177796.4183008</v>
      </c>
      <c r="G108" s="94">
        <v>95916.011875199998</v>
      </c>
      <c r="H108" s="94">
        <v>22910.8990638</v>
      </c>
      <c r="I108" s="94">
        <v>28759.5</v>
      </c>
      <c r="J108" s="97">
        <v>325382.82923979999</v>
      </c>
      <c r="K108" s="94">
        <v>9937.6200000000008</v>
      </c>
      <c r="L108" s="94">
        <v>9870.9600000000009</v>
      </c>
      <c r="M108" s="94">
        <v>13003.32</v>
      </c>
      <c r="N108" s="94">
        <v>8980.6200000000008</v>
      </c>
      <c r="O108" s="97">
        <v>41792.520000000004</v>
      </c>
      <c r="P108" s="94">
        <v>0</v>
      </c>
      <c r="Q108" s="94">
        <v>0</v>
      </c>
      <c r="R108" s="94">
        <v>0</v>
      </c>
      <c r="S108" s="94">
        <v>0</v>
      </c>
      <c r="T108" s="97">
        <v>0</v>
      </c>
      <c r="U108" s="94">
        <v>0</v>
      </c>
      <c r="V108" s="94">
        <v>0</v>
      </c>
      <c r="W108" s="94">
        <v>0</v>
      </c>
      <c r="X108" s="94">
        <v>0</v>
      </c>
      <c r="Y108" s="97">
        <v>0</v>
      </c>
      <c r="Z108" s="94">
        <v>0</v>
      </c>
      <c r="AA108" s="94">
        <v>0</v>
      </c>
      <c r="AB108" s="94">
        <v>0</v>
      </c>
      <c r="AC108" s="94">
        <v>0</v>
      </c>
      <c r="AD108" s="97">
        <v>0</v>
      </c>
      <c r="AE108" s="94">
        <v>0</v>
      </c>
      <c r="AF108" s="94">
        <v>0</v>
      </c>
      <c r="AG108" s="94">
        <v>0</v>
      </c>
      <c r="AH108" s="94">
        <v>0</v>
      </c>
      <c r="AI108" s="97">
        <v>0</v>
      </c>
      <c r="AJ108" s="94">
        <v>0</v>
      </c>
      <c r="AK108" s="94">
        <v>0</v>
      </c>
      <c r="AL108" s="94">
        <v>0</v>
      </c>
      <c r="AM108" s="94">
        <v>0</v>
      </c>
      <c r="AN108" s="97">
        <v>0</v>
      </c>
      <c r="AO108" s="94">
        <v>0</v>
      </c>
      <c r="AP108" s="94">
        <v>0</v>
      </c>
      <c r="AQ108" s="94">
        <v>0</v>
      </c>
      <c r="AR108" s="94">
        <v>0</v>
      </c>
      <c r="AS108" s="97">
        <v>0</v>
      </c>
    </row>
    <row r="109" spans="1:45" hidden="1" outlineLevel="1">
      <c r="A109" s="15" t="s">
        <v>349</v>
      </c>
      <c r="B109" s="74" t="s">
        <v>371</v>
      </c>
      <c r="C109" s="97">
        <v>0</v>
      </c>
      <c r="D109" s="97">
        <v>0</v>
      </c>
      <c r="E109" s="97">
        <v>143755.65671360001</v>
      </c>
      <c r="F109" s="94">
        <v>88607.008512</v>
      </c>
      <c r="G109" s="94">
        <v>0</v>
      </c>
      <c r="H109" s="94">
        <v>-38126.218105800006</v>
      </c>
      <c r="I109" s="94">
        <v>-32626.252391139002</v>
      </c>
      <c r="J109" s="97">
        <v>17854.538015060993</v>
      </c>
      <c r="K109" s="94">
        <v>0</v>
      </c>
      <c r="L109" s="94">
        <v>0</v>
      </c>
      <c r="M109" s="94">
        <v>6232.703188800001</v>
      </c>
      <c r="N109" s="94">
        <v>0</v>
      </c>
      <c r="O109" s="97">
        <v>6232.703188800001</v>
      </c>
      <c r="P109" s="94">
        <v>0</v>
      </c>
      <c r="Q109" s="94">
        <v>0</v>
      </c>
      <c r="R109" s="94">
        <v>0</v>
      </c>
      <c r="S109" s="94">
        <v>0</v>
      </c>
      <c r="T109" s="97">
        <v>0</v>
      </c>
      <c r="U109" s="94">
        <v>0</v>
      </c>
      <c r="V109" s="94">
        <v>0</v>
      </c>
      <c r="W109" s="94">
        <v>-238995</v>
      </c>
      <c r="X109" s="94">
        <v>-99662.930129999993</v>
      </c>
      <c r="Y109" s="97">
        <v>-338657.93012999999</v>
      </c>
      <c r="Z109" s="94">
        <v>-53620</v>
      </c>
      <c r="AA109" s="94">
        <v>-15975.3076</v>
      </c>
      <c r="AB109" s="94">
        <v>0</v>
      </c>
      <c r="AC109" s="94">
        <v>0</v>
      </c>
      <c r="AD109" s="97">
        <v>-69595.3076</v>
      </c>
      <c r="AE109" s="94">
        <v>0</v>
      </c>
      <c r="AF109" s="94">
        <v>0</v>
      </c>
      <c r="AG109" s="94">
        <v>0</v>
      </c>
      <c r="AH109" s="94">
        <v>0</v>
      </c>
      <c r="AI109" s="97">
        <v>0</v>
      </c>
      <c r="AJ109" s="94">
        <v>0</v>
      </c>
      <c r="AK109" s="94">
        <v>0</v>
      </c>
      <c r="AL109" s="94">
        <v>0</v>
      </c>
      <c r="AM109" s="94">
        <v>0</v>
      </c>
      <c r="AN109" s="97">
        <v>0</v>
      </c>
      <c r="AO109" s="94">
        <v>0</v>
      </c>
      <c r="AP109" s="94">
        <v>0</v>
      </c>
      <c r="AQ109" s="94">
        <v>0</v>
      </c>
      <c r="AR109" s="94">
        <v>0</v>
      </c>
      <c r="AS109" s="97">
        <v>0</v>
      </c>
    </row>
    <row r="110" spans="1:45" hidden="1" outlineLevel="1">
      <c r="A110" s="15" t="s">
        <v>549</v>
      </c>
      <c r="B110" s="74" t="s">
        <v>548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0</v>
      </c>
      <c r="I110" s="94">
        <v>0</v>
      </c>
      <c r="J110" s="97">
        <v>0</v>
      </c>
      <c r="K110" s="94">
        <v>0</v>
      </c>
      <c r="L110" s="94">
        <v>0</v>
      </c>
      <c r="M110" s="94">
        <v>0</v>
      </c>
      <c r="N110" s="94">
        <v>0</v>
      </c>
      <c r="O110" s="97">
        <v>0</v>
      </c>
      <c r="P110" s="94"/>
      <c r="Q110" s="94"/>
      <c r="R110" s="94"/>
      <c r="S110" s="94"/>
      <c r="T110" s="97">
        <v>0</v>
      </c>
      <c r="U110" s="94"/>
      <c r="V110" s="94"/>
      <c r="W110" s="94"/>
      <c r="X110" s="94"/>
      <c r="Y110" s="97">
        <v>0</v>
      </c>
      <c r="Z110" s="94">
        <v>0</v>
      </c>
      <c r="AA110" s="94">
        <v>-150222.92079999999</v>
      </c>
      <c r="AB110" s="94">
        <v>0</v>
      </c>
      <c r="AC110" s="94">
        <v>0</v>
      </c>
      <c r="AD110" s="97">
        <v>-150222.92079999999</v>
      </c>
      <c r="AE110" s="94">
        <v>0</v>
      </c>
      <c r="AF110" s="94">
        <v>0</v>
      </c>
      <c r="AG110" s="94">
        <v>0</v>
      </c>
      <c r="AH110" s="94">
        <v>0</v>
      </c>
      <c r="AI110" s="97">
        <v>0</v>
      </c>
      <c r="AJ110" s="94">
        <v>0</v>
      </c>
      <c r="AK110" s="94">
        <v>0</v>
      </c>
      <c r="AL110" s="94">
        <v>0</v>
      </c>
      <c r="AM110" s="94">
        <v>0</v>
      </c>
      <c r="AN110" s="97">
        <v>0</v>
      </c>
      <c r="AO110" s="94">
        <v>0</v>
      </c>
      <c r="AP110" s="94">
        <v>0</v>
      </c>
      <c r="AQ110" s="94">
        <v>0</v>
      </c>
      <c r="AR110" s="94">
        <v>0</v>
      </c>
      <c r="AS110" s="97">
        <v>0</v>
      </c>
    </row>
    <row r="111" spans="1:45" hidden="1" outlineLevel="1">
      <c r="A111" s="15" t="s">
        <v>193</v>
      </c>
      <c r="B111" s="74" t="s">
        <v>372</v>
      </c>
      <c r="C111" s="97">
        <v>0</v>
      </c>
      <c r="D111" s="97">
        <v>1097369.7156048003</v>
      </c>
      <c r="E111" s="97">
        <v>0</v>
      </c>
      <c r="F111" s="94">
        <v>43235.264351400008</v>
      </c>
      <c r="G111" s="94">
        <v>0</v>
      </c>
      <c r="H111" s="94">
        <v>0</v>
      </c>
      <c r="I111" s="94">
        <v>0</v>
      </c>
      <c r="J111" s="97">
        <v>43235.264351400008</v>
      </c>
      <c r="K111" s="94">
        <v>0</v>
      </c>
      <c r="L111" s="94">
        <v>0</v>
      </c>
      <c r="M111" s="94">
        <v>5756.5325795999997</v>
      </c>
      <c r="N111" s="94">
        <v>0</v>
      </c>
      <c r="O111" s="97">
        <v>5756.5325795999997</v>
      </c>
      <c r="P111" s="94">
        <v>0</v>
      </c>
      <c r="Q111" s="94">
        <v>0</v>
      </c>
      <c r="R111" s="94">
        <v>0</v>
      </c>
      <c r="S111" s="94">
        <v>0</v>
      </c>
      <c r="T111" s="97">
        <v>0</v>
      </c>
      <c r="U111" s="94">
        <v>0</v>
      </c>
      <c r="V111" s="94">
        <v>0</v>
      </c>
      <c r="W111" s="94">
        <v>67723</v>
      </c>
      <c r="X111" s="94">
        <v>12662</v>
      </c>
      <c r="Y111" s="97">
        <v>80385</v>
      </c>
      <c r="Z111" s="94">
        <v>0</v>
      </c>
      <c r="AA111" s="94">
        <v>0</v>
      </c>
      <c r="AB111" s="94">
        <v>0</v>
      </c>
      <c r="AC111" s="94">
        <v>4113.8576999999996</v>
      </c>
      <c r="AD111" s="97">
        <v>4113.8576999999996</v>
      </c>
      <c r="AE111" s="94">
        <v>0</v>
      </c>
      <c r="AF111" s="94">
        <v>0</v>
      </c>
      <c r="AG111" s="94">
        <v>0</v>
      </c>
      <c r="AH111" s="94">
        <v>0</v>
      </c>
      <c r="AI111" s="97">
        <v>0</v>
      </c>
      <c r="AJ111" s="94">
        <v>0</v>
      </c>
      <c r="AK111" s="94">
        <v>0</v>
      </c>
      <c r="AL111" s="94">
        <v>0</v>
      </c>
      <c r="AM111" s="94">
        <v>0</v>
      </c>
      <c r="AN111" s="97">
        <v>0</v>
      </c>
      <c r="AO111" s="94">
        <v>67594.848429999998</v>
      </c>
      <c r="AP111" s="94">
        <v>0</v>
      </c>
      <c r="AQ111" s="94">
        <v>0</v>
      </c>
      <c r="AR111" s="94">
        <v>0</v>
      </c>
      <c r="AS111" s="97">
        <v>67594.848429999998</v>
      </c>
    </row>
    <row r="112" spans="1:45" hidden="1" outlineLevel="1">
      <c r="A112" s="15" t="s">
        <v>524</v>
      </c>
      <c r="B112" s="74" t="s">
        <v>525</v>
      </c>
      <c r="C112" s="97">
        <v>0</v>
      </c>
      <c r="D112" s="97">
        <v>0</v>
      </c>
      <c r="E112" s="97">
        <v>0</v>
      </c>
      <c r="F112" s="94">
        <v>0</v>
      </c>
      <c r="G112" s="94">
        <v>0</v>
      </c>
      <c r="H112" s="94">
        <v>0</v>
      </c>
      <c r="I112" s="94">
        <v>0</v>
      </c>
      <c r="J112" s="97">
        <v>0</v>
      </c>
      <c r="K112" s="94">
        <v>0</v>
      </c>
      <c r="L112" s="94">
        <v>0</v>
      </c>
      <c r="M112" s="94">
        <v>0</v>
      </c>
      <c r="N112" s="94">
        <v>0</v>
      </c>
      <c r="O112" s="97">
        <v>0</v>
      </c>
      <c r="P112" s="94">
        <v>0</v>
      </c>
      <c r="Q112" s="94">
        <v>0</v>
      </c>
      <c r="R112" s="94">
        <v>0</v>
      </c>
      <c r="S112" s="94">
        <v>0</v>
      </c>
      <c r="T112" s="97">
        <v>0</v>
      </c>
      <c r="U112" s="94">
        <v>0</v>
      </c>
      <c r="V112" s="94">
        <v>0</v>
      </c>
      <c r="W112" s="94">
        <v>57835.121648400003</v>
      </c>
      <c r="X112" s="94">
        <v>29580.1257034556</v>
      </c>
      <c r="Y112" s="97">
        <v>87415.247351855607</v>
      </c>
      <c r="Z112" s="94">
        <v>18229.298798</v>
      </c>
      <c r="AA112" s="94">
        <v>40062.348036000003</v>
      </c>
      <c r="AB112" s="94">
        <v>0</v>
      </c>
      <c r="AC112" s="94">
        <v>-11425.050372199999</v>
      </c>
      <c r="AD112" s="97">
        <v>46866.5964618</v>
      </c>
      <c r="AE112" s="94">
        <v>-6277.9706708000003</v>
      </c>
      <c r="AF112" s="94">
        <v>-1091.5019354000001</v>
      </c>
      <c r="AG112" s="94">
        <v>-613.56696479999994</v>
      </c>
      <c r="AH112" s="94">
        <v>-12708.792843200001</v>
      </c>
      <c r="AI112" s="97">
        <v>-20691.832414200002</v>
      </c>
      <c r="AJ112" s="94">
        <v>-1699.5154422000001</v>
      </c>
      <c r="AK112" s="94">
        <v>-1072.0389924000001</v>
      </c>
      <c r="AL112" s="94">
        <v>-38736.541554138501</v>
      </c>
      <c r="AM112" s="94">
        <v>-3512.8824921999999</v>
      </c>
      <c r="AN112" s="97">
        <v>-45020.978480938502</v>
      </c>
      <c r="AO112" s="94">
        <v>-22756.643618400001</v>
      </c>
      <c r="AP112" s="94">
        <v>16193.4008266</v>
      </c>
      <c r="AQ112" s="94">
        <v>-586.07054599999992</v>
      </c>
      <c r="AR112" s="94">
        <v>-1117.5994616</v>
      </c>
      <c r="AS112" s="97">
        <v>-8266.9127994000009</v>
      </c>
    </row>
    <row r="113" spans="1:45" hidden="1" outlineLevel="1">
      <c r="A113" s="15" t="s">
        <v>373</v>
      </c>
      <c r="B113" s="74" t="s">
        <v>374</v>
      </c>
      <c r="C113" s="97">
        <v>-81781.153019999998</v>
      </c>
      <c r="D113" s="97">
        <v>-1826094.1530693858</v>
      </c>
      <c r="E113" s="97">
        <v>116783.59364369894</v>
      </c>
      <c r="F113" s="94">
        <v>0</v>
      </c>
      <c r="G113" s="94">
        <v>0</v>
      </c>
      <c r="H113" s="94">
        <v>0</v>
      </c>
      <c r="I113" s="94">
        <v>0</v>
      </c>
      <c r="J113" s="97">
        <v>0</v>
      </c>
      <c r="K113" s="94">
        <v>0</v>
      </c>
      <c r="L113" s="94">
        <v>0</v>
      </c>
      <c r="M113" s="94">
        <v>0</v>
      </c>
      <c r="N113" s="94">
        <v>0</v>
      </c>
      <c r="O113" s="97">
        <v>0</v>
      </c>
      <c r="P113" s="94">
        <v>0</v>
      </c>
      <c r="Q113" s="94">
        <v>0</v>
      </c>
      <c r="R113" s="94">
        <v>0</v>
      </c>
      <c r="S113" s="94">
        <v>0</v>
      </c>
      <c r="T113" s="97">
        <v>0</v>
      </c>
      <c r="U113" s="94">
        <v>0</v>
      </c>
      <c r="V113" s="94">
        <v>0</v>
      </c>
      <c r="W113" s="94">
        <v>0</v>
      </c>
      <c r="X113" s="94">
        <v>0</v>
      </c>
      <c r="Y113" s="97">
        <v>0</v>
      </c>
      <c r="Z113" s="94">
        <v>0</v>
      </c>
      <c r="AA113" s="94">
        <v>0</v>
      </c>
      <c r="AB113" s="94">
        <v>0</v>
      </c>
      <c r="AC113" s="94">
        <v>0</v>
      </c>
      <c r="AD113" s="97">
        <v>0</v>
      </c>
      <c r="AE113" s="94">
        <v>0</v>
      </c>
      <c r="AF113" s="94">
        <v>0</v>
      </c>
      <c r="AG113" s="94">
        <v>0</v>
      </c>
      <c r="AH113" s="94">
        <v>0</v>
      </c>
      <c r="AI113" s="97">
        <v>0</v>
      </c>
      <c r="AJ113" s="94">
        <v>0</v>
      </c>
      <c r="AK113" s="94">
        <v>0</v>
      </c>
      <c r="AL113" s="94">
        <v>0</v>
      </c>
      <c r="AM113" s="94">
        <v>0</v>
      </c>
      <c r="AN113" s="97">
        <v>0</v>
      </c>
      <c r="AO113" s="94">
        <v>0</v>
      </c>
      <c r="AP113" s="94">
        <v>0</v>
      </c>
      <c r="AQ113" s="94">
        <v>0</v>
      </c>
      <c r="AR113" s="94">
        <v>0</v>
      </c>
      <c r="AS113" s="97">
        <v>0</v>
      </c>
    </row>
    <row r="114" spans="1:45" hidden="1" outlineLevel="1">
      <c r="A114" s="15" t="s">
        <v>541</v>
      </c>
      <c r="B114" s="74" t="s">
        <v>542</v>
      </c>
      <c r="C114" s="97">
        <v>0</v>
      </c>
      <c r="D114" s="97">
        <v>0</v>
      </c>
      <c r="E114" s="97">
        <v>0</v>
      </c>
      <c r="F114" s="94">
        <v>0</v>
      </c>
      <c r="G114" s="94">
        <v>0</v>
      </c>
      <c r="H114" s="94">
        <v>0</v>
      </c>
      <c r="I114" s="94">
        <v>0</v>
      </c>
      <c r="J114" s="97">
        <v>0</v>
      </c>
      <c r="K114" s="94"/>
      <c r="L114" s="94"/>
      <c r="M114" s="94"/>
      <c r="N114" s="94"/>
      <c r="O114" s="97">
        <v>0</v>
      </c>
      <c r="P114" s="94">
        <v>0</v>
      </c>
      <c r="Q114" s="94">
        <v>0</v>
      </c>
      <c r="R114" s="94">
        <v>0</v>
      </c>
      <c r="S114" s="94">
        <v>0</v>
      </c>
      <c r="T114" s="97">
        <v>0</v>
      </c>
      <c r="U114" s="94">
        <v>0</v>
      </c>
      <c r="V114" s="94">
        <v>0</v>
      </c>
      <c r="W114" s="94">
        <v>0</v>
      </c>
      <c r="X114" s="94">
        <v>0</v>
      </c>
      <c r="Y114" s="97">
        <v>0</v>
      </c>
      <c r="Z114" s="94">
        <v>0</v>
      </c>
      <c r="AA114" s="94">
        <v>48367.792999999998</v>
      </c>
      <c r="AB114" s="94">
        <v>0</v>
      </c>
      <c r="AC114" s="94">
        <v>0</v>
      </c>
      <c r="AD114" s="97">
        <v>48367.792999999998</v>
      </c>
      <c r="AE114" s="94">
        <v>0</v>
      </c>
      <c r="AF114" s="94">
        <v>0</v>
      </c>
      <c r="AG114" s="94">
        <v>0</v>
      </c>
      <c r="AH114" s="94">
        <v>0</v>
      </c>
      <c r="AI114" s="97">
        <v>0</v>
      </c>
      <c r="AJ114" s="94">
        <v>0</v>
      </c>
      <c r="AK114" s="94">
        <v>0</v>
      </c>
      <c r="AL114" s="94">
        <v>0</v>
      </c>
      <c r="AM114" s="94">
        <v>0</v>
      </c>
      <c r="AN114" s="97">
        <v>0</v>
      </c>
      <c r="AO114" s="94">
        <v>0</v>
      </c>
      <c r="AP114" s="94">
        <v>0</v>
      </c>
      <c r="AQ114" s="94">
        <v>0</v>
      </c>
      <c r="AR114" s="94">
        <v>25553</v>
      </c>
      <c r="AS114" s="85">
        <v>25553</v>
      </c>
    </row>
    <row r="115" spans="1:45" hidden="1" outlineLevel="1">
      <c r="A115" s="15" t="s">
        <v>708</v>
      </c>
      <c r="B115" s="74" t="s">
        <v>709</v>
      </c>
      <c r="C115" s="97">
        <v>0</v>
      </c>
      <c r="D115" s="97">
        <v>0</v>
      </c>
      <c r="E115" s="97">
        <v>0</v>
      </c>
      <c r="F115" s="94">
        <v>0</v>
      </c>
      <c r="G115" s="94">
        <v>128642.49519</v>
      </c>
      <c r="H115" s="94">
        <v>124226.3166408</v>
      </c>
      <c r="I115" s="94">
        <v>123554.133252</v>
      </c>
      <c r="J115" s="97">
        <v>376422.9450828</v>
      </c>
      <c r="K115" s="94">
        <v>123554.133252</v>
      </c>
      <c r="L115" s="94">
        <v>123543.945987</v>
      </c>
      <c r="M115" s="94">
        <v>123093.26286839999</v>
      </c>
      <c r="N115" s="94">
        <v>123068.6367438</v>
      </c>
      <c r="O115" s="97">
        <v>493259.68809479999</v>
      </c>
      <c r="P115" s="94">
        <v>130306.9173384</v>
      </c>
      <c r="Q115" s="94">
        <v>130584.8056854</v>
      </c>
      <c r="R115" s="94">
        <v>131176.9717434</v>
      </c>
      <c r="S115" s="94">
        <v>130929.77188499999</v>
      </c>
      <c r="T115" s="97">
        <v>522998.46665219998</v>
      </c>
      <c r="U115" s="94">
        <v>131078.43705000001</v>
      </c>
      <c r="V115" s="94">
        <v>119567.1051366</v>
      </c>
      <c r="W115" s="94">
        <v>119660</v>
      </c>
      <c r="X115" s="94">
        <v>119606.1917292</v>
      </c>
      <c r="Y115" s="97">
        <v>489894.95972340001</v>
      </c>
      <c r="Z115" s="94">
        <v>115457.25542999999</v>
      </c>
      <c r="AA115" s="94">
        <v>115457.25327840001</v>
      </c>
      <c r="AB115" s="94">
        <v>115457.25327840001</v>
      </c>
      <c r="AC115" s="94">
        <v>115457.25327840001</v>
      </c>
      <c r="AD115" s="97">
        <v>461829.0152652</v>
      </c>
      <c r="AE115" s="94">
        <v>126873.3116112</v>
      </c>
      <c r="AF115" s="94">
        <v>126873.3116112</v>
      </c>
      <c r="AG115" s="94">
        <v>123460.19355120001</v>
      </c>
      <c r="AH115" s="94">
        <v>123129.32955179999</v>
      </c>
      <c r="AI115" s="97">
        <v>500336.14632539998</v>
      </c>
      <c r="AJ115" s="94">
        <v>123658.07751659999</v>
      </c>
      <c r="AK115" s="94">
        <v>127586.4378228</v>
      </c>
      <c r="AL115" s="94">
        <v>135455.1183414</v>
      </c>
      <c r="AM115" s="94">
        <v>135298.75489020001</v>
      </c>
      <c r="AN115" s="97">
        <v>521998.38857099996</v>
      </c>
      <c r="AO115" s="94">
        <v>136490.24862</v>
      </c>
      <c r="AP115" s="94">
        <v>14005.389901799999</v>
      </c>
      <c r="AQ115" s="94">
        <v>20404.486198800001</v>
      </c>
      <c r="AR115" s="94">
        <v>20403.646190399999</v>
      </c>
      <c r="AS115" s="97">
        <v>191303.770911</v>
      </c>
    </row>
    <row r="116" spans="1:45" hidden="1" outlineLevel="1">
      <c r="A116" s="15" t="s">
        <v>377</v>
      </c>
      <c r="B116" s="74" t="s">
        <v>378</v>
      </c>
      <c r="C116" s="97">
        <v>34269.840000000004</v>
      </c>
      <c r="D116" s="97">
        <v>34269.840000000004</v>
      </c>
      <c r="E116" s="97">
        <v>34269.840000000004</v>
      </c>
      <c r="F116" s="94">
        <v>8567.4600000000009</v>
      </c>
      <c r="G116" s="94">
        <v>0</v>
      </c>
      <c r="H116" s="94">
        <v>0</v>
      </c>
      <c r="I116" s="94">
        <v>0</v>
      </c>
      <c r="J116" s="97">
        <v>8567.4600000000009</v>
      </c>
      <c r="K116" s="94">
        <v>0</v>
      </c>
      <c r="L116" s="94">
        <v>0</v>
      </c>
      <c r="M116" s="94">
        <v>0</v>
      </c>
      <c r="N116" s="94">
        <v>0</v>
      </c>
      <c r="O116" s="97">
        <v>0</v>
      </c>
      <c r="P116" s="94">
        <v>0</v>
      </c>
      <c r="Q116" s="94">
        <v>0</v>
      </c>
      <c r="R116" s="94">
        <v>0</v>
      </c>
      <c r="S116" s="94">
        <v>0</v>
      </c>
      <c r="T116" s="97">
        <v>0</v>
      </c>
      <c r="U116" s="94">
        <v>0</v>
      </c>
      <c r="V116" s="94">
        <v>0</v>
      </c>
      <c r="W116" s="94">
        <v>0</v>
      </c>
      <c r="X116" s="94">
        <v>0</v>
      </c>
      <c r="Y116" s="97">
        <v>0</v>
      </c>
      <c r="Z116" s="94">
        <v>0</v>
      </c>
      <c r="AA116" s="94">
        <v>0</v>
      </c>
      <c r="AB116" s="94">
        <v>0</v>
      </c>
      <c r="AC116" s="94">
        <v>0</v>
      </c>
      <c r="AD116" s="97">
        <v>0</v>
      </c>
      <c r="AE116" s="94">
        <v>0</v>
      </c>
      <c r="AF116" s="94">
        <v>0</v>
      </c>
      <c r="AG116" s="94">
        <v>0</v>
      </c>
      <c r="AH116" s="94">
        <v>0</v>
      </c>
      <c r="AI116" s="97">
        <v>0</v>
      </c>
      <c r="AJ116" s="94">
        <v>0</v>
      </c>
      <c r="AK116" s="94">
        <v>0</v>
      </c>
      <c r="AL116" s="94">
        <v>0</v>
      </c>
      <c r="AM116" s="94">
        <v>0</v>
      </c>
      <c r="AN116" s="97">
        <v>0</v>
      </c>
      <c r="AO116" s="94">
        <v>0</v>
      </c>
      <c r="AP116" s="94">
        <v>0</v>
      </c>
      <c r="AQ116" s="94">
        <v>0</v>
      </c>
      <c r="AR116" s="94">
        <v>0</v>
      </c>
      <c r="AS116" s="97">
        <v>0</v>
      </c>
    </row>
    <row r="117" spans="1:45" hidden="1" outlineLevel="1">
      <c r="A117" s="15" t="s">
        <v>668</v>
      </c>
      <c r="B117" s="74" t="s">
        <v>670</v>
      </c>
      <c r="C117" s="97">
        <v>0</v>
      </c>
      <c r="D117" s="97">
        <v>0</v>
      </c>
      <c r="E117" s="97">
        <v>0</v>
      </c>
      <c r="F117" s="94">
        <v>0</v>
      </c>
      <c r="G117" s="94">
        <v>0</v>
      </c>
      <c r="H117" s="94">
        <v>0</v>
      </c>
      <c r="I117" s="94">
        <v>0</v>
      </c>
      <c r="J117" s="97">
        <v>0</v>
      </c>
      <c r="K117" s="94">
        <v>0</v>
      </c>
      <c r="L117" s="94">
        <v>0</v>
      </c>
      <c r="M117" s="94">
        <v>0</v>
      </c>
      <c r="N117" s="94">
        <v>0</v>
      </c>
      <c r="O117" s="97">
        <v>0</v>
      </c>
      <c r="P117" s="94">
        <v>0</v>
      </c>
      <c r="Q117" s="94">
        <v>0</v>
      </c>
      <c r="R117" s="94">
        <v>0</v>
      </c>
      <c r="S117" s="94">
        <v>0</v>
      </c>
      <c r="T117" s="97">
        <v>0</v>
      </c>
      <c r="U117" s="94">
        <v>0</v>
      </c>
      <c r="V117" s="94">
        <v>0</v>
      </c>
      <c r="W117" s="94">
        <v>0</v>
      </c>
      <c r="X117" s="94">
        <v>0</v>
      </c>
      <c r="Y117" s="97">
        <v>0</v>
      </c>
      <c r="Z117" s="94">
        <v>0</v>
      </c>
      <c r="AA117" s="94">
        <v>0</v>
      </c>
      <c r="AB117" s="94">
        <v>0</v>
      </c>
      <c r="AC117" s="94">
        <v>17232.69846</v>
      </c>
      <c r="AD117" s="97">
        <v>17232.69846</v>
      </c>
      <c r="AE117" s="94">
        <v>0</v>
      </c>
      <c r="AF117" s="94">
        <v>0</v>
      </c>
      <c r="AG117" s="94">
        <v>0</v>
      </c>
      <c r="AH117" s="94">
        <v>0</v>
      </c>
      <c r="AI117" s="97">
        <v>0</v>
      </c>
      <c r="AJ117" s="94">
        <v>0</v>
      </c>
      <c r="AK117" s="94">
        <v>0</v>
      </c>
      <c r="AL117" s="94">
        <v>0</v>
      </c>
      <c r="AM117" s="94">
        <v>0</v>
      </c>
      <c r="AN117" s="97">
        <v>0</v>
      </c>
      <c r="AO117" s="94">
        <v>0</v>
      </c>
      <c r="AP117" s="94">
        <v>0</v>
      </c>
      <c r="AQ117" s="94">
        <v>0</v>
      </c>
      <c r="AR117" s="94">
        <v>0</v>
      </c>
      <c r="AS117" s="97">
        <v>0</v>
      </c>
    </row>
    <row r="118" spans="1:45" hidden="1" outlineLevel="1">
      <c r="A118" s="15" t="s">
        <v>688</v>
      </c>
      <c r="B118" s="74" t="s">
        <v>687</v>
      </c>
      <c r="C118" s="97">
        <v>0</v>
      </c>
      <c r="D118" s="97">
        <v>0</v>
      </c>
      <c r="E118" s="97">
        <v>0</v>
      </c>
      <c r="F118" s="94">
        <v>0</v>
      </c>
      <c r="G118" s="94">
        <v>0</v>
      </c>
      <c r="H118" s="94">
        <v>0</v>
      </c>
      <c r="I118" s="94">
        <v>0</v>
      </c>
      <c r="J118" s="97">
        <v>0</v>
      </c>
      <c r="K118" s="94">
        <v>0</v>
      </c>
      <c r="L118" s="94">
        <v>0</v>
      </c>
      <c r="M118" s="94">
        <v>0</v>
      </c>
      <c r="N118" s="94">
        <v>0</v>
      </c>
      <c r="O118" s="97">
        <v>0</v>
      </c>
      <c r="P118" s="94">
        <v>0</v>
      </c>
      <c r="Q118" s="94">
        <v>0</v>
      </c>
      <c r="R118" s="94">
        <v>0</v>
      </c>
      <c r="S118" s="94">
        <v>0</v>
      </c>
      <c r="T118" s="97">
        <v>0</v>
      </c>
      <c r="U118" s="94">
        <v>0</v>
      </c>
      <c r="V118" s="94">
        <v>0</v>
      </c>
      <c r="W118" s="94">
        <v>0</v>
      </c>
      <c r="X118" s="94">
        <v>0</v>
      </c>
      <c r="Y118" s="97">
        <v>0</v>
      </c>
      <c r="Z118" s="94">
        <v>0</v>
      </c>
      <c r="AA118" s="94">
        <v>0</v>
      </c>
      <c r="AB118" s="94">
        <v>0</v>
      </c>
      <c r="AC118" s="94">
        <v>12256.533170000001</v>
      </c>
      <c r="AD118" s="97">
        <v>12256.533170000001</v>
      </c>
      <c r="AE118" s="94">
        <v>18464.619620000001</v>
      </c>
      <c r="AF118" s="94">
        <v>3210.29981</v>
      </c>
      <c r="AG118" s="94">
        <v>1804.6087199999999</v>
      </c>
      <c r="AH118" s="94">
        <v>10370.80248</v>
      </c>
      <c r="AI118" s="97">
        <v>33850.330630000004</v>
      </c>
      <c r="AJ118" s="94">
        <v>4998.5748299999996</v>
      </c>
      <c r="AK118" s="94">
        <v>3153.0558599999999</v>
      </c>
      <c r="AL118" s="94">
        <v>1034.5564099999999</v>
      </c>
      <c r="AM118" s="94">
        <v>10332.00733</v>
      </c>
      <c r="AN118" s="97">
        <v>19518.19443</v>
      </c>
      <c r="AO118" s="94">
        <v>0</v>
      </c>
      <c r="AP118" s="94">
        <v>0</v>
      </c>
      <c r="AQ118" s="94">
        <v>0</v>
      </c>
      <c r="AR118" s="94">
        <v>0</v>
      </c>
      <c r="AS118" s="97">
        <v>0</v>
      </c>
    </row>
    <row r="119" spans="1:45" hidden="1" outlineLevel="1">
      <c r="A119" s="15" t="s">
        <v>696</v>
      </c>
      <c r="B119" s="160" t="s">
        <v>698</v>
      </c>
      <c r="C119" s="97">
        <v>0</v>
      </c>
      <c r="D119" s="97">
        <v>0</v>
      </c>
      <c r="E119" s="97">
        <v>0</v>
      </c>
      <c r="F119" s="94">
        <v>0</v>
      </c>
      <c r="G119" s="94">
        <v>0</v>
      </c>
      <c r="H119" s="94">
        <v>0</v>
      </c>
      <c r="I119" s="94">
        <v>0</v>
      </c>
      <c r="J119" s="97">
        <v>0</v>
      </c>
      <c r="K119" s="94">
        <v>0</v>
      </c>
      <c r="L119" s="94">
        <v>0</v>
      </c>
      <c r="M119" s="94">
        <v>0</v>
      </c>
      <c r="N119" s="94">
        <v>0</v>
      </c>
      <c r="O119" s="97">
        <v>0</v>
      </c>
      <c r="P119" s="94">
        <v>0</v>
      </c>
      <c r="Q119" s="94">
        <v>0</v>
      </c>
      <c r="R119" s="94">
        <v>0</v>
      </c>
      <c r="S119" s="94">
        <v>0</v>
      </c>
      <c r="T119" s="97">
        <v>0</v>
      </c>
      <c r="U119" s="94">
        <v>0</v>
      </c>
      <c r="V119" s="94">
        <v>0</v>
      </c>
      <c r="W119" s="94">
        <v>0</v>
      </c>
      <c r="X119" s="94">
        <v>0</v>
      </c>
      <c r="Y119" s="97">
        <v>0</v>
      </c>
      <c r="Z119" s="94">
        <v>0</v>
      </c>
      <c r="AA119" s="94">
        <v>0</v>
      </c>
      <c r="AB119" s="94">
        <v>0</v>
      </c>
      <c r="AC119" s="94">
        <v>0</v>
      </c>
      <c r="AD119" s="97">
        <v>0</v>
      </c>
      <c r="AE119" s="94">
        <v>0</v>
      </c>
      <c r="AF119" s="94">
        <v>0</v>
      </c>
      <c r="AG119" s="94">
        <v>0</v>
      </c>
      <c r="AH119" s="94">
        <v>22508</v>
      </c>
      <c r="AI119" s="97">
        <v>22508</v>
      </c>
      <c r="AJ119" s="94">
        <v>0</v>
      </c>
      <c r="AK119" s="94">
        <v>0</v>
      </c>
      <c r="AL119" s="94">
        <v>0</v>
      </c>
      <c r="AM119" s="94">
        <v>0</v>
      </c>
      <c r="AN119" s="97">
        <v>0</v>
      </c>
      <c r="AO119" s="94">
        <v>0</v>
      </c>
      <c r="AP119" s="94">
        <v>0</v>
      </c>
      <c r="AQ119" s="94">
        <v>0</v>
      </c>
      <c r="AR119" s="94">
        <v>0</v>
      </c>
      <c r="AS119" s="97">
        <v>0</v>
      </c>
    </row>
    <row r="120" spans="1:45" hidden="1" outlineLevel="1">
      <c r="A120" s="15" t="s">
        <v>697</v>
      </c>
      <c r="B120" s="160" t="s">
        <v>699</v>
      </c>
      <c r="C120" s="97">
        <v>0</v>
      </c>
      <c r="D120" s="97">
        <v>0</v>
      </c>
      <c r="E120" s="97">
        <v>0</v>
      </c>
      <c r="F120" s="94">
        <v>0</v>
      </c>
      <c r="G120" s="94">
        <v>0</v>
      </c>
      <c r="H120" s="94">
        <v>0</v>
      </c>
      <c r="I120" s="94">
        <v>0</v>
      </c>
      <c r="J120" s="97">
        <v>0</v>
      </c>
      <c r="K120" s="94">
        <v>0</v>
      </c>
      <c r="L120" s="94">
        <v>0</v>
      </c>
      <c r="M120" s="94">
        <v>0</v>
      </c>
      <c r="N120" s="94">
        <v>0</v>
      </c>
      <c r="O120" s="97">
        <v>0</v>
      </c>
      <c r="P120" s="94">
        <v>0</v>
      </c>
      <c r="Q120" s="94">
        <v>0</v>
      </c>
      <c r="R120" s="94">
        <v>0</v>
      </c>
      <c r="S120" s="94">
        <v>0</v>
      </c>
      <c r="T120" s="97">
        <v>0</v>
      </c>
      <c r="U120" s="94">
        <v>0</v>
      </c>
      <c r="V120" s="94">
        <v>0</v>
      </c>
      <c r="W120" s="94">
        <v>0</v>
      </c>
      <c r="X120" s="94">
        <v>0</v>
      </c>
      <c r="Y120" s="97">
        <v>0</v>
      </c>
      <c r="Z120" s="94">
        <v>0</v>
      </c>
      <c r="AA120" s="94">
        <v>0</v>
      </c>
      <c r="AB120" s="94">
        <v>0</v>
      </c>
      <c r="AC120" s="94">
        <v>0</v>
      </c>
      <c r="AD120" s="97">
        <v>0</v>
      </c>
      <c r="AE120" s="94">
        <v>0</v>
      </c>
      <c r="AF120" s="94">
        <v>0</v>
      </c>
      <c r="AG120" s="94">
        <v>0</v>
      </c>
      <c r="AH120" s="94">
        <v>4500</v>
      </c>
      <c r="AI120" s="97">
        <v>4500</v>
      </c>
      <c r="AJ120" s="94">
        <v>0</v>
      </c>
      <c r="AK120" s="94">
        <v>0</v>
      </c>
      <c r="AL120" s="94">
        <v>0</v>
      </c>
      <c r="AM120" s="94">
        <v>0</v>
      </c>
      <c r="AN120" s="97">
        <v>0</v>
      </c>
      <c r="AO120" s="94">
        <v>13220.00065</v>
      </c>
      <c r="AP120" s="94">
        <v>-4409.7647699999998</v>
      </c>
      <c r="AQ120" s="94">
        <v>1723.7369000000001</v>
      </c>
      <c r="AR120" s="94">
        <v>1184</v>
      </c>
      <c r="AS120" s="97">
        <v>11717.97278</v>
      </c>
    </row>
    <row r="121" spans="1:45" hidden="1" outlineLevel="1">
      <c r="A121" s="15" t="s">
        <v>713</v>
      </c>
      <c r="B121" s="160" t="s">
        <v>714</v>
      </c>
      <c r="C121" s="97">
        <v>0</v>
      </c>
      <c r="D121" s="97">
        <v>0</v>
      </c>
      <c r="E121" s="97">
        <v>0</v>
      </c>
      <c r="F121" s="94">
        <v>0</v>
      </c>
      <c r="G121" s="94">
        <v>0</v>
      </c>
      <c r="H121" s="94">
        <v>0</v>
      </c>
      <c r="I121" s="94">
        <v>0</v>
      </c>
      <c r="J121" s="97">
        <v>0</v>
      </c>
      <c r="K121" s="94">
        <v>0</v>
      </c>
      <c r="L121" s="94">
        <v>0</v>
      </c>
      <c r="M121" s="94">
        <v>0</v>
      </c>
      <c r="N121" s="94">
        <v>0</v>
      </c>
      <c r="O121" s="97">
        <v>0</v>
      </c>
      <c r="P121" s="94">
        <v>0</v>
      </c>
      <c r="Q121" s="94">
        <v>0</v>
      </c>
      <c r="R121" s="94">
        <v>0</v>
      </c>
      <c r="S121" s="94">
        <v>0</v>
      </c>
      <c r="T121" s="97">
        <v>0</v>
      </c>
      <c r="U121" s="94">
        <v>0</v>
      </c>
      <c r="V121" s="94">
        <v>0</v>
      </c>
      <c r="W121" s="94">
        <v>0</v>
      </c>
      <c r="X121" s="94">
        <v>0</v>
      </c>
      <c r="Y121" s="97">
        <v>0</v>
      </c>
      <c r="Z121" s="94">
        <v>0</v>
      </c>
      <c r="AA121" s="94">
        <v>0</v>
      </c>
      <c r="AB121" s="94">
        <v>0</v>
      </c>
      <c r="AC121" s="94">
        <v>0</v>
      </c>
      <c r="AD121" s="97">
        <v>0</v>
      </c>
      <c r="AE121" s="94">
        <v>0</v>
      </c>
      <c r="AF121" s="94">
        <v>0</v>
      </c>
      <c r="AG121" s="94">
        <v>0</v>
      </c>
      <c r="AH121" s="94">
        <v>0</v>
      </c>
      <c r="AI121" s="97">
        <v>0</v>
      </c>
      <c r="AJ121" s="94">
        <v>0</v>
      </c>
      <c r="AK121" s="94">
        <v>-14139.121461770001</v>
      </c>
      <c r="AL121" s="94">
        <v>-13025.110629245</v>
      </c>
      <c r="AM121" s="94">
        <v>0</v>
      </c>
      <c r="AN121" s="97">
        <v>-27164.232091015001</v>
      </c>
      <c r="AO121" s="94">
        <v>-13883.544320000001</v>
      </c>
      <c r="AP121" s="94">
        <v>-43217.884720000002</v>
      </c>
      <c r="AQ121" s="94">
        <v>0</v>
      </c>
      <c r="AR121" s="94">
        <v>-23449.802749999999</v>
      </c>
      <c r="AS121" s="97">
        <v>-80551.231790000005</v>
      </c>
    </row>
    <row r="122" spans="1:45" hidden="1" outlineLevel="1">
      <c r="A122" s="15" t="s">
        <v>347</v>
      </c>
      <c r="B122" s="74" t="s">
        <v>348</v>
      </c>
      <c r="C122" s="97">
        <v>0</v>
      </c>
      <c r="D122" s="97">
        <v>21261</v>
      </c>
      <c r="E122" s="97">
        <v>17490</v>
      </c>
      <c r="F122" s="94">
        <v>0</v>
      </c>
      <c r="G122" s="94">
        <v>0</v>
      </c>
      <c r="H122" s="94">
        <v>0</v>
      </c>
      <c r="I122" s="94">
        <v>0</v>
      </c>
      <c r="J122" s="97">
        <v>0</v>
      </c>
      <c r="K122" s="94">
        <v>0</v>
      </c>
      <c r="L122" s="94">
        <v>0</v>
      </c>
      <c r="M122" s="94">
        <v>0</v>
      </c>
      <c r="N122" s="94">
        <v>0</v>
      </c>
      <c r="O122" s="97">
        <v>0</v>
      </c>
      <c r="P122" s="94">
        <v>0</v>
      </c>
      <c r="Q122" s="94">
        <v>0</v>
      </c>
      <c r="R122" s="94">
        <v>0</v>
      </c>
      <c r="S122" s="94">
        <v>0</v>
      </c>
      <c r="T122" s="97">
        <v>0</v>
      </c>
      <c r="U122" s="94">
        <v>0</v>
      </c>
      <c r="V122" s="94">
        <v>0</v>
      </c>
      <c r="W122" s="94">
        <v>0</v>
      </c>
      <c r="X122" s="94">
        <v>0</v>
      </c>
      <c r="Y122" s="97">
        <v>0</v>
      </c>
      <c r="Z122" s="94">
        <v>0</v>
      </c>
      <c r="AA122" s="94">
        <v>0</v>
      </c>
      <c r="AB122" s="94">
        <v>0</v>
      </c>
      <c r="AC122" s="94">
        <v>0</v>
      </c>
      <c r="AD122" s="97">
        <v>0</v>
      </c>
      <c r="AE122" s="94">
        <v>0</v>
      </c>
      <c r="AF122" s="94">
        <v>0</v>
      </c>
      <c r="AG122" s="94">
        <v>0</v>
      </c>
      <c r="AH122" s="94">
        <v>0</v>
      </c>
      <c r="AI122" s="97">
        <v>0</v>
      </c>
      <c r="AJ122" s="94">
        <v>0</v>
      </c>
      <c r="AK122" s="94">
        <v>0</v>
      </c>
      <c r="AL122" s="94">
        <v>0</v>
      </c>
      <c r="AM122" s="94">
        <v>0</v>
      </c>
      <c r="AN122" s="97">
        <v>0</v>
      </c>
      <c r="AO122" s="94">
        <v>0</v>
      </c>
      <c r="AP122" s="94">
        <v>0</v>
      </c>
      <c r="AQ122" s="94">
        <v>0</v>
      </c>
      <c r="AR122" s="94">
        <v>0</v>
      </c>
      <c r="AS122" s="97">
        <v>0</v>
      </c>
    </row>
    <row r="123" spans="1:45" hidden="1" outlineLevel="1">
      <c r="A123" s="15" t="s">
        <v>379</v>
      </c>
      <c r="B123" s="74" t="s">
        <v>380</v>
      </c>
      <c r="C123" s="97">
        <v>63100</v>
      </c>
      <c r="D123" s="97">
        <v>0</v>
      </c>
      <c r="E123" s="97">
        <v>0</v>
      </c>
      <c r="F123" s="94">
        <v>0</v>
      </c>
      <c r="G123" s="94">
        <v>87808.75089119999</v>
      </c>
      <c r="H123" s="94">
        <v>0</v>
      </c>
      <c r="I123" s="94">
        <v>0</v>
      </c>
      <c r="J123" s="97">
        <v>87808.75089119999</v>
      </c>
      <c r="K123" s="94">
        <v>0</v>
      </c>
      <c r="L123" s="94">
        <v>0</v>
      </c>
      <c r="M123" s="94">
        <v>0</v>
      </c>
      <c r="N123" s="94">
        <v>0</v>
      </c>
      <c r="O123" s="97">
        <v>0</v>
      </c>
      <c r="P123" s="94">
        <v>0</v>
      </c>
      <c r="Q123" s="94">
        <v>0</v>
      </c>
      <c r="R123" s="94">
        <v>0</v>
      </c>
      <c r="S123" s="94">
        <v>0</v>
      </c>
      <c r="T123" s="97">
        <v>0</v>
      </c>
      <c r="U123" s="94">
        <v>0</v>
      </c>
      <c r="V123" s="94">
        <v>0</v>
      </c>
      <c r="W123" s="94">
        <v>0</v>
      </c>
      <c r="X123" s="94">
        <v>0</v>
      </c>
      <c r="Y123" s="97">
        <v>0</v>
      </c>
      <c r="Z123" s="94">
        <v>0</v>
      </c>
      <c r="AA123" s="94">
        <v>0</v>
      </c>
      <c r="AB123" s="94">
        <v>0</v>
      </c>
      <c r="AC123" s="94">
        <v>0</v>
      </c>
      <c r="AD123" s="97">
        <v>0</v>
      </c>
      <c r="AE123" s="94">
        <v>0</v>
      </c>
      <c r="AF123" s="94">
        <v>0</v>
      </c>
      <c r="AG123" s="94">
        <v>0</v>
      </c>
      <c r="AH123" s="94">
        <v>0</v>
      </c>
      <c r="AI123" s="97">
        <v>0</v>
      </c>
      <c r="AJ123" s="94">
        <v>0</v>
      </c>
      <c r="AK123" s="94">
        <v>0</v>
      </c>
      <c r="AL123" s="94">
        <v>0</v>
      </c>
      <c r="AM123" s="94">
        <v>0</v>
      </c>
      <c r="AN123" s="97">
        <v>0</v>
      </c>
      <c r="AO123" s="94">
        <v>0</v>
      </c>
      <c r="AP123" s="94">
        <v>0</v>
      </c>
      <c r="AQ123" s="94">
        <v>0</v>
      </c>
      <c r="AR123" s="94">
        <v>0</v>
      </c>
      <c r="AS123" s="97">
        <v>0</v>
      </c>
    </row>
    <row r="124" spans="1:45" collapsed="1">
      <c r="A124" s="4" t="s">
        <v>381</v>
      </c>
      <c r="B124" s="72" t="s">
        <v>382</v>
      </c>
      <c r="C124" s="96">
        <v>1419760.68698</v>
      </c>
      <c r="D124" s="96">
        <v>2026650.4025354146</v>
      </c>
      <c r="E124" s="96">
        <v>2383187.4880025722</v>
      </c>
      <c r="F124" s="88">
        <v>527232.35610420001</v>
      </c>
      <c r="G124" s="88">
        <v>475682.25795639999</v>
      </c>
      <c r="H124" s="88">
        <v>445273.99759879999</v>
      </c>
      <c r="I124" s="88">
        <v>635797.38086086104</v>
      </c>
      <c r="J124" s="96">
        <v>2083985.9925202613</v>
      </c>
      <c r="K124" s="88">
        <v>448214.75325199997</v>
      </c>
      <c r="L124" s="88">
        <v>857849.90598699998</v>
      </c>
      <c r="M124" s="88">
        <v>613449.81863680005</v>
      </c>
      <c r="N124" s="88">
        <v>714971.25674380001</v>
      </c>
      <c r="O124" s="96">
        <v>2634485.4438631996</v>
      </c>
      <c r="P124" s="88">
        <v>736504.91733840003</v>
      </c>
      <c r="Q124" s="88">
        <v>785353.80568540003</v>
      </c>
      <c r="R124" s="88">
        <v>851006.97174339998</v>
      </c>
      <c r="S124" s="88">
        <v>864298.77188499994</v>
      </c>
      <c r="T124" s="96">
        <v>3237164.4666522001</v>
      </c>
      <c r="U124" s="88">
        <v>1156630.4370500001</v>
      </c>
      <c r="V124" s="88">
        <v>1011955.1051366</v>
      </c>
      <c r="W124" s="88">
        <v>1143207</v>
      </c>
      <c r="X124" s="164">
        <v>1159565.3873026557</v>
      </c>
      <c r="Y124" s="96">
        <v>4471357.9294892559</v>
      </c>
      <c r="Z124" s="88">
        <v>1336104.5542280001</v>
      </c>
      <c r="AA124" s="88">
        <v>1231025.1659144</v>
      </c>
      <c r="AB124" s="88">
        <v>1291586.2532784001</v>
      </c>
      <c r="AC124" s="88">
        <v>1229229.2922362001</v>
      </c>
      <c r="AD124" s="96">
        <v>5087945.2656570002</v>
      </c>
      <c r="AE124" s="88">
        <v>1240004.9605604</v>
      </c>
      <c r="AF124" s="88">
        <v>1221174.1094857999</v>
      </c>
      <c r="AG124" s="88">
        <v>1153751.2353063999</v>
      </c>
      <c r="AH124" s="88">
        <v>1151629.3391886</v>
      </c>
      <c r="AI124" s="96">
        <v>4766559.6445412003</v>
      </c>
      <c r="AJ124" s="88">
        <v>1216308.1591144002</v>
      </c>
      <c r="AK124" s="88">
        <v>1168322.3332286298</v>
      </c>
      <c r="AL124" s="88">
        <v>1158969.0225680165</v>
      </c>
      <c r="AM124" s="88">
        <v>1057660.8797279999</v>
      </c>
      <c r="AN124" s="96">
        <v>4601260.3946390459</v>
      </c>
      <c r="AO124" s="88">
        <v>1130247.9097616</v>
      </c>
      <c r="AP124" s="88">
        <v>1226622.1412384</v>
      </c>
      <c r="AQ124" s="88">
        <v>1226033.1525527998</v>
      </c>
      <c r="AR124" s="88">
        <v>1201029.1039688</v>
      </c>
      <c r="AS124" s="96">
        <v>4783932.3075216003</v>
      </c>
    </row>
    <row r="125" spans="1:45" hidden="1" outlineLevel="1">
      <c r="A125" s="15" t="s">
        <v>383</v>
      </c>
      <c r="B125" s="74" t="s">
        <v>384</v>
      </c>
      <c r="C125" s="97">
        <v>554576.08385594597</v>
      </c>
      <c r="D125" s="97">
        <v>550103.69608291402</v>
      </c>
      <c r="E125" s="97">
        <v>541158.92053685058</v>
      </c>
      <c r="F125" s="94">
        <v>133053.53624769699</v>
      </c>
      <c r="G125" s="94">
        <v>133053.53624769699</v>
      </c>
      <c r="H125" s="94">
        <v>133053.53624769699</v>
      </c>
      <c r="I125" s="94">
        <v>133053.53624769699</v>
      </c>
      <c r="J125" s="97">
        <v>532214.14499078796</v>
      </c>
      <c r="K125" s="94">
        <v>0</v>
      </c>
      <c r="L125" s="94">
        <v>0</v>
      </c>
      <c r="M125" s="94">
        <v>0</v>
      </c>
      <c r="N125" s="94">
        <v>0</v>
      </c>
      <c r="O125" s="97">
        <v>0</v>
      </c>
      <c r="P125" s="94">
        <v>0</v>
      </c>
      <c r="Q125" s="94">
        <v>0</v>
      </c>
      <c r="R125" s="94">
        <v>0</v>
      </c>
      <c r="S125" s="94">
        <v>0</v>
      </c>
      <c r="T125" s="97">
        <v>0</v>
      </c>
      <c r="U125" s="94">
        <v>0</v>
      </c>
      <c r="V125" s="94">
        <v>0</v>
      </c>
      <c r="W125" s="94">
        <v>0</v>
      </c>
      <c r="X125" s="94">
        <v>0</v>
      </c>
      <c r="Y125" s="97">
        <v>0</v>
      </c>
      <c r="Z125" s="94">
        <v>0</v>
      </c>
      <c r="AA125" s="94">
        <v>0</v>
      </c>
      <c r="AB125" s="94">
        <v>0</v>
      </c>
      <c r="AC125" s="94">
        <v>0</v>
      </c>
      <c r="AD125" s="97">
        <v>0</v>
      </c>
      <c r="AE125" s="94">
        <v>0</v>
      </c>
      <c r="AF125" s="94">
        <v>0</v>
      </c>
      <c r="AG125" s="94">
        <v>0</v>
      </c>
      <c r="AH125" s="94">
        <v>0</v>
      </c>
      <c r="AI125" s="97">
        <v>0</v>
      </c>
      <c r="AJ125" s="94">
        <v>0</v>
      </c>
      <c r="AK125" s="94">
        <v>0</v>
      </c>
      <c r="AL125" s="94">
        <v>0</v>
      </c>
      <c r="AM125" s="94">
        <v>0</v>
      </c>
      <c r="AN125" s="97">
        <v>0</v>
      </c>
      <c r="AO125" s="94">
        <v>0</v>
      </c>
      <c r="AP125" s="94">
        <v>0</v>
      </c>
      <c r="AQ125" s="94">
        <v>0</v>
      </c>
      <c r="AR125" s="94">
        <v>0</v>
      </c>
      <c r="AS125" s="97">
        <v>0</v>
      </c>
    </row>
    <row r="126" spans="1:45" hidden="1" outlineLevel="1">
      <c r="A126" s="15" t="s">
        <v>385</v>
      </c>
      <c r="B126" s="74" t="s">
        <v>386</v>
      </c>
      <c r="C126" s="97">
        <v>68282</v>
      </c>
      <c r="D126" s="97">
        <v>55207</v>
      </c>
      <c r="E126" s="97">
        <v>0</v>
      </c>
      <c r="F126" s="94">
        <v>0</v>
      </c>
      <c r="G126" s="94">
        <v>0</v>
      </c>
      <c r="H126" s="94">
        <v>0</v>
      </c>
      <c r="I126" s="94">
        <v>0</v>
      </c>
      <c r="J126" s="97">
        <v>0</v>
      </c>
      <c r="K126" s="94">
        <v>0</v>
      </c>
      <c r="L126" s="94">
        <v>0</v>
      </c>
      <c r="M126" s="94">
        <v>0</v>
      </c>
      <c r="N126" s="94">
        <v>0</v>
      </c>
      <c r="O126" s="97">
        <v>0</v>
      </c>
      <c r="P126" s="94">
        <v>0</v>
      </c>
      <c r="Q126" s="94">
        <v>0</v>
      </c>
      <c r="R126" s="94">
        <v>0</v>
      </c>
      <c r="S126" s="94">
        <v>0</v>
      </c>
      <c r="T126" s="97">
        <v>0</v>
      </c>
      <c r="U126" s="94">
        <v>0</v>
      </c>
      <c r="V126" s="94">
        <v>0</v>
      </c>
      <c r="W126" s="94">
        <v>0</v>
      </c>
      <c r="X126" s="94">
        <v>0</v>
      </c>
      <c r="Y126" s="97">
        <v>0</v>
      </c>
      <c r="Z126" s="94">
        <v>0</v>
      </c>
      <c r="AA126" s="94">
        <v>0</v>
      </c>
      <c r="AB126" s="94">
        <v>0</v>
      </c>
      <c r="AC126" s="94">
        <v>0</v>
      </c>
      <c r="AD126" s="97">
        <v>0</v>
      </c>
      <c r="AE126" s="94">
        <v>0</v>
      </c>
      <c r="AF126" s="94">
        <v>0</v>
      </c>
      <c r="AG126" s="94">
        <v>0</v>
      </c>
      <c r="AH126" s="94">
        <v>0</v>
      </c>
      <c r="AI126" s="97">
        <v>0</v>
      </c>
      <c r="AJ126" s="94">
        <v>0</v>
      </c>
      <c r="AK126" s="94">
        <v>0</v>
      </c>
      <c r="AL126" s="94">
        <v>0</v>
      </c>
      <c r="AM126" s="94">
        <v>0</v>
      </c>
      <c r="AN126" s="97">
        <v>0</v>
      </c>
      <c r="AO126" s="94">
        <v>0</v>
      </c>
      <c r="AP126" s="94">
        <v>0</v>
      </c>
      <c r="AQ126" s="94">
        <v>0</v>
      </c>
      <c r="AR126" s="94">
        <v>0</v>
      </c>
      <c r="AS126" s="97">
        <v>0</v>
      </c>
    </row>
    <row r="127" spans="1:45" hidden="1" outlineLevel="1">
      <c r="A127" s="15" t="s">
        <v>387</v>
      </c>
      <c r="B127" s="74" t="s">
        <v>388</v>
      </c>
      <c r="C127" s="97">
        <v>0</v>
      </c>
      <c r="D127" s="97">
        <v>0</v>
      </c>
      <c r="E127" s="97">
        <v>0</v>
      </c>
      <c r="F127" s="94">
        <v>0</v>
      </c>
      <c r="G127" s="94">
        <v>0</v>
      </c>
      <c r="H127" s="94">
        <v>119628.9865768</v>
      </c>
      <c r="I127" s="94">
        <v>119628.9865768</v>
      </c>
      <c r="J127" s="97">
        <v>239257.9731536</v>
      </c>
      <c r="K127" s="94">
        <v>119628.9865768</v>
      </c>
      <c r="L127" s="94">
        <v>119628.9865768</v>
      </c>
      <c r="M127" s="94">
        <v>119628.9865768</v>
      </c>
      <c r="N127" s="94">
        <v>119628.9865768</v>
      </c>
      <c r="O127" s="97">
        <v>478515.94631300657</v>
      </c>
      <c r="P127" s="94">
        <v>119628.9865768</v>
      </c>
      <c r="Q127" s="94">
        <v>119628.98657825201</v>
      </c>
      <c r="R127" s="94">
        <v>119628.98657825201</v>
      </c>
      <c r="S127" s="94">
        <v>119628.98657825201</v>
      </c>
      <c r="T127" s="97">
        <v>478515.94631300698</v>
      </c>
      <c r="U127" s="94">
        <v>119628.98657825201</v>
      </c>
      <c r="V127" s="94">
        <v>119627.711391905</v>
      </c>
      <c r="W127" s="94">
        <v>119627.711391905</v>
      </c>
      <c r="X127" s="94">
        <v>119627.711391905</v>
      </c>
      <c r="Y127" s="97">
        <v>478510.845567621</v>
      </c>
      <c r="Z127" s="94">
        <v>119627.71139190528</v>
      </c>
      <c r="AA127" s="94">
        <v>119627.711391905</v>
      </c>
      <c r="AB127" s="94">
        <v>119627.711391905</v>
      </c>
      <c r="AC127" s="94">
        <v>119627.711391905</v>
      </c>
      <c r="AD127" s="97">
        <v>478510.84556762024</v>
      </c>
      <c r="AE127" s="94">
        <v>119627.711391905</v>
      </c>
      <c r="AF127" s="94">
        <v>119627.711391905</v>
      </c>
      <c r="AG127" s="94">
        <v>0</v>
      </c>
      <c r="AH127" s="94">
        <v>0</v>
      </c>
      <c r="AI127" s="97">
        <v>239255.42278381001</v>
      </c>
      <c r="AJ127" s="94">
        <v>0</v>
      </c>
      <c r="AK127" s="94">
        <v>0</v>
      </c>
      <c r="AL127" s="94">
        <v>0</v>
      </c>
      <c r="AM127" s="94">
        <v>0</v>
      </c>
      <c r="AN127" s="97">
        <v>0</v>
      </c>
      <c r="AO127" s="94">
        <v>0</v>
      </c>
      <c r="AP127" s="94">
        <v>0</v>
      </c>
      <c r="AQ127" s="94">
        <v>0</v>
      </c>
      <c r="AR127" s="94">
        <v>0</v>
      </c>
      <c r="AS127" s="97">
        <v>0</v>
      </c>
    </row>
    <row r="128" spans="1:45" collapsed="1">
      <c r="A128" s="4" t="s">
        <v>389</v>
      </c>
      <c r="B128" s="72" t="s">
        <v>390</v>
      </c>
      <c r="C128" s="96">
        <v>2042618.7708359458</v>
      </c>
      <c r="D128" s="96">
        <v>2631961.0986183286</v>
      </c>
      <c r="E128" s="96">
        <v>2924346.4085394228</v>
      </c>
      <c r="F128" s="88">
        <v>660285.89235189697</v>
      </c>
      <c r="G128" s="88">
        <v>608735.79420409701</v>
      </c>
      <c r="H128" s="88">
        <v>697956.52042329696</v>
      </c>
      <c r="I128" s="88">
        <v>888479.903685358</v>
      </c>
      <c r="J128" s="96">
        <v>2855458.1106646499</v>
      </c>
      <c r="K128" s="88">
        <v>567843.73982879997</v>
      </c>
      <c r="L128" s="88">
        <v>977478.89256379998</v>
      </c>
      <c r="M128" s="88">
        <v>733078.80521360005</v>
      </c>
      <c r="N128" s="88">
        <v>834600.24332060001</v>
      </c>
      <c r="O128" s="96">
        <v>3113001.3901762059</v>
      </c>
      <c r="P128" s="88">
        <v>856133.90391520003</v>
      </c>
      <c r="Q128" s="88">
        <v>904982.79226365208</v>
      </c>
      <c r="R128" s="88">
        <v>970635.95832165203</v>
      </c>
      <c r="S128" s="88">
        <v>983927.75846325199</v>
      </c>
      <c r="T128" s="96">
        <v>3715680.4129652069</v>
      </c>
      <c r="U128" s="88">
        <v>1276259.423628252</v>
      </c>
      <c r="V128" s="88">
        <v>1131582.8165285049</v>
      </c>
      <c r="W128" s="88">
        <v>1262834.7113919051</v>
      </c>
      <c r="X128" s="164">
        <v>1279193.0986945608</v>
      </c>
      <c r="Y128" s="96">
        <v>4949870.0502432231</v>
      </c>
      <c r="Z128" s="88">
        <v>1455732.2656199101</v>
      </c>
      <c r="AA128" s="88">
        <v>1350652.87730631</v>
      </c>
      <c r="AB128" s="88">
        <v>1411213.96467031</v>
      </c>
      <c r="AC128" s="88">
        <v>1348857.00362811</v>
      </c>
      <c r="AD128" s="96">
        <v>5566456.1112246402</v>
      </c>
      <c r="AE128" s="88">
        <v>1359632.6719523051</v>
      </c>
      <c r="AF128" s="88">
        <v>1340801.820877705</v>
      </c>
      <c r="AG128" s="88">
        <v>1153751.2353063999</v>
      </c>
      <c r="AH128" s="88">
        <v>1151629.3391886</v>
      </c>
      <c r="AI128" s="96">
        <v>5005815.06732501</v>
      </c>
      <c r="AJ128" s="88">
        <v>1216308.1591144002</v>
      </c>
      <c r="AK128" s="88">
        <v>1168322.3332286298</v>
      </c>
      <c r="AL128" s="88">
        <v>1158969.0225680165</v>
      </c>
      <c r="AM128" s="88">
        <v>1057660.8797279999</v>
      </c>
      <c r="AN128" s="96">
        <v>4601260.3946390459</v>
      </c>
      <c r="AO128" s="88">
        <v>1130247.9097616</v>
      </c>
      <c r="AP128" s="88">
        <v>1226622.1412384</v>
      </c>
      <c r="AQ128" s="88">
        <v>1226033.1525527998</v>
      </c>
      <c r="AR128" s="88">
        <v>1201029.1039688</v>
      </c>
      <c r="AS128" s="96">
        <v>4783932.3075216003</v>
      </c>
    </row>
    <row r="129" spans="1:45">
      <c r="A129" s="4"/>
      <c r="B129" s="7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Z129" s="88"/>
      <c r="AA129" s="88"/>
      <c r="AB129" s="88"/>
      <c r="AC129" s="88"/>
      <c r="AE129" s="88"/>
      <c r="AF129" s="88"/>
      <c r="AG129" s="88"/>
      <c r="AH129" s="88"/>
      <c r="AJ129" s="88"/>
      <c r="AK129" s="88"/>
      <c r="AL129" s="88"/>
      <c r="AM129" s="88"/>
      <c r="AO129" s="88"/>
      <c r="AP129" s="88"/>
      <c r="AQ129" s="88"/>
      <c r="AR129" s="88"/>
    </row>
    <row r="130" spans="1:45" ht="15" customHeight="1">
      <c r="C130" s="98"/>
      <c r="D130" s="98"/>
      <c r="E130" s="98"/>
      <c r="F130" s="99"/>
      <c r="G130" s="99"/>
      <c r="H130" s="99"/>
      <c r="I130" s="99"/>
      <c r="J130" s="98"/>
      <c r="K130" s="99"/>
      <c r="L130" s="99"/>
      <c r="M130" s="99"/>
      <c r="N130" s="99"/>
      <c r="O130" s="98"/>
      <c r="P130" s="99"/>
      <c r="Q130" s="99"/>
      <c r="R130" s="99"/>
      <c r="S130" s="99"/>
      <c r="T130" s="98"/>
      <c r="U130" s="99"/>
      <c r="V130" s="99"/>
      <c r="W130" s="99"/>
      <c r="Z130" s="99"/>
      <c r="AA130" s="99"/>
      <c r="AB130" s="99"/>
      <c r="AC130" s="99"/>
      <c r="AE130" s="99"/>
      <c r="AF130" s="99"/>
      <c r="AG130" s="99"/>
      <c r="AH130" s="99"/>
      <c r="AJ130" s="99"/>
      <c r="AK130" s="99"/>
      <c r="AL130" s="99"/>
      <c r="AM130" s="99"/>
      <c r="AO130" s="99"/>
      <c r="AP130" s="99"/>
      <c r="AQ130" s="99"/>
      <c r="AR130" s="99"/>
    </row>
    <row r="131" spans="1:45">
      <c r="A131" s="377" t="s">
        <v>533</v>
      </c>
      <c r="B131" s="378" t="s">
        <v>738</v>
      </c>
      <c r="C131" s="377" t="s">
        <v>15</v>
      </c>
      <c r="D131" s="377" t="s">
        <v>14</v>
      </c>
      <c r="E131" s="377" t="s">
        <v>13</v>
      </c>
      <c r="F131" s="296" t="s">
        <v>26</v>
      </c>
      <c r="G131" s="296" t="s">
        <v>28</v>
      </c>
      <c r="H131" s="296" t="s">
        <v>29</v>
      </c>
      <c r="I131" s="296" t="s">
        <v>30</v>
      </c>
      <c r="J131" s="377">
        <v>2017</v>
      </c>
      <c r="K131" s="296" t="s">
        <v>75</v>
      </c>
      <c r="L131" s="296" t="s">
        <v>76</v>
      </c>
      <c r="M131" s="296" t="s">
        <v>77</v>
      </c>
      <c r="N131" s="296" t="s">
        <v>78</v>
      </c>
      <c r="O131" s="377">
        <v>2018</v>
      </c>
      <c r="P131" s="296" t="s">
        <v>491</v>
      </c>
      <c r="Q131" s="296" t="s">
        <v>497</v>
      </c>
      <c r="R131" s="296" t="s">
        <v>503</v>
      </c>
      <c r="S131" s="296" t="s">
        <v>508</v>
      </c>
      <c r="T131" s="377">
        <v>2019</v>
      </c>
      <c r="U131" s="296" t="s">
        <v>510</v>
      </c>
      <c r="V131" s="296" t="s">
        <v>512</v>
      </c>
      <c r="W131" s="296" t="s">
        <v>521</v>
      </c>
      <c r="X131" s="296" t="s">
        <v>528</v>
      </c>
      <c r="Y131" s="377">
        <v>2020</v>
      </c>
      <c r="Z131" s="296" t="s">
        <v>530</v>
      </c>
      <c r="AA131" s="296" t="s">
        <v>539</v>
      </c>
      <c r="AB131" s="296" t="s">
        <v>546</v>
      </c>
      <c r="AC131" s="296" t="s">
        <v>666</v>
      </c>
      <c r="AD131" s="377">
        <v>2021</v>
      </c>
      <c r="AE131" s="296" t="s">
        <v>674</v>
      </c>
      <c r="AF131" s="296" t="s">
        <v>677</v>
      </c>
      <c r="AG131" s="296" t="s">
        <v>685</v>
      </c>
      <c r="AH131" s="296" t="s">
        <v>693</v>
      </c>
      <c r="AI131" s="377">
        <v>2022</v>
      </c>
      <c r="AJ131" s="296" t="s">
        <v>700</v>
      </c>
      <c r="AK131" s="296" t="s">
        <v>710</v>
      </c>
      <c r="AL131" s="296" t="s">
        <v>718</v>
      </c>
      <c r="AM131" s="296" t="s">
        <v>719</v>
      </c>
      <c r="AN131" s="377">
        <v>2023</v>
      </c>
      <c r="AO131" s="296" t="s">
        <v>723</v>
      </c>
      <c r="AP131" s="296" t="s">
        <v>731</v>
      </c>
      <c r="AQ131" s="296" t="s">
        <v>755</v>
      </c>
      <c r="AR131" s="296" t="s">
        <v>761</v>
      </c>
      <c r="AS131" s="377">
        <v>2024</v>
      </c>
    </row>
    <row r="132" spans="1:45">
      <c r="A132" s="377"/>
      <c r="B132" s="378"/>
      <c r="C132" s="377"/>
      <c r="D132" s="377"/>
      <c r="E132" s="377"/>
      <c r="F132" s="296" t="s">
        <v>27</v>
      </c>
      <c r="G132" s="296" t="s">
        <v>68</v>
      </c>
      <c r="H132" s="296" t="s">
        <v>69</v>
      </c>
      <c r="I132" s="296" t="s">
        <v>70</v>
      </c>
      <c r="J132" s="377"/>
      <c r="K132" s="296" t="s">
        <v>31</v>
      </c>
      <c r="L132" s="296" t="s">
        <v>71</v>
      </c>
      <c r="M132" s="296" t="s">
        <v>72</v>
      </c>
      <c r="N132" s="296" t="s">
        <v>73</v>
      </c>
      <c r="O132" s="377"/>
      <c r="P132" s="296" t="s">
        <v>492</v>
      </c>
      <c r="Q132" s="296" t="s">
        <v>498</v>
      </c>
      <c r="R132" s="296" t="s">
        <v>504</v>
      </c>
      <c r="S132" s="296" t="s">
        <v>509</v>
      </c>
      <c r="T132" s="377">
        <v>2019</v>
      </c>
      <c r="U132" s="296" t="s">
        <v>511</v>
      </c>
      <c r="V132" s="296" t="s">
        <v>513</v>
      </c>
      <c r="W132" s="296" t="s">
        <v>522</v>
      </c>
      <c r="X132" s="296" t="s">
        <v>529</v>
      </c>
      <c r="Y132" s="377">
        <v>2019</v>
      </c>
      <c r="Z132" s="296" t="s">
        <v>531</v>
      </c>
      <c r="AA132" s="296" t="s">
        <v>540</v>
      </c>
      <c r="AB132" s="296" t="s">
        <v>547</v>
      </c>
      <c r="AC132" s="296" t="s">
        <v>667</v>
      </c>
      <c r="AD132" s="377"/>
      <c r="AE132" s="296" t="s">
        <v>675</v>
      </c>
      <c r="AF132" s="296" t="s">
        <v>678</v>
      </c>
      <c r="AG132" s="296" t="s">
        <v>686</v>
      </c>
      <c r="AH132" s="296" t="s">
        <v>692</v>
      </c>
      <c r="AI132" s="377"/>
      <c r="AJ132" s="296" t="s">
        <v>701</v>
      </c>
      <c r="AK132" s="296" t="s">
        <v>711</v>
      </c>
      <c r="AL132" s="296" t="s">
        <v>717</v>
      </c>
      <c r="AM132" s="296" t="s">
        <v>720</v>
      </c>
      <c r="AN132" s="377"/>
      <c r="AO132" s="296" t="s">
        <v>724</v>
      </c>
      <c r="AP132" s="296" t="s">
        <v>732</v>
      </c>
      <c r="AQ132" s="296" t="s">
        <v>756</v>
      </c>
      <c r="AR132" s="296" t="s">
        <v>762</v>
      </c>
      <c r="AS132" s="377"/>
    </row>
    <row r="133" spans="1:45">
      <c r="A133" t="s">
        <v>315</v>
      </c>
      <c r="B133" s="76" t="s">
        <v>392</v>
      </c>
      <c r="C133" s="78"/>
      <c r="D133" s="78"/>
      <c r="E133" s="78"/>
      <c r="F133" s="94">
        <v>198826</v>
      </c>
      <c r="G133" s="94">
        <v>-58373</v>
      </c>
      <c r="H133" s="94">
        <v>18994</v>
      </c>
      <c r="I133" s="94">
        <v>-25244</v>
      </c>
      <c r="J133" s="97">
        <v>134203</v>
      </c>
      <c r="K133" s="94">
        <v>-22499</v>
      </c>
      <c r="L133" s="94">
        <v>-57160</v>
      </c>
      <c r="M133" s="94">
        <v>-12125</v>
      </c>
      <c r="N133" s="94">
        <v>38102</v>
      </c>
      <c r="O133" s="97">
        <v>-53682</v>
      </c>
      <c r="P133" s="94">
        <v>20781</v>
      </c>
      <c r="Q133" s="94">
        <v>55597</v>
      </c>
      <c r="R133" s="94">
        <v>-5477</v>
      </c>
      <c r="S133" s="94">
        <v>36004</v>
      </c>
      <c r="T133" s="97">
        <v>106905</v>
      </c>
      <c r="U133" s="94">
        <v>-112223</v>
      </c>
      <c r="V133" s="94">
        <v>-11409</v>
      </c>
      <c r="W133" s="94">
        <v>-26425</v>
      </c>
      <c r="X133" s="94">
        <v>63498</v>
      </c>
      <c r="Y133" s="97">
        <v>-86559</v>
      </c>
      <c r="Z133" s="94">
        <v>-43848</v>
      </c>
      <c r="AA133" s="94">
        <v>132086</v>
      </c>
      <c r="AB133" s="94">
        <v>20524</v>
      </c>
      <c r="AC133" s="94">
        <v>86585</v>
      </c>
      <c r="AD133" s="97">
        <v>195347</v>
      </c>
      <c r="AE133" s="94">
        <v>229030</v>
      </c>
      <c r="AF133" s="94">
        <v>-15256</v>
      </c>
      <c r="AG133" s="94">
        <v>-50096</v>
      </c>
      <c r="AH133" s="94">
        <v>48599</v>
      </c>
      <c r="AI133" s="97">
        <v>212277</v>
      </c>
      <c r="AJ133" s="94">
        <v>142145</v>
      </c>
      <c r="AK133" s="94">
        <v>102750</v>
      </c>
      <c r="AL133" s="94">
        <v>39116</v>
      </c>
      <c r="AM133" s="94">
        <v>24538</v>
      </c>
      <c r="AN133" s="97">
        <v>308549</v>
      </c>
      <c r="AO133" s="94">
        <v>45374</v>
      </c>
      <c r="AP133" s="94">
        <v>-38761</v>
      </c>
      <c r="AQ133" s="94">
        <v>73561</v>
      </c>
      <c r="AR133" s="94">
        <v>-2085</v>
      </c>
      <c r="AS133" s="97">
        <v>78089</v>
      </c>
    </row>
    <row r="134" spans="1:45">
      <c r="A134" t="s">
        <v>393</v>
      </c>
      <c r="B134" s="76" t="s">
        <v>394</v>
      </c>
      <c r="C134" s="78"/>
      <c r="D134" s="78"/>
      <c r="E134" s="78"/>
      <c r="F134" s="94">
        <v>-14228.951234467801</v>
      </c>
      <c r="G134" s="94">
        <v>21931.724173964602</v>
      </c>
      <c r="H134" s="94">
        <v>-21994.475888339301</v>
      </c>
      <c r="I134" s="94">
        <v>21963.100030185</v>
      </c>
      <c r="J134" s="97">
        <v>7671.3970813425003</v>
      </c>
      <c r="K134" s="94">
        <v>2478.6927178014098</v>
      </c>
      <c r="L134" s="94">
        <v>83459.780118377705</v>
      </c>
      <c r="M134" s="94">
        <v>23233.822247240099</v>
      </c>
      <c r="N134" s="94">
        <v>-20253.115814419201</v>
      </c>
      <c r="O134" s="97">
        <v>88919.179269</v>
      </c>
      <c r="P134" s="94">
        <v>3435.6563620159832</v>
      </c>
      <c r="Q134" s="94">
        <v>-10118.7139425429</v>
      </c>
      <c r="R134" s="94">
        <v>52115.298786616499</v>
      </c>
      <c r="S134" s="94">
        <v>-20974.7605297501</v>
      </c>
      <c r="T134" s="97">
        <v>24457.480676339601</v>
      </c>
      <c r="U134" s="94">
        <v>183235.00597418199</v>
      </c>
      <c r="V134" s="94">
        <v>43502.625990274799</v>
      </c>
      <c r="W134" s="94">
        <v>25838</v>
      </c>
      <c r="X134" s="94">
        <v>-69767.781163324806</v>
      </c>
      <c r="Y134" s="97">
        <v>182807.85080113198</v>
      </c>
      <c r="Z134" s="94">
        <v>79875.546677485399</v>
      </c>
      <c r="AA134" s="94">
        <v>-110909.893124052</v>
      </c>
      <c r="AB134" s="94">
        <v>69759.4666548073</v>
      </c>
      <c r="AC134" s="94">
        <v>22513.8626372217</v>
      </c>
      <c r="AD134" s="97">
        <v>61238.982845462393</v>
      </c>
      <c r="AE134" s="94">
        <v>-134460.893298276</v>
      </c>
      <c r="AF134" s="94">
        <v>79811.722828761995</v>
      </c>
      <c r="AG134" s="94">
        <v>26901.752236963501</v>
      </c>
      <c r="AH134" s="94">
        <v>-30140.812559682301</v>
      </c>
      <c r="AI134" s="97">
        <v>-57888.230792232804</v>
      </c>
      <c r="AJ134" s="94">
        <v>-21907.536074348202</v>
      </c>
      <c r="AK134" s="94">
        <v>-41676.9732164585</v>
      </c>
      <c r="AL134" s="94">
        <v>19268.256348777999</v>
      </c>
      <c r="AM134" s="94">
        <v>-15690.775577803401</v>
      </c>
      <c r="AN134" s="97">
        <v>-60007.028519832107</v>
      </c>
      <c r="AO134" s="94">
        <v>-15707.6685724826</v>
      </c>
      <c r="AP134" s="94">
        <v>53642.042791811808</v>
      </c>
      <c r="AQ134" s="94">
        <v>-10918.6522435362</v>
      </c>
      <c r="AR134" s="94">
        <v>85523.464000000007</v>
      </c>
      <c r="AS134" s="97">
        <v>112539.18597579302</v>
      </c>
    </row>
    <row r="135" spans="1:45">
      <c r="A135" s="4" t="s">
        <v>395</v>
      </c>
      <c r="B135" s="72" t="s">
        <v>396</v>
      </c>
      <c r="C135" s="78"/>
      <c r="D135" s="78"/>
      <c r="E135" s="78"/>
      <c r="F135" s="88">
        <v>184597.04876553221</v>
      </c>
      <c r="G135" s="88">
        <v>-36441.275826035402</v>
      </c>
      <c r="H135" s="88">
        <v>-3000.4758883393006</v>
      </c>
      <c r="I135" s="88">
        <v>-3280.8999698150001</v>
      </c>
      <c r="J135" s="96">
        <v>141874.3970813425</v>
      </c>
      <c r="K135" s="88">
        <v>-20020.307282198592</v>
      </c>
      <c r="L135" s="88">
        <v>26299.780118377705</v>
      </c>
      <c r="M135" s="88">
        <v>11108.822247240099</v>
      </c>
      <c r="N135" s="88">
        <v>17848.884185580799</v>
      </c>
      <c r="O135" s="96">
        <v>35237.179269</v>
      </c>
      <c r="P135" s="88">
        <v>24216.656362015983</v>
      </c>
      <c r="Q135" s="88">
        <v>45478.286057457102</v>
      </c>
      <c r="R135" s="88">
        <v>46638.298786616499</v>
      </c>
      <c r="S135" s="88">
        <v>15029.2394702499</v>
      </c>
      <c r="T135" s="96">
        <v>131362.48067633959</v>
      </c>
      <c r="U135" s="88">
        <v>71012.005974181986</v>
      </c>
      <c r="V135" s="88">
        <v>32093.625990274799</v>
      </c>
      <c r="W135" s="88">
        <v>-587</v>
      </c>
      <c r="X135" s="88">
        <v>-6269.7811633248057</v>
      </c>
      <c r="Y135" s="96">
        <v>96248.850801131979</v>
      </c>
      <c r="Z135" s="88">
        <v>36027.546677485407</v>
      </c>
      <c r="AA135" s="88">
        <v>21176.106875948</v>
      </c>
      <c r="AB135" s="88">
        <v>90283.4666548073</v>
      </c>
      <c r="AC135" s="88">
        <v>109098.862637222</v>
      </c>
      <c r="AD135" s="96">
        <v>256585.98284546268</v>
      </c>
      <c r="AE135" s="88">
        <v>94569.106701724202</v>
      </c>
      <c r="AF135" s="88">
        <v>64555.722828762002</v>
      </c>
      <c r="AG135" s="88">
        <v>-23194.247763036499</v>
      </c>
      <c r="AH135" s="88">
        <v>18458.187440317699</v>
      </c>
      <c r="AI135" s="96">
        <v>154388.76920776741</v>
      </c>
      <c r="AJ135" s="88">
        <v>120237.463925652</v>
      </c>
      <c r="AK135" s="88">
        <v>61073.0267835415</v>
      </c>
      <c r="AL135" s="88">
        <v>58384.256348777999</v>
      </c>
      <c r="AM135" s="88">
        <v>8847.2244221965993</v>
      </c>
      <c r="AN135" s="96">
        <v>248541.97148016811</v>
      </c>
      <c r="AO135" s="88">
        <v>29666.331427517402</v>
      </c>
      <c r="AP135" s="88">
        <v>14881.042791811808</v>
      </c>
      <c r="AQ135" s="88">
        <v>62642.347756463809</v>
      </c>
      <c r="AR135" s="88">
        <v>83438.464000000007</v>
      </c>
      <c r="AS135" s="96">
        <v>190628.18597579302</v>
      </c>
    </row>
    <row r="136" spans="1:45">
      <c r="C136" s="78"/>
      <c r="D136" s="78"/>
      <c r="E136" s="78"/>
      <c r="F136" s="88"/>
      <c r="G136" s="88"/>
      <c r="H136" s="88"/>
      <c r="I136" s="88"/>
      <c r="J136" s="96"/>
      <c r="K136" s="88"/>
      <c r="L136" s="88"/>
      <c r="M136" s="88"/>
      <c r="N136" s="88"/>
      <c r="O136" s="96"/>
      <c r="P136" s="88"/>
      <c r="Q136" s="88"/>
      <c r="R136" s="88"/>
      <c r="S136" s="88"/>
      <c r="T136" s="96"/>
      <c r="U136" s="88"/>
      <c r="V136" s="88"/>
      <c r="W136" s="88"/>
      <c r="Y136" s="96"/>
      <c r="Z136" s="88"/>
      <c r="AA136" s="88"/>
      <c r="AB136" s="88"/>
      <c r="AC136" s="88"/>
      <c r="AD136" s="96"/>
      <c r="AE136" s="88"/>
      <c r="AF136" s="88"/>
      <c r="AG136" s="88"/>
      <c r="AH136" s="88"/>
      <c r="AI136" s="96"/>
      <c r="AJ136" s="88"/>
      <c r="AK136" s="88"/>
      <c r="AL136" s="88"/>
      <c r="AM136" s="88"/>
      <c r="AN136" s="96"/>
      <c r="AO136" s="88"/>
      <c r="AP136" s="88"/>
      <c r="AS136" s="96"/>
    </row>
    <row r="137" spans="1:45">
      <c r="A137" t="s">
        <v>323</v>
      </c>
      <c r="B137" s="76" t="s">
        <v>397</v>
      </c>
      <c r="C137" s="78"/>
      <c r="D137" s="78"/>
      <c r="E137" s="78"/>
      <c r="F137" s="94">
        <v>319883.20494000003</v>
      </c>
      <c r="G137" s="94">
        <v>241267</v>
      </c>
      <c r="H137" s="94">
        <v>486864</v>
      </c>
      <c r="I137" s="94">
        <v>419069</v>
      </c>
      <c r="J137" s="97">
        <v>1467083.2049400001</v>
      </c>
      <c r="K137" s="94">
        <v>487607</v>
      </c>
      <c r="L137" s="94">
        <v>662075</v>
      </c>
      <c r="M137" s="94">
        <v>493417</v>
      </c>
      <c r="N137" s="94">
        <v>695310</v>
      </c>
      <c r="O137" s="97">
        <v>2338409</v>
      </c>
      <c r="P137" s="94">
        <v>735526</v>
      </c>
      <c r="Q137" s="94">
        <v>797619</v>
      </c>
      <c r="R137" s="94">
        <v>847343</v>
      </c>
      <c r="S137" s="94">
        <v>958558</v>
      </c>
      <c r="T137" s="97">
        <v>3339046</v>
      </c>
      <c r="U137" s="94">
        <v>1194906</v>
      </c>
      <c r="V137" s="94">
        <v>1164133</v>
      </c>
      <c r="W137" s="94">
        <v>1547091</v>
      </c>
      <c r="X137" s="94">
        <v>1609719</v>
      </c>
      <c r="Y137" s="97">
        <v>5515850</v>
      </c>
      <c r="Z137" s="94">
        <v>1692879</v>
      </c>
      <c r="AA137" s="94">
        <v>1801722</v>
      </c>
      <c r="AB137" s="94">
        <v>1569689</v>
      </c>
      <c r="AC137" s="94">
        <v>1452041</v>
      </c>
      <c r="AD137" s="97">
        <v>6516331</v>
      </c>
      <c r="AE137" s="94">
        <v>1659798</v>
      </c>
      <c r="AF137" s="94">
        <v>1384347</v>
      </c>
      <c r="AG137" s="94">
        <v>1365623</v>
      </c>
      <c r="AH137" s="94">
        <v>1380383</v>
      </c>
      <c r="AI137" s="97">
        <v>5790151</v>
      </c>
      <c r="AJ137" s="94">
        <v>1499120.0222100001</v>
      </c>
      <c r="AK137" s="94">
        <v>1477065</v>
      </c>
      <c r="AL137" s="94">
        <v>1386322</v>
      </c>
      <c r="AM137" s="94">
        <v>1195665</v>
      </c>
      <c r="AN137" s="97">
        <v>5558172.0222100001</v>
      </c>
      <c r="AO137" s="94">
        <v>1269030</v>
      </c>
      <c r="AP137" s="94">
        <v>1689408</v>
      </c>
      <c r="AQ137" s="94">
        <v>1677776</v>
      </c>
      <c r="AR137" s="94">
        <v>1487778</v>
      </c>
      <c r="AS137" s="97">
        <v>6123992</v>
      </c>
    </row>
    <row r="138" spans="1:45">
      <c r="A138" t="s">
        <v>393</v>
      </c>
      <c r="B138" s="76" t="s">
        <v>394</v>
      </c>
      <c r="C138" s="78"/>
      <c r="D138" s="78"/>
      <c r="E138" s="78"/>
      <c r="F138" s="94">
        <v>-14228.951234467801</v>
      </c>
      <c r="G138" s="94">
        <v>21931.724173964602</v>
      </c>
      <c r="H138" s="94">
        <v>-21994.475888339301</v>
      </c>
      <c r="I138" s="94">
        <v>21963.100030185</v>
      </c>
      <c r="J138" s="97">
        <v>7671.3970813425003</v>
      </c>
      <c r="K138" s="94">
        <v>2478.6927178014098</v>
      </c>
      <c r="L138" s="94">
        <v>83459.780118377705</v>
      </c>
      <c r="M138" s="94">
        <v>23233.822247240099</v>
      </c>
      <c r="N138" s="94">
        <v>-20253.115814419201</v>
      </c>
      <c r="O138" s="97">
        <v>88919.179269</v>
      </c>
      <c r="P138" s="94">
        <v>3435.6563620159832</v>
      </c>
      <c r="Q138" s="94">
        <v>-10118.7139425429</v>
      </c>
      <c r="R138" s="94">
        <v>52115.298786616499</v>
      </c>
      <c r="S138" s="94">
        <v>-20974.7605297501</v>
      </c>
      <c r="T138" s="97">
        <v>24457.480676339601</v>
      </c>
      <c r="U138" s="94">
        <v>183235.00597418199</v>
      </c>
      <c r="V138" s="94">
        <v>43502.625990274799</v>
      </c>
      <c r="W138" s="94">
        <v>25838</v>
      </c>
      <c r="X138" s="94">
        <v>-69767.781163324806</v>
      </c>
      <c r="Y138" s="97">
        <v>182807.85080113198</v>
      </c>
      <c r="Z138" s="94">
        <v>79875.546677485399</v>
      </c>
      <c r="AA138" s="94">
        <v>-110909.893124052</v>
      </c>
      <c r="AB138" s="94">
        <v>69759.4666548073</v>
      </c>
      <c r="AC138" s="94">
        <v>22513.8626372217</v>
      </c>
      <c r="AD138" s="97">
        <v>61238.982845462393</v>
      </c>
      <c r="AE138" s="94">
        <v>-134460.893298276</v>
      </c>
      <c r="AF138" s="94">
        <v>79811.722828761995</v>
      </c>
      <c r="AG138" s="94">
        <v>26901.752236963501</v>
      </c>
      <c r="AH138" s="94">
        <v>-30140.812559682301</v>
      </c>
      <c r="AI138" s="97">
        <v>-57888.230792232804</v>
      </c>
      <c r="AJ138" s="94">
        <v>-21907.536074348202</v>
      </c>
      <c r="AK138" s="94">
        <v>-41676.9732164585</v>
      </c>
      <c r="AL138" s="94">
        <v>19268.256348777999</v>
      </c>
      <c r="AM138" s="94">
        <v>-15690.775577803401</v>
      </c>
      <c r="AN138" s="97">
        <v>-60007.028519832107</v>
      </c>
      <c r="AO138" s="94">
        <v>-15707.6685724826</v>
      </c>
      <c r="AP138" s="94">
        <v>53642.042791811808</v>
      </c>
      <c r="AQ138" s="94">
        <v>-10918.6522435362</v>
      </c>
      <c r="AR138" s="94">
        <v>85523.464000000007</v>
      </c>
      <c r="AS138" s="97">
        <v>112539.18597579302</v>
      </c>
    </row>
    <row r="139" spans="1:45">
      <c r="A139" s="4" t="s">
        <v>759</v>
      </c>
      <c r="B139" s="72" t="s">
        <v>399</v>
      </c>
      <c r="C139" s="78"/>
      <c r="D139" s="78"/>
      <c r="E139" s="78"/>
      <c r="F139" s="88">
        <v>305654.25370553223</v>
      </c>
      <c r="G139" s="88">
        <v>263198.72417396458</v>
      </c>
      <c r="H139" s="88">
        <v>464869.52411166072</v>
      </c>
      <c r="I139" s="88">
        <v>441032.10003018501</v>
      </c>
      <c r="J139" s="96">
        <v>1474754.6020213426</v>
      </c>
      <c r="K139" s="88">
        <v>490085.69271780143</v>
      </c>
      <c r="L139" s="88">
        <v>745534.78011837765</v>
      </c>
      <c r="M139" s="88">
        <v>516650.82224724011</v>
      </c>
      <c r="N139" s="88">
        <v>675056.88418558077</v>
      </c>
      <c r="O139" s="96">
        <v>2427328.179269</v>
      </c>
      <c r="P139" s="88">
        <v>738961.65636201599</v>
      </c>
      <c r="Q139" s="88">
        <v>787500.2860574571</v>
      </c>
      <c r="R139" s="88">
        <v>899458.29878661653</v>
      </c>
      <c r="S139" s="88">
        <v>937583.23947024986</v>
      </c>
      <c r="T139" s="96">
        <v>3363503.4806763395</v>
      </c>
      <c r="U139" s="88">
        <v>1378141.0059741819</v>
      </c>
      <c r="V139" s="88">
        <v>1207635.6259902748</v>
      </c>
      <c r="W139" s="88">
        <v>1572929</v>
      </c>
      <c r="X139" s="88">
        <v>1539951.2188366752</v>
      </c>
      <c r="Y139" s="96">
        <v>5698656.8508011317</v>
      </c>
      <c r="Z139" s="88">
        <v>1772754.5466774851</v>
      </c>
      <c r="AA139" s="88">
        <v>1690812.10687595</v>
      </c>
      <c r="AB139" s="88">
        <v>1639448.4666548099</v>
      </c>
      <c r="AC139" s="88">
        <v>1474554.86263722</v>
      </c>
      <c r="AD139" s="96">
        <v>6577569.9828454647</v>
      </c>
      <c r="AE139" s="88">
        <v>1525337.10670172</v>
      </c>
      <c r="AF139" s="88">
        <v>1464158.72282876</v>
      </c>
      <c r="AG139" s="88">
        <v>1392524.75223696</v>
      </c>
      <c r="AH139" s="88">
        <v>1350242.1874403199</v>
      </c>
      <c r="AI139" s="96">
        <v>5732262.7692077598</v>
      </c>
      <c r="AJ139" s="88">
        <v>1477212.48613565</v>
      </c>
      <c r="AK139" s="88">
        <v>1435388.0267835399</v>
      </c>
      <c r="AL139" s="88">
        <v>1405590.2563487799</v>
      </c>
      <c r="AM139" s="88">
        <v>1179974.2244221999</v>
      </c>
      <c r="AN139" s="96">
        <v>5498164.9936901694</v>
      </c>
      <c r="AO139" s="88">
        <v>1253322.3314275199</v>
      </c>
      <c r="AP139" s="88">
        <v>1743050.0427918115</v>
      </c>
      <c r="AQ139" s="88">
        <v>1666857.347756464</v>
      </c>
      <c r="AR139" s="88">
        <v>1573301.4639999999</v>
      </c>
      <c r="AS139" s="96">
        <v>6236531.1859757956</v>
      </c>
    </row>
    <row r="140" spans="1:45">
      <c r="C140" s="78"/>
      <c r="D140" s="78"/>
      <c r="E140" s="78"/>
      <c r="F140" s="88"/>
      <c r="G140" s="88"/>
      <c r="H140" s="88"/>
      <c r="I140" s="88"/>
      <c r="J140" s="96"/>
      <c r="K140" s="88"/>
      <c r="L140" s="88"/>
      <c r="M140" s="88"/>
      <c r="N140" s="88"/>
      <c r="O140" s="96"/>
      <c r="P140" s="88"/>
      <c r="Q140" s="88"/>
      <c r="R140" s="88"/>
      <c r="S140" s="88"/>
      <c r="T140" s="96"/>
      <c r="U140" s="88"/>
      <c r="V140" s="88"/>
      <c r="W140" s="88"/>
      <c r="Y140" s="96"/>
      <c r="Z140" s="88"/>
      <c r="AA140" s="88"/>
      <c r="AB140" s="88"/>
      <c r="AC140" s="88"/>
      <c r="AD140" s="96"/>
      <c r="AE140" s="88"/>
      <c r="AF140" s="88"/>
      <c r="AG140" s="88"/>
      <c r="AH140" s="88"/>
      <c r="AI140" s="96"/>
      <c r="AJ140" s="88"/>
      <c r="AK140" s="88"/>
      <c r="AL140" s="88"/>
      <c r="AM140" s="88"/>
      <c r="AN140" s="96"/>
      <c r="AO140" s="88"/>
      <c r="AP140" s="88"/>
      <c r="AS140" s="96"/>
    </row>
    <row r="141" spans="1:45">
      <c r="A141" t="s">
        <v>137</v>
      </c>
      <c r="B141" s="76" t="s">
        <v>400</v>
      </c>
      <c r="C141" s="78"/>
      <c r="D141" s="78"/>
      <c r="E141" s="78"/>
      <c r="F141" s="94">
        <v>-110738</v>
      </c>
      <c r="G141" s="94">
        <v>-77787</v>
      </c>
      <c r="H141" s="94">
        <v>-150517</v>
      </c>
      <c r="I141" s="94">
        <v>97078</v>
      </c>
      <c r="J141" s="97">
        <v>-241964</v>
      </c>
      <c r="K141" s="94">
        <v>-172871</v>
      </c>
      <c r="L141" s="94">
        <v>63132</v>
      </c>
      <c r="M141" s="94">
        <v>-28011</v>
      </c>
      <c r="N141" s="94">
        <v>-112308</v>
      </c>
      <c r="O141" s="97">
        <v>-250058</v>
      </c>
      <c r="P141" s="94">
        <v>-129409</v>
      </c>
      <c r="Q141" s="94">
        <v>-143069</v>
      </c>
      <c r="R141" s="94">
        <v>-127737</v>
      </c>
      <c r="S141" s="94">
        <v>-225627</v>
      </c>
      <c r="T141" s="97">
        <v>-625842</v>
      </c>
      <c r="U141" s="94">
        <v>-169786</v>
      </c>
      <c r="V141" s="94">
        <v>-272374</v>
      </c>
      <c r="W141" s="94">
        <v>-410595</v>
      </c>
      <c r="X141" s="94">
        <v>-512380</v>
      </c>
      <c r="Y141" s="97">
        <v>-1365135</v>
      </c>
      <c r="Z141" s="94">
        <v>-436852</v>
      </c>
      <c r="AA141" s="94">
        <v>-608411</v>
      </c>
      <c r="AB141" s="94">
        <v>-393592</v>
      </c>
      <c r="AC141" s="94">
        <v>-360387</v>
      </c>
      <c r="AD141" s="97">
        <v>-1799242</v>
      </c>
      <c r="AE141" s="94">
        <v>-558755</v>
      </c>
      <c r="AF141" s="94">
        <v>-292070</v>
      </c>
      <c r="AG141" s="94">
        <v>-336327</v>
      </c>
      <c r="AH141" s="94">
        <v>-376401</v>
      </c>
      <c r="AI141" s="97">
        <v>-1563553</v>
      </c>
      <c r="AJ141" s="94">
        <v>-409662</v>
      </c>
      <c r="AK141" s="94">
        <v>-424123</v>
      </c>
      <c r="AL141" s="94">
        <v>-312015</v>
      </c>
      <c r="AM141" s="94">
        <v>-279860</v>
      </c>
      <c r="AN141" s="97">
        <v>-1425660</v>
      </c>
      <c r="AO141" s="94">
        <v>-319461</v>
      </c>
      <c r="AP141" s="94">
        <v>-445365</v>
      </c>
      <c r="AQ141" s="94">
        <v>-473243</v>
      </c>
      <c r="AR141" s="94">
        <v>-309232</v>
      </c>
      <c r="AS141" s="97">
        <v>-1547301</v>
      </c>
    </row>
    <row r="142" spans="1:45">
      <c r="A142" t="s">
        <v>401</v>
      </c>
      <c r="B142" s="76" t="s">
        <v>402</v>
      </c>
      <c r="C142" s="78"/>
      <c r="D142" s="78"/>
      <c r="E142" s="78"/>
      <c r="F142" s="94">
        <v>14228.951234467801</v>
      </c>
      <c r="G142" s="94">
        <v>-21931.724173964602</v>
      </c>
      <c r="H142" s="94">
        <v>21994.475888339301</v>
      </c>
      <c r="I142" s="94">
        <v>-21963.100030185</v>
      </c>
      <c r="J142" s="97">
        <v>-7671.3970813425003</v>
      </c>
      <c r="K142" s="94">
        <v>-2478.6927178014098</v>
      </c>
      <c r="L142" s="94">
        <v>-83459.780118377705</v>
      </c>
      <c r="M142" s="94">
        <v>-23233.822247240099</v>
      </c>
      <c r="N142" s="94">
        <v>20253.115814419201</v>
      </c>
      <c r="O142" s="97">
        <v>-88919.179269</v>
      </c>
      <c r="P142" s="94">
        <v>-3435.6563620159832</v>
      </c>
      <c r="Q142" s="94">
        <v>10118.7139425429</v>
      </c>
      <c r="R142" s="94">
        <v>-52115.298786616499</v>
      </c>
      <c r="S142" s="94">
        <v>20974.7605297501</v>
      </c>
      <c r="T142" s="97">
        <v>-24457.480676339601</v>
      </c>
      <c r="U142" s="94">
        <v>-183235.00597418199</v>
      </c>
      <c r="V142" s="94">
        <v>-43502.625990274799</v>
      </c>
      <c r="W142" s="94">
        <v>-25838</v>
      </c>
      <c r="X142" s="94">
        <v>69767.781163324806</v>
      </c>
      <c r="Y142" s="97">
        <v>-182807.85080113198</v>
      </c>
      <c r="Z142" s="94">
        <v>-79875.546677485399</v>
      </c>
      <c r="AA142" s="94">
        <v>110909.893124052</v>
      </c>
      <c r="AB142" s="94">
        <v>-69759.4666548073</v>
      </c>
      <c r="AC142" s="94">
        <v>-22513.8626372217</v>
      </c>
      <c r="AD142" s="97">
        <v>-61238.982845462393</v>
      </c>
      <c r="AE142" s="94">
        <v>134460.893298276</v>
      </c>
      <c r="AF142" s="94">
        <v>-79811.722828761995</v>
      </c>
      <c r="AG142" s="94">
        <v>-26901.752236963501</v>
      </c>
      <c r="AH142" s="94">
        <v>30140.812559682301</v>
      </c>
      <c r="AI142" s="97">
        <v>57888.230792232804</v>
      </c>
      <c r="AJ142" s="94">
        <v>21907.536074348202</v>
      </c>
      <c r="AK142" s="94">
        <v>41676.9732164585</v>
      </c>
      <c r="AL142" s="94">
        <v>-19268.256348777999</v>
      </c>
      <c r="AM142" s="94">
        <v>15690.775577803401</v>
      </c>
      <c r="AN142" s="97">
        <v>60007.028519832107</v>
      </c>
      <c r="AO142" s="94">
        <v>15707.6685724826</v>
      </c>
      <c r="AP142" s="94">
        <v>-53642.042791811808</v>
      </c>
      <c r="AQ142" s="94">
        <v>10918.6522435362</v>
      </c>
      <c r="AR142" s="94">
        <v>-85523.464000000007</v>
      </c>
      <c r="AS142" s="97">
        <v>-112539.18597579302</v>
      </c>
    </row>
    <row r="143" spans="1:45">
      <c r="A143" s="4" t="s">
        <v>760</v>
      </c>
      <c r="B143" s="72" t="s">
        <v>404</v>
      </c>
      <c r="C143" s="78"/>
      <c r="D143" s="78"/>
      <c r="E143" s="78"/>
      <c r="F143" s="88">
        <v>-96509.048765532207</v>
      </c>
      <c r="G143" s="88">
        <v>-99718.724173964598</v>
      </c>
      <c r="H143" s="88">
        <v>-128522.52411166069</v>
      </c>
      <c r="I143" s="88">
        <v>75114.899969815</v>
      </c>
      <c r="J143" s="96">
        <v>-249635.3970813425</v>
      </c>
      <c r="K143" s="88">
        <v>-175349.6927178014</v>
      </c>
      <c r="L143" s="88">
        <v>-20327.780118377705</v>
      </c>
      <c r="M143" s="88">
        <v>-51244.822247240096</v>
      </c>
      <c r="N143" s="88">
        <v>-92054.884185580799</v>
      </c>
      <c r="O143" s="96">
        <v>-338977.17926900001</v>
      </c>
      <c r="P143" s="88">
        <v>-132844.65636201599</v>
      </c>
      <c r="Q143" s="88">
        <v>-132950.2860574571</v>
      </c>
      <c r="R143" s="88">
        <v>-179852.29878661651</v>
      </c>
      <c r="S143" s="88">
        <v>-204652.23947024992</v>
      </c>
      <c r="T143" s="96">
        <v>-650299.48067633959</v>
      </c>
      <c r="U143" s="88">
        <v>-353021.00597418199</v>
      </c>
      <c r="V143" s="88">
        <v>-315876.62599027483</v>
      </c>
      <c r="W143" s="88">
        <v>-436433</v>
      </c>
      <c r="X143" s="88">
        <v>-442612.21883667517</v>
      </c>
      <c r="Y143" s="96">
        <v>-1547942.8508011319</v>
      </c>
      <c r="Z143" s="88">
        <v>-516727.5466774854</v>
      </c>
      <c r="AA143" s="88">
        <v>-497501.10687594803</v>
      </c>
      <c r="AB143" s="88">
        <v>-463351.46665480698</v>
      </c>
      <c r="AC143" s="88">
        <v>-382900.86263722199</v>
      </c>
      <c r="AD143" s="96">
        <v>-1860480.9828454626</v>
      </c>
      <c r="AE143" s="88">
        <v>-424294.106701724</v>
      </c>
      <c r="AF143" s="88">
        <v>-371881.72282876202</v>
      </c>
      <c r="AG143" s="88">
        <v>-363228.75223696302</v>
      </c>
      <c r="AH143" s="88">
        <v>-346260.187440318</v>
      </c>
      <c r="AI143" s="96">
        <v>-1505664.7692077672</v>
      </c>
      <c r="AJ143" s="88">
        <v>-387754.46392565197</v>
      </c>
      <c r="AK143" s="88">
        <v>-382446.02678354102</v>
      </c>
      <c r="AL143" s="88">
        <v>-331283.25634877803</v>
      </c>
      <c r="AM143" s="88">
        <v>-264169.22442219697</v>
      </c>
      <c r="AN143" s="96">
        <v>-1365652.9714801679</v>
      </c>
      <c r="AO143" s="88">
        <v>-303753.331427517</v>
      </c>
      <c r="AP143" s="88">
        <v>-499007.04279181187</v>
      </c>
      <c r="AQ143" s="88">
        <v>-462324.3477564638</v>
      </c>
      <c r="AR143" s="88">
        <v>-394755.46400000004</v>
      </c>
      <c r="AS143" s="96">
        <v>-1659840.1859757928</v>
      </c>
    </row>
    <row r="144" spans="1:45">
      <c r="Y144" s="181"/>
      <c r="Z144" s="181"/>
      <c r="AA144" s="181"/>
      <c r="AB144" s="181"/>
      <c r="AE144" s="181"/>
      <c r="AF144" s="181"/>
      <c r="AG144" s="181"/>
      <c r="AH144" s="181"/>
      <c r="AJ144" s="181"/>
      <c r="AK144" s="181"/>
      <c r="AL144" s="181"/>
      <c r="AM144" s="181"/>
      <c r="AO144" s="181"/>
      <c r="AP144" s="181"/>
      <c r="AQ144" s="181"/>
      <c r="AR144" s="181"/>
    </row>
  </sheetData>
  <mergeCells count="65">
    <mergeCell ref="AD69:AD70"/>
    <mergeCell ref="AD89:AD90"/>
    <mergeCell ref="AD105:AD106"/>
    <mergeCell ref="AD131:AD132"/>
    <mergeCell ref="Y69:Y70"/>
    <mergeCell ref="Y89:Y90"/>
    <mergeCell ref="Y105:Y106"/>
    <mergeCell ref="Y131:Y132"/>
    <mergeCell ref="E105:E106"/>
    <mergeCell ref="T69:T70"/>
    <mergeCell ref="T131:T132"/>
    <mergeCell ref="T105:T106"/>
    <mergeCell ref="T89:T90"/>
    <mergeCell ref="O69:O70"/>
    <mergeCell ref="D89:D90"/>
    <mergeCell ref="E89:E90"/>
    <mergeCell ref="O131:O132"/>
    <mergeCell ref="A4:A6"/>
    <mergeCell ref="B4:B6"/>
    <mergeCell ref="D69:D70"/>
    <mergeCell ref="E69:E70"/>
    <mergeCell ref="J69:J70"/>
    <mergeCell ref="D131:D132"/>
    <mergeCell ref="E131:E132"/>
    <mergeCell ref="J131:J132"/>
    <mergeCell ref="J89:J90"/>
    <mergeCell ref="O89:O90"/>
    <mergeCell ref="J105:J106"/>
    <mergeCell ref="O105:O106"/>
    <mergeCell ref="D105:D106"/>
    <mergeCell ref="A69:A70"/>
    <mergeCell ref="B69:B70"/>
    <mergeCell ref="A131:A132"/>
    <mergeCell ref="B131:B132"/>
    <mergeCell ref="C69:C70"/>
    <mergeCell ref="C131:C132"/>
    <mergeCell ref="A89:A90"/>
    <mergeCell ref="B89:B90"/>
    <mergeCell ref="C89:C90"/>
    <mergeCell ref="A105:A106"/>
    <mergeCell ref="B105:B106"/>
    <mergeCell ref="C105:C106"/>
    <mergeCell ref="AN131:AN132"/>
    <mergeCell ref="AI5:AI6"/>
    <mergeCell ref="AN5:AN6"/>
    <mergeCell ref="AN69:AN70"/>
    <mergeCell ref="AN89:AN90"/>
    <mergeCell ref="AN105:AN106"/>
    <mergeCell ref="AI131:AI132"/>
    <mergeCell ref="AI105:AI106"/>
    <mergeCell ref="AI89:AI90"/>
    <mergeCell ref="AI69:AI70"/>
    <mergeCell ref="AS5:AS6"/>
    <mergeCell ref="AS69:AS70"/>
    <mergeCell ref="AS89:AS90"/>
    <mergeCell ref="AS105:AS106"/>
    <mergeCell ref="AS131:AS132"/>
    <mergeCell ref="AD5:AD6"/>
    <mergeCell ref="C5:C6"/>
    <mergeCell ref="D5:D6"/>
    <mergeCell ref="E5:E6"/>
    <mergeCell ref="J5:J6"/>
    <mergeCell ref="O5:O6"/>
    <mergeCell ref="T5:T6"/>
    <mergeCell ref="Y5:Y6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9:E70 C89:E90 C105:E106 C131:E13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sheetPr codeName="Planilha3"/>
  <dimension ref="A1:Q55"/>
  <sheetViews>
    <sheetView showGridLines="0" zoomScaleNormal="100" workbookViewId="0">
      <pane xSplit="1" ySplit="6" topLeftCell="G7" activePane="bottomRight" state="frozen"/>
      <selection activeCell="Z4" sqref="Z4"/>
      <selection pane="topRight" activeCell="Z4" sqref="Z4"/>
      <selection pane="bottomLeft" activeCell="Z4" sqref="Z4"/>
      <selection pane="bottomRight" activeCell="Q4" sqref="Q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1" width="16" hidden="1" customWidth="1" outlineLevel="1"/>
    <col min="12" max="12" width="16" customWidth="1" collapsed="1"/>
    <col min="13" max="16" width="16" hidden="1" customWidth="1" outlineLevel="1"/>
    <col min="17" max="17" width="16" customWidth="1" collapsed="1"/>
  </cols>
  <sheetData>
    <row r="1" spans="1:17" s="8" customFormat="1" ht="12">
      <c r="A1" s="7" t="s">
        <v>676</v>
      </c>
      <c r="B1" s="7" t="s">
        <v>676</v>
      </c>
    </row>
    <row r="2" spans="1:17" s="10" customFormat="1" ht="12">
      <c r="A2" s="9" t="s">
        <v>22</v>
      </c>
      <c r="B2" s="9" t="s">
        <v>23</v>
      </c>
    </row>
    <row r="3" spans="1:17" s="12" customFormat="1" ht="10.199999999999999">
      <c r="A3" s="11"/>
      <c r="B3" s="11"/>
    </row>
    <row r="4" spans="1:17" ht="30" customHeight="1">
      <c r="A4" s="377" t="s">
        <v>20</v>
      </c>
      <c r="B4" s="378" t="s">
        <v>19</v>
      </c>
      <c r="C4" s="295" t="s">
        <v>25</v>
      </c>
      <c r="D4" s="295" t="s">
        <v>25</v>
      </c>
      <c r="E4" s="295" t="s">
        <v>25</v>
      </c>
      <c r="F4" s="295" t="s">
        <v>25</v>
      </c>
      <c r="G4" s="295" t="s">
        <v>25</v>
      </c>
      <c r="H4" s="295" t="s">
        <v>25</v>
      </c>
      <c r="I4" s="295" t="s">
        <v>25</v>
      </c>
      <c r="J4" s="295" t="s">
        <v>25</v>
      </c>
      <c r="K4" s="295" t="s">
        <v>25</v>
      </c>
      <c r="L4" s="295" t="s">
        <v>25</v>
      </c>
      <c r="M4" s="295" t="s">
        <v>25</v>
      </c>
      <c r="N4" s="295" t="s">
        <v>25</v>
      </c>
      <c r="O4" s="295" t="s">
        <v>25</v>
      </c>
      <c r="P4" s="295" t="s">
        <v>25</v>
      </c>
      <c r="Q4" s="295" t="s">
        <v>25</v>
      </c>
    </row>
    <row r="5" spans="1:17">
      <c r="A5" s="377"/>
      <c r="B5" s="378"/>
      <c r="C5" s="296" t="s">
        <v>674</v>
      </c>
      <c r="D5" s="296" t="s">
        <v>677</v>
      </c>
      <c r="E5" s="296" t="s">
        <v>685</v>
      </c>
      <c r="F5" s="296" t="s">
        <v>693</v>
      </c>
      <c r="G5" s="381">
        <v>2022</v>
      </c>
      <c r="H5" s="295" t="s">
        <v>700</v>
      </c>
      <c r="I5" s="295" t="s">
        <v>710</v>
      </c>
      <c r="J5" s="295" t="s">
        <v>718</v>
      </c>
      <c r="K5" s="295" t="s">
        <v>719</v>
      </c>
      <c r="L5" s="381">
        <v>2023</v>
      </c>
      <c r="M5" s="295" t="s">
        <v>723</v>
      </c>
      <c r="N5" s="295" t="s">
        <v>731</v>
      </c>
      <c r="O5" s="295" t="s">
        <v>755</v>
      </c>
      <c r="P5" s="295" t="s">
        <v>761</v>
      </c>
      <c r="Q5" s="381">
        <v>2024</v>
      </c>
    </row>
    <row r="6" spans="1:17">
      <c r="A6" s="377"/>
      <c r="B6" s="378"/>
      <c r="C6" s="296" t="s">
        <v>675</v>
      </c>
      <c r="D6" s="296" t="s">
        <v>678</v>
      </c>
      <c r="E6" s="296" t="s">
        <v>686</v>
      </c>
      <c r="F6" s="296" t="s">
        <v>692</v>
      </c>
      <c r="G6" s="381"/>
      <c r="H6" s="295" t="s">
        <v>701</v>
      </c>
      <c r="I6" s="295" t="s">
        <v>711</v>
      </c>
      <c r="J6" s="295" t="s">
        <v>717</v>
      </c>
      <c r="K6" s="295" t="s">
        <v>720</v>
      </c>
      <c r="L6" s="381"/>
      <c r="M6" s="295" t="s">
        <v>724</v>
      </c>
      <c r="N6" s="295" t="s">
        <v>732</v>
      </c>
      <c r="O6" s="295" t="s">
        <v>756</v>
      </c>
      <c r="P6" s="295" t="s">
        <v>762</v>
      </c>
      <c r="Q6" s="381"/>
    </row>
    <row r="7" spans="1:17">
      <c r="A7" s="4" t="s">
        <v>32</v>
      </c>
      <c r="B7" s="72" t="s">
        <v>56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276">
        <v>188751.92855999997</v>
      </c>
      <c r="H7" s="5">
        <v>48269.629029999996</v>
      </c>
      <c r="I7" s="5">
        <v>49042.210060000012</v>
      </c>
      <c r="J7" s="5">
        <v>49473.197780000002</v>
      </c>
      <c r="K7" s="5">
        <v>48212.613370000006</v>
      </c>
      <c r="L7" s="276">
        <v>194997.65024000002</v>
      </c>
      <c r="M7" s="5">
        <v>50655.900549999991</v>
      </c>
      <c r="N7" s="5">
        <v>49910.703649999981</v>
      </c>
      <c r="O7" s="5">
        <v>49516.752710000052</v>
      </c>
      <c r="P7" s="5">
        <v>52166.131959999977</v>
      </c>
      <c r="Q7" s="276">
        <v>202249.48887</v>
      </c>
    </row>
    <row r="8" spans="1:17">
      <c r="A8" s="4" t="s">
        <v>44</v>
      </c>
      <c r="B8" s="72" t="s">
        <v>55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276">
        <v>188379.26354999997</v>
      </c>
      <c r="H8" s="5">
        <v>48269.629029999996</v>
      </c>
      <c r="I8" s="5">
        <v>49042.210060000012</v>
      </c>
      <c r="J8" s="5">
        <v>49473.197780000002</v>
      </c>
      <c r="K8" s="5">
        <v>48212.613370000006</v>
      </c>
      <c r="L8" s="276">
        <v>194997.65024000002</v>
      </c>
      <c r="M8" s="5">
        <v>50655.900549999991</v>
      </c>
      <c r="N8" s="5">
        <v>49910.703649999981</v>
      </c>
      <c r="O8" s="5">
        <v>49516.752710000052</v>
      </c>
      <c r="P8" s="5">
        <v>52166.131959999977</v>
      </c>
      <c r="Q8" s="276">
        <v>202249.48887</v>
      </c>
    </row>
    <row r="9" spans="1:17">
      <c r="A9" s="101" t="s">
        <v>46</v>
      </c>
      <c r="B9" s="139" t="s">
        <v>63</v>
      </c>
      <c r="C9" s="248">
        <v>41336.77218</v>
      </c>
      <c r="D9" s="248">
        <v>45473.515520000001</v>
      </c>
      <c r="E9" s="248">
        <v>47334.687329999986</v>
      </c>
      <c r="F9" s="248">
        <v>53204.569859999996</v>
      </c>
      <c r="G9" s="277">
        <v>187349.54488999996</v>
      </c>
      <c r="H9" s="248">
        <v>47868.366299999994</v>
      </c>
      <c r="I9" s="248">
        <v>48745.983850000011</v>
      </c>
      <c r="J9" s="248">
        <v>49278.261870000002</v>
      </c>
      <c r="K9" s="248">
        <v>48362.862650000025</v>
      </c>
      <c r="L9" s="277">
        <v>194255.47467000003</v>
      </c>
      <c r="M9" s="248">
        <v>48985.78482999999</v>
      </c>
      <c r="N9" s="248">
        <v>51549.358429999986</v>
      </c>
      <c r="O9" s="248">
        <v>49503.173470000045</v>
      </c>
      <c r="P9" s="248">
        <v>52166.131959999977</v>
      </c>
      <c r="Q9" s="277">
        <v>202204.44868999999</v>
      </c>
    </row>
    <row r="10" spans="1:17">
      <c r="A10" s="101" t="s">
        <v>42</v>
      </c>
      <c r="B10" s="139" t="s">
        <v>53</v>
      </c>
      <c r="C10" s="248">
        <v>6</v>
      </c>
      <c r="D10" s="248">
        <v>106.82388999999999</v>
      </c>
      <c r="E10" s="248">
        <v>325.61723000000001</v>
      </c>
      <c r="F10" s="248">
        <v>591.27753999999993</v>
      </c>
      <c r="G10" s="277">
        <v>1029.71866</v>
      </c>
      <c r="H10" s="248">
        <v>401.26272999999998</v>
      </c>
      <c r="I10" s="248">
        <v>296.22621000000009</v>
      </c>
      <c r="J10" s="248">
        <v>194.93590999999992</v>
      </c>
      <c r="K10" s="83">
        <v>-150.24928</v>
      </c>
      <c r="L10" s="277">
        <v>742.17556999999999</v>
      </c>
      <c r="M10" s="83">
        <v>1670.11572</v>
      </c>
      <c r="N10" s="83">
        <v>-1638.6547800000001</v>
      </c>
      <c r="O10" s="83">
        <v>13.579240000000002</v>
      </c>
      <c r="P10" s="83">
        <v>0</v>
      </c>
      <c r="Q10" s="277">
        <v>45.040179999999935</v>
      </c>
    </row>
    <row r="11" spans="1:17" ht="13.5" customHeight="1">
      <c r="A11" s="4" t="s">
        <v>527</v>
      </c>
      <c r="B11" s="72" t="s">
        <v>526</v>
      </c>
      <c r="C11" s="249">
        <v>372.66501</v>
      </c>
      <c r="D11" s="249">
        <v>0</v>
      </c>
      <c r="E11" s="249">
        <v>0</v>
      </c>
      <c r="F11" s="249">
        <v>0</v>
      </c>
      <c r="G11" s="278">
        <v>372.66501</v>
      </c>
      <c r="H11" s="249">
        <v>0</v>
      </c>
      <c r="I11" s="249">
        <v>0</v>
      </c>
      <c r="J11" s="249">
        <v>0</v>
      </c>
      <c r="K11" s="249">
        <v>0</v>
      </c>
      <c r="L11" s="278">
        <v>0</v>
      </c>
      <c r="M11" s="249">
        <v>0</v>
      </c>
      <c r="N11" s="249">
        <v>0</v>
      </c>
      <c r="O11" s="249">
        <v>0</v>
      </c>
      <c r="P11" s="249">
        <v>0</v>
      </c>
      <c r="Q11" s="278">
        <v>0</v>
      </c>
    </row>
    <row r="12" spans="1:17">
      <c r="A12" s="4" t="s">
        <v>283</v>
      </c>
      <c r="B12" s="72" t="s">
        <v>284</v>
      </c>
      <c r="C12" s="250">
        <v>-2330.9367000000002</v>
      </c>
      <c r="D12" s="250">
        <v>-2558.1972599999999</v>
      </c>
      <c r="E12" s="250">
        <v>-2604.7585800000002</v>
      </c>
      <c r="F12" s="250">
        <v>-2847.729170000001</v>
      </c>
      <c r="G12" s="279">
        <v>-10341.621710000001</v>
      </c>
      <c r="H12" s="250">
        <v>-2724.2222000000002</v>
      </c>
      <c r="I12" s="250">
        <v>-2780.8043899999998</v>
      </c>
      <c r="J12" s="250">
        <v>-2808.1090999999997</v>
      </c>
      <c r="K12" s="250">
        <v>-2776.7261800000015</v>
      </c>
      <c r="L12" s="279">
        <v>-11089.861870000001</v>
      </c>
      <c r="M12" s="250">
        <v>-2900.4785299999999</v>
      </c>
      <c r="N12" s="250">
        <v>-2925.7980100000004</v>
      </c>
      <c r="O12" s="250">
        <v>-3032.4345700000013</v>
      </c>
      <c r="P12" s="250">
        <v>-3185.1771600000002</v>
      </c>
      <c r="Q12" s="279">
        <v>-12043.888270000003</v>
      </c>
    </row>
    <row r="13" spans="1:17">
      <c r="A13" s="101" t="s">
        <v>285</v>
      </c>
      <c r="B13" s="74" t="s">
        <v>286</v>
      </c>
      <c r="C13" s="251">
        <v>-1507.4022600000003</v>
      </c>
      <c r="D13" s="251">
        <v>-1653.7456199999997</v>
      </c>
      <c r="E13" s="251">
        <v>-1685.2806900000005</v>
      </c>
      <c r="F13" s="251">
        <v>-1819.5471800000007</v>
      </c>
      <c r="G13" s="280">
        <v>-6665.9757500000005</v>
      </c>
      <c r="H13" s="251">
        <v>-1764.8730800000001</v>
      </c>
      <c r="I13" s="251">
        <v>-1805.0060800000001</v>
      </c>
      <c r="J13" s="251">
        <v>-1819.7579799999994</v>
      </c>
      <c r="K13" s="251">
        <v>-1806.9833900000003</v>
      </c>
      <c r="L13" s="280">
        <v>-7196.6205300000001</v>
      </c>
      <c r="M13" s="251">
        <v>-1891.2115399999998</v>
      </c>
      <c r="N13" s="251">
        <v>-1912.3252700000003</v>
      </c>
      <c r="O13" s="251">
        <v>-2007.6635600000011</v>
      </c>
      <c r="P13" s="251">
        <v>-2106.5887599999996</v>
      </c>
      <c r="Q13" s="280">
        <v>-7917.789130000001</v>
      </c>
    </row>
    <row r="14" spans="1:17">
      <c r="A14" s="101" t="s">
        <v>287</v>
      </c>
      <c r="B14" s="74" t="s">
        <v>288</v>
      </c>
      <c r="C14" s="251">
        <v>-823.53444000000002</v>
      </c>
      <c r="D14" s="251">
        <v>-904.45164</v>
      </c>
      <c r="E14" s="251">
        <v>-919.47788999999966</v>
      </c>
      <c r="F14" s="251">
        <v>-1028.1819900000007</v>
      </c>
      <c r="G14" s="280">
        <v>-3675.6459600000007</v>
      </c>
      <c r="H14" s="251">
        <v>-959.34911999999997</v>
      </c>
      <c r="I14" s="251">
        <v>-975.7983099999999</v>
      </c>
      <c r="J14" s="251">
        <v>-988.35112000000038</v>
      </c>
      <c r="K14" s="251">
        <v>-969.74278999999979</v>
      </c>
      <c r="L14" s="280">
        <v>-3893.24134</v>
      </c>
      <c r="M14" s="251">
        <v>-1009.26699</v>
      </c>
      <c r="N14" s="251">
        <v>-1013.47274</v>
      </c>
      <c r="O14" s="251">
        <v>-1024.7710099999997</v>
      </c>
      <c r="P14" s="251">
        <v>-1078.5884000000003</v>
      </c>
      <c r="Q14" s="280">
        <v>-4126.0991400000003</v>
      </c>
    </row>
    <row r="15" spans="1:17">
      <c r="A15" s="4" t="s">
        <v>289</v>
      </c>
      <c r="B15" s="72" t="s">
        <v>290</v>
      </c>
      <c r="C15" s="250">
        <v>39384.500489999991</v>
      </c>
      <c r="D15" s="250">
        <v>43022.142150000007</v>
      </c>
      <c r="E15" s="250">
        <v>45055.545979999944</v>
      </c>
      <c r="F15" s="250">
        <v>50948.118230000007</v>
      </c>
      <c r="G15" s="279">
        <v>178410.30684999994</v>
      </c>
      <c r="H15" s="250">
        <v>45545.406829999993</v>
      </c>
      <c r="I15" s="250">
        <v>46261.405670000007</v>
      </c>
      <c r="J15" s="250">
        <v>46665.088680000008</v>
      </c>
      <c r="K15" s="250">
        <v>45435.887189999979</v>
      </c>
      <c r="L15" s="279">
        <v>183907.78836999999</v>
      </c>
      <c r="M15" s="250">
        <v>47755.422019999991</v>
      </c>
      <c r="N15" s="250">
        <v>46984.905639999975</v>
      </c>
      <c r="O15" s="250">
        <v>46484.318140000047</v>
      </c>
      <c r="P15" s="250">
        <v>48980.954799999985</v>
      </c>
      <c r="Q15" s="279">
        <v>190205.60059999998</v>
      </c>
    </row>
    <row r="16" spans="1:17">
      <c r="A16" s="4" t="s">
        <v>291</v>
      </c>
      <c r="B16" s="72" t="s">
        <v>292</v>
      </c>
      <c r="C16" s="250">
        <v>-64278.159520000001</v>
      </c>
      <c r="D16" s="250">
        <v>-65471.39476999997</v>
      </c>
      <c r="E16" s="250">
        <v>-72614.194800000085</v>
      </c>
      <c r="F16" s="250">
        <v>-75793.901259999955</v>
      </c>
      <c r="G16" s="279">
        <v>-278157.65035000001</v>
      </c>
      <c r="H16" s="250">
        <v>-66077.613830000002</v>
      </c>
      <c r="I16" s="250">
        <v>-65814.946820000026</v>
      </c>
      <c r="J16" s="250">
        <v>-63981.085239999979</v>
      </c>
      <c r="K16" s="250">
        <v>-68439.821539999946</v>
      </c>
      <c r="L16" s="279">
        <v>-264313.46742999996</v>
      </c>
      <c r="M16" s="250">
        <v>-58862.646679999998</v>
      </c>
      <c r="N16" s="250">
        <v>-49391.257770000004</v>
      </c>
      <c r="O16" s="250">
        <v>-55332.534889999944</v>
      </c>
      <c r="P16" s="250">
        <v>-63459.344520000101</v>
      </c>
      <c r="Q16" s="279">
        <v>-227045.78386000005</v>
      </c>
    </row>
    <row r="17" spans="1:17">
      <c r="A17" s="101" t="s">
        <v>426</v>
      </c>
      <c r="B17" s="74" t="s">
        <v>293</v>
      </c>
      <c r="C17" s="251">
        <v>-37247.415659999999</v>
      </c>
      <c r="D17" s="251">
        <v>-37623.213680000001</v>
      </c>
      <c r="E17" s="251">
        <v>-38774.251760000006</v>
      </c>
      <c r="F17" s="251">
        <v>-47475.731089999987</v>
      </c>
      <c r="G17" s="280">
        <v>-161120.61218999999</v>
      </c>
      <c r="H17" s="251">
        <v>-42201.769619999999</v>
      </c>
      <c r="I17" s="251">
        <v>-40167.461020000002</v>
      </c>
      <c r="J17" s="251">
        <v>-40943.596469999982</v>
      </c>
      <c r="K17" s="251">
        <v>-40497.159460000024</v>
      </c>
      <c r="L17" s="280">
        <v>-163809.98657000001</v>
      </c>
      <c r="M17" s="251">
        <v>-39213.599660000007</v>
      </c>
      <c r="N17" s="251">
        <v>-30413.786350000002</v>
      </c>
      <c r="O17" s="251">
        <v>-37128.256289999976</v>
      </c>
      <c r="P17" s="251">
        <v>-41121.965220000027</v>
      </c>
      <c r="Q17" s="280">
        <v>-147877.60752000002</v>
      </c>
    </row>
    <row r="18" spans="1:17">
      <c r="A18" s="101" t="s">
        <v>427</v>
      </c>
      <c r="B18" s="74" t="s">
        <v>294</v>
      </c>
      <c r="C18" s="251">
        <v>-5929.0301200000004</v>
      </c>
      <c r="D18" s="251">
        <v>-5859.7619599999998</v>
      </c>
      <c r="E18" s="251">
        <v>-5470.2089500000011</v>
      </c>
      <c r="F18" s="251">
        <v>-6024.4567399999987</v>
      </c>
      <c r="G18" s="280">
        <v>-23283.457769999997</v>
      </c>
      <c r="H18" s="251">
        <v>-6197.5797299999995</v>
      </c>
      <c r="I18" s="251">
        <v>-8023.7362599999988</v>
      </c>
      <c r="J18" s="251">
        <v>-7134.7863599999991</v>
      </c>
      <c r="K18" s="251">
        <v>-5913.5246300000035</v>
      </c>
      <c r="L18" s="280">
        <v>-27269.626980000001</v>
      </c>
      <c r="M18" s="251">
        <v>-5611.4441299999999</v>
      </c>
      <c r="N18" s="251">
        <v>-5775.6202400000011</v>
      </c>
      <c r="O18" s="251">
        <v>-5760.1824899999983</v>
      </c>
      <c r="P18" s="251">
        <v>-5912.0854400000053</v>
      </c>
      <c r="Q18" s="280">
        <v>-23059.332300000005</v>
      </c>
    </row>
    <row r="19" spans="1:17">
      <c r="A19" s="101" t="s">
        <v>417</v>
      </c>
      <c r="B19" s="74" t="s">
        <v>295</v>
      </c>
      <c r="C19" s="251">
        <v>-6485.2207400000007</v>
      </c>
      <c r="D19" s="251">
        <v>-6413.92443</v>
      </c>
      <c r="E19" s="251">
        <v>-6324.7463400000015</v>
      </c>
      <c r="F19" s="251">
        <v>-6211.2411100000036</v>
      </c>
      <c r="G19" s="280">
        <v>-25435.132620000004</v>
      </c>
      <c r="H19" s="251">
        <v>-5267.2936000000009</v>
      </c>
      <c r="I19" s="251">
        <v>-5074.5857700000006</v>
      </c>
      <c r="J19" s="251">
        <v>-4832.636199999999</v>
      </c>
      <c r="K19" s="251">
        <v>-4567.9059700000016</v>
      </c>
      <c r="L19" s="280">
        <v>-19742.421540000003</v>
      </c>
      <c r="M19" s="251">
        <v>-4288.0127300000004</v>
      </c>
      <c r="N19" s="251">
        <v>-3948.3151200000002</v>
      </c>
      <c r="O19" s="251">
        <v>-3629.7301099999986</v>
      </c>
      <c r="P19" s="251">
        <v>-3622.0119100000002</v>
      </c>
      <c r="Q19" s="280">
        <v>-15488.069869999999</v>
      </c>
    </row>
    <row r="20" spans="1:17">
      <c r="A20" s="101" t="s">
        <v>702</v>
      </c>
      <c r="B20" s="74" t="s">
        <v>532</v>
      </c>
      <c r="C20" s="251">
        <v>-6420.0702799999999</v>
      </c>
      <c r="D20" s="251">
        <v>-8687.5111900000011</v>
      </c>
      <c r="E20" s="251">
        <v>-7936.8485199999996</v>
      </c>
      <c r="F20" s="251">
        <v>-9000.6990499999974</v>
      </c>
      <c r="G20" s="280">
        <v>-32045.12904</v>
      </c>
      <c r="H20" s="251">
        <v>-5834.8418800000009</v>
      </c>
      <c r="I20" s="251">
        <v>-6022.2959599999995</v>
      </c>
      <c r="J20" s="251">
        <v>-4998.3293999999987</v>
      </c>
      <c r="K20" s="251">
        <v>-4606.0976200000005</v>
      </c>
      <c r="L20" s="280">
        <v>-21461.564859999999</v>
      </c>
      <c r="M20" s="251">
        <v>-4798.9870700000001</v>
      </c>
      <c r="N20" s="251">
        <v>-3697.3634200000001</v>
      </c>
      <c r="O20" s="251">
        <v>-4015.5085999999997</v>
      </c>
      <c r="P20" s="251">
        <v>-5302.0754999999999</v>
      </c>
      <c r="Q20" s="280">
        <v>-17813.934590000001</v>
      </c>
    </row>
    <row r="21" spans="1:17">
      <c r="A21" s="101" t="s">
        <v>428</v>
      </c>
      <c r="B21" s="74" t="s">
        <v>296</v>
      </c>
      <c r="C21" s="251">
        <v>-4134.3922000000002</v>
      </c>
      <c r="D21" s="251">
        <v>-3856.1264300000003</v>
      </c>
      <c r="E21" s="251">
        <v>-3852.0942300000015</v>
      </c>
      <c r="F21" s="251">
        <v>-3732.4626699999981</v>
      </c>
      <c r="G21" s="280">
        <v>-15575.075529999998</v>
      </c>
      <c r="H21" s="251">
        <v>-2798.5061099999994</v>
      </c>
      <c r="I21" s="251">
        <v>-2908.7855400000008</v>
      </c>
      <c r="J21" s="251">
        <v>-2418.4010999999996</v>
      </c>
      <c r="K21" s="251">
        <v>-2702.5019200000006</v>
      </c>
      <c r="L21" s="280">
        <v>-10828.194670000001</v>
      </c>
      <c r="M21" s="251">
        <v>-2081.3052199999997</v>
      </c>
      <c r="N21" s="251">
        <v>-1789.5752500000001</v>
      </c>
      <c r="O21" s="251">
        <v>-2189.2864400000003</v>
      </c>
      <c r="P21" s="251">
        <v>-4023.2719600000009</v>
      </c>
      <c r="Q21" s="280">
        <v>-10083.438870000002</v>
      </c>
    </row>
    <row r="22" spans="1:17">
      <c r="A22" s="101" t="s">
        <v>429</v>
      </c>
      <c r="B22" s="74" t="s">
        <v>297</v>
      </c>
      <c r="C22" s="251">
        <v>-111.31482000000001</v>
      </c>
      <c r="D22" s="251">
        <v>-129.12053000000003</v>
      </c>
      <c r="E22" s="251">
        <v>-220.18798999999993</v>
      </c>
      <c r="F22" s="251">
        <v>-207.62953999999993</v>
      </c>
      <c r="G22" s="280">
        <v>-668.25287999999989</v>
      </c>
      <c r="H22" s="251">
        <v>-129.60511</v>
      </c>
      <c r="I22" s="251">
        <v>-117.24921000000001</v>
      </c>
      <c r="J22" s="251">
        <v>-150.70302999999996</v>
      </c>
      <c r="K22" s="251">
        <v>-139.91010000000006</v>
      </c>
      <c r="L22" s="280">
        <v>-537.46744999999999</v>
      </c>
      <c r="M22" s="251">
        <v>-127.10462</v>
      </c>
      <c r="N22" s="251">
        <v>-99.616150000000019</v>
      </c>
      <c r="O22" s="251">
        <v>-112.40792999999999</v>
      </c>
      <c r="P22" s="251">
        <v>-151.54838000000001</v>
      </c>
      <c r="Q22" s="280">
        <v>-490.67707999999999</v>
      </c>
    </row>
    <row r="23" spans="1:17">
      <c r="A23" s="101" t="s">
        <v>431</v>
      </c>
      <c r="B23" s="74" t="s">
        <v>299</v>
      </c>
      <c r="C23" s="251">
        <v>-903.53836999999999</v>
      </c>
      <c r="D23" s="251">
        <v>-867.80107999999973</v>
      </c>
      <c r="E23" s="251">
        <v>-7295.9103800000012</v>
      </c>
      <c r="F23" s="251">
        <v>-788.01929999999891</v>
      </c>
      <c r="G23" s="280">
        <v>-9855.2691299999988</v>
      </c>
      <c r="H23" s="251">
        <v>-1054.70669</v>
      </c>
      <c r="I23" s="251">
        <v>-1668.0594199999998</v>
      </c>
      <c r="J23" s="251">
        <v>-1522.9235100000008</v>
      </c>
      <c r="K23" s="251">
        <v>-1199.0373300000001</v>
      </c>
      <c r="L23" s="280">
        <v>-5444.7269500000002</v>
      </c>
      <c r="M23" s="251">
        <v>-666.44216000000006</v>
      </c>
      <c r="N23" s="251">
        <v>-1329.7235699999999</v>
      </c>
      <c r="O23" s="251">
        <v>-453.18872000000022</v>
      </c>
      <c r="P23" s="251">
        <v>-915.56222999999954</v>
      </c>
      <c r="Q23" s="280">
        <v>-3364.9166799999998</v>
      </c>
    </row>
    <row r="24" spans="1:17">
      <c r="A24" s="101" t="s">
        <v>432</v>
      </c>
      <c r="B24" s="74" t="s">
        <v>300</v>
      </c>
      <c r="C24" s="251">
        <v>-394.48140000000001</v>
      </c>
      <c r="D24" s="251">
        <v>-237.18223999999987</v>
      </c>
      <c r="E24" s="251">
        <v>-227.06618000000017</v>
      </c>
      <c r="F24" s="251">
        <v>-273.44994999999994</v>
      </c>
      <c r="G24" s="280">
        <v>-1132.17977</v>
      </c>
      <c r="H24" s="251">
        <v>-328.32028000000003</v>
      </c>
      <c r="I24" s="251">
        <v>-250.11208999999997</v>
      </c>
      <c r="J24" s="251">
        <v>-106.86692000000004</v>
      </c>
      <c r="K24" s="251">
        <v>-64.322009999999977</v>
      </c>
      <c r="L24" s="280">
        <v>-749.62130000000002</v>
      </c>
      <c r="M24" s="251">
        <v>-73.930820000000011</v>
      </c>
      <c r="N24" s="251">
        <v>-76.649139999999989</v>
      </c>
      <c r="O24" s="251">
        <v>-116.84817000000001</v>
      </c>
      <c r="P24" s="251">
        <v>-356.55193000000003</v>
      </c>
      <c r="Q24" s="280">
        <v>-623.98006000000009</v>
      </c>
    </row>
    <row r="25" spans="1:17">
      <c r="A25" s="101" t="s">
        <v>435</v>
      </c>
      <c r="B25" s="74" t="s">
        <v>303</v>
      </c>
      <c r="C25" s="251">
        <v>-2652.6959299999999</v>
      </c>
      <c r="D25" s="251">
        <v>-1796.7532299999584</v>
      </c>
      <c r="E25" s="251">
        <v>-2512.8804499999997</v>
      </c>
      <c r="F25" s="251">
        <v>-2080.2118100000016</v>
      </c>
      <c r="G25" s="280">
        <v>-9042.5414199999595</v>
      </c>
      <c r="H25" s="251">
        <v>-2264.9908100000002</v>
      </c>
      <c r="I25" s="251">
        <v>-1582.6615499999998</v>
      </c>
      <c r="J25" s="251">
        <v>-1872.8422499999999</v>
      </c>
      <c r="K25" s="251">
        <v>-8749.3624999999993</v>
      </c>
      <c r="L25" s="280">
        <v>-14469.857109999999</v>
      </c>
      <c r="M25" s="251">
        <v>-2001.820269999982</v>
      </c>
      <c r="N25" s="251">
        <v>-2260.6085299999904</v>
      </c>
      <c r="O25" s="251">
        <v>-1927.1261399999712</v>
      </c>
      <c r="P25" s="251">
        <v>-2054.2719500000676</v>
      </c>
      <c r="Q25" s="280">
        <v>-8243.8268900000112</v>
      </c>
    </row>
    <row r="26" spans="1:17">
      <c r="A26" s="4" t="s">
        <v>304</v>
      </c>
      <c r="B26" s="72" t="s">
        <v>305</v>
      </c>
      <c r="C26" s="250">
        <v>-24893.65903000001</v>
      </c>
      <c r="D26" s="250">
        <v>-22449.252619999963</v>
      </c>
      <c r="E26" s="250">
        <v>-27558.64882000014</v>
      </c>
      <c r="F26" s="250">
        <v>-24845.783029999948</v>
      </c>
      <c r="G26" s="279">
        <v>-99747.343500000061</v>
      </c>
      <c r="H26" s="250">
        <v>-20532.207000000009</v>
      </c>
      <c r="I26" s="250">
        <v>-19553.541150000019</v>
      </c>
      <c r="J26" s="250">
        <v>-17315.99655999997</v>
      </c>
      <c r="K26" s="250">
        <v>-23003.934349999967</v>
      </c>
      <c r="L26" s="279">
        <f>SUM(L15:L16)</f>
        <v>-80405.679059999966</v>
      </c>
      <c r="M26" s="250">
        <v>-11107.224660000007</v>
      </c>
      <c r="N26" s="250">
        <v>-2406.3521300000284</v>
      </c>
      <c r="O26" s="250">
        <v>-8848.2167499998977</v>
      </c>
      <c r="P26" s="250">
        <v>-14478.389720000116</v>
      </c>
      <c r="Q26" s="279">
        <v>-36840.183260000049</v>
      </c>
    </row>
    <row r="27" spans="1:17">
      <c r="A27" s="77" t="s">
        <v>306</v>
      </c>
      <c r="B27" s="76" t="s">
        <v>307</v>
      </c>
      <c r="C27" s="252">
        <v>-0.63206740520476301</v>
      </c>
      <c r="D27" s="252">
        <v>-0.52180694633309788</v>
      </c>
      <c r="E27" s="252">
        <v>-0.61165941329916107</v>
      </c>
      <c r="F27" s="252">
        <v>-0.48766831618463768</v>
      </c>
      <c r="G27" s="281">
        <v>-0.55908957986302632</v>
      </c>
      <c r="H27" s="252">
        <v>-0.45080741240576183</v>
      </c>
      <c r="I27" s="252">
        <v>-0.4226750326067214</v>
      </c>
      <c r="J27" s="252">
        <v>-0.37106961649086845</v>
      </c>
      <c r="K27" s="252">
        <v>0.80734556920279954</v>
      </c>
      <c r="L27" s="281">
        <v>-0.43720649230055209</v>
      </c>
      <c r="M27" s="252">
        <v>-0.23258562463018956</v>
      </c>
      <c r="N27" s="252">
        <v>-5.1215429662402313E-2</v>
      </c>
      <c r="O27" s="252">
        <v>-0.19034842510437841</v>
      </c>
      <c r="P27" s="252">
        <v>-0.29559223128905032</v>
      </c>
      <c r="Q27" s="281">
        <v>-0.19368611199558997</v>
      </c>
    </row>
    <row r="28" spans="1:17">
      <c r="A28" s="4" t="s">
        <v>315</v>
      </c>
      <c r="B28" s="72" t="s">
        <v>316</v>
      </c>
      <c r="C28" s="250">
        <v>-468.64507000000003</v>
      </c>
      <c r="D28" s="250">
        <v>-146.22276999999997</v>
      </c>
      <c r="E28" s="250">
        <v>651.34414000000027</v>
      </c>
      <c r="F28" s="250">
        <v>319.95025999999979</v>
      </c>
      <c r="G28" s="279">
        <v>356.42656000000005</v>
      </c>
      <c r="H28" s="250">
        <v>296.8784599999999</v>
      </c>
      <c r="I28" s="250">
        <v>778.79236999999966</v>
      </c>
      <c r="J28" s="250">
        <v>101.18487000000057</v>
      </c>
      <c r="K28" s="250">
        <v>298.01837999999975</v>
      </c>
      <c r="L28" s="279">
        <v>1474.8740799999998</v>
      </c>
      <c r="M28" s="250">
        <v>417.68480999999997</v>
      </c>
      <c r="N28" s="250">
        <v>86.675359999999927</v>
      </c>
      <c r="O28" s="250">
        <v>181.33835999999999</v>
      </c>
      <c r="P28" s="250">
        <v>-110.26032999999984</v>
      </c>
      <c r="Q28" s="279">
        <v>575.43820000000005</v>
      </c>
    </row>
    <row r="29" spans="1:17">
      <c r="A29" t="s">
        <v>317</v>
      </c>
      <c r="B29" s="76" t="s">
        <v>318</v>
      </c>
      <c r="C29" s="251">
        <v>96.510989999999978</v>
      </c>
      <c r="D29" s="251">
        <v>232.70898000000005</v>
      </c>
      <c r="E29" s="251">
        <v>928.02161000000035</v>
      </c>
      <c r="F29" s="251">
        <v>447.74870999999973</v>
      </c>
      <c r="G29" s="280">
        <v>1704.9902900000002</v>
      </c>
      <c r="H29" s="251">
        <v>663.6832599999999</v>
      </c>
      <c r="I29" s="251">
        <v>684.7961899999998</v>
      </c>
      <c r="J29" s="251">
        <v>329.17825000000022</v>
      </c>
      <c r="K29" s="251">
        <v>540.62697000000003</v>
      </c>
      <c r="L29" s="280">
        <v>2218.28467</v>
      </c>
      <c r="M29" s="251">
        <v>608.65660000000003</v>
      </c>
      <c r="N29" s="251">
        <v>361.79414000000003</v>
      </c>
      <c r="O29" s="251">
        <v>402.6509099999999</v>
      </c>
      <c r="P29" s="251">
        <v>293.76451000000026</v>
      </c>
      <c r="Q29" s="280">
        <v>1666.86616</v>
      </c>
    </row>
    <row r="30" spans="1:17">
      <c r="A30" t="s">
        <v>319</v>
      </c>
      <c r="B30" s="76" t="s">
        <v>320</v>
      </c>
      <c r="C30" s="251">
        <v>-529.55812000000003</v>
      </c>
      <c r="D30" s="251">
        <v>-250.04837000000001</v>
      </c>
      <c r="E30" s="251">
        <v>-248.01636999999999</v>
      </c>
      <c r="F30" s="251">
        <v>-122.04735999999998</v>
      </c>
      <c r="G30" s="280">
        <v>-1149.67022</v>
      </c>
      <c r="H30" s="251">
        <v>-309.47823</v>
      </c>
      <c r="I30" s="251">
        <v>-264.77293000000003</v>
      </c>
      <c r="J30" s="251">
        <v>-308.09949999999986</v>
      </c>
      <c r="K30" s="251">
        <v>-203.95169000000033</v>
      </c>
      <c r="L30" s="280">
        <v>-1086.3023500000002</v>
      </c>
      <c r="M30" s="251">
        <v>-152.23597000000001</v>
      </c>
      <c r="N30" s="251">
        <v>-232.99093000000002</v>
      </c>
      <c r="O30" s="251">
        <v>-195.07697999999999</v>
      </c>
      <c r="P30" s="251">
        <v>-329.24158000000006</v>
      </c>
      <c r="Q30" s="280">
        <v>-909.54546000000005</v>
      </c>
    </row>
    <row r="31" spans="1:17">
      <c r="A31" t="s">
        <v>494</v>
      </c>
      <c r="B31" s="76" t="s">
        <v>495</v>
      </c>
      <c r="C31" s="251">
        <v>-35.597939999999994</v>
      </c>
      <c r="D31" s="251">
        <v>-128.88337999999999</v>
      </c>
      <c r="E31" s="251">
        <v>-28.661100000000037</v>
      </c>
      <c r="F31" s="251">
        <v>-5.7510899999999969</v>
      </c>
      <c r="G31" s="280">
        <v>-198.89351000000002</v>
      </c>
      <c r="H31" s="251">
        <v>-57.326569999999997</v>
      </c>
      <c r="I31" s="251">
        <v>358.76910999999996</v>
      </c>
      <c r="J31" s="251">
        <v>80.106120000000118</v>
      </c>
      <c r="K31" s="251">
        <v>-38.656900000000007</v>
      </c>
      <c r="L31" s="280">
        <v>342.89176000000003</v>
      </c>
      <c r="M31" s="251">
        <v>-38.735819999999997</v>
      </c>
      <c r="N31" s="251">
        <v>-42.127850000000016</v>
      </c>
      <c r="O31" s="251">
        <v>-26.235569999999992</v>
      </c>
      <c r="P31" s="251">
        <v>-74.783259999999999</v>
      </c>
      <c r="Q31" s="280">
        <v>-181.88249999999999</v>
      </c>
    </row>
    <row r="32" spans="1:17">
      <c r="A32" s="4" t="s">
        <v>323</v>
      </c>
      <c r="B32" s="72" t="s">
        <v>324</v>
      </c>
      <c r="C32" s="250">
        <v>-25362.304100000001</v>
      </c>
      <c r="D32" s="250">
        <v>-22595.475389999956</v>
      </c>
      <c r="E32" s="250">
        <v>-26907.304680000139</v>
      </c>
      <c r="F32" s="250">
        <v>-24525.832769999946</v>
      </c>
      <c r="G32" s="279">
        <v>-99390.916940000054</v>
      </c>
      <c r="H32" s="250">
        <v>-20235.32854000001</v>
      </c>
      <c r="I32" s="250">
        <v>-18774.748780000016</v>
      </c>
      <c r="J32" s="250">
        <v>-17214.81168999997</v>
      </c>
      <c r="K32" s="250">
        <v>-22705.915969999973</v>
      </c>
      <c r="L32" s="279">
        <v>-78930.804979999972</v>
      </c>
      <c r="M32" s="250">
        <v>-10689.53985000001</v>
      </c>
      <c r="N32" s="250">
        <v>-2319.6767700000255</v>
      </c>
      <c r="O32" s="250">
        <v>-8666.8783899998944</v>
      </c>
      <c r="P32" s="250">
        <v>-14588.650050000117</v>
      </c>
      <c r="Q32" s="279">
        <v>-36264.745060000045</v>
      </c>
    </row>
    <row r="33" spans="1:17">
      <c r="A33" s="4" t="s">
        <v>137</v>
      </c>
      <c r="B33" s="72" t="s">
        <v>325</v>
      </c>
      <c r="C33" s="250">
        <v>7041.6299799999997</v>
      </c>
      <c r="D33" s="250">
        <v>2843.9037700000003</v>
      </c>
      <c r="E33" s="250">
        <v>7177.8919499999993</v>
      </c>
      <c r="F33" s="250">
        <v>5607.5487399999984</v>
      </c>
      <c r="G33" s="279">
        <v>22670.974439999998</v>
      </c>
      <c r="H33" s="250">
        <v>6874.8089500000006</v>
      </c>
      <c r="I33" s="250">
        <v>-350.83411000000001</v>
      </c>
      <c r="J33" s="250">
        <v>3273.8128200000001</v>
      </c>
      <c r="K33" s="250">
        <v>3770.7973899999979</v>
      </c>
      <c r="L33" s="279">
        <v>13568.58505</v>
      </c>
      <c r="M33" s="250">
        <v>-1624.99668</v>
      </c>
      <c r="N33" s="250">
        <v>-3951.1957400000001</v>
      </c>
      <c r="O33" s="250">
        <v>2028.9392499999999</v>
      </c>
      <c r="P33" s="250">
        <v>-37934.070679999997</v>
      </c>
      <c r="Q33" s="279">
        <v>-41481.323850000001</v>
      </c>
    </row>
    <row r="34" spans="1:17">
      <c r="A34" t="s">
        <v>326</v>
      </c>
      <c r="B34" s="76" t="s">
        <v>327</v>
      </c>
      <c r="C34" s="251">
        <v>0</v>
      </c>
      <c r="D34" s="251">
        <v>2091.1057099999998</v>
      </c>
      <c r="E34" s="251">
        <v>5277.8617200000008</v>
      </c>
      <c r="F34" s="251">
        <v>4123.1976099999993</v>
      </c>
      <c r="G34" s="280">
        <v>11492.16504</v>
      </c>
      <c r="H34" s="251">
        <v>0</v>
      </c>
      <c r="I34" s="251">
        <v>0</v>
      </c>
      <c r="J34" s="251">
        <v>2407.2153199999993</v>
      </c>
      <c r="K34" s="251">
        <v>-2407.2153199999993</v>
      </c>
      <c r="L34" s="280">
        <v>0</v>
      </c>
      <c r="M34" s="251">
        <v>0</v>
      </c>
      <c r="N34" s="251">
        <v>0</v>
      </c>
      <c r="O34" s="251">
        <v>0</v>
      </c>
      <c r="P34" s="251">
        <v>0</v>
      </c>
      <c r="Q34" s="280">
        <v>0</v>
      </c>
    </row>
    <row r="35" spans="1:17">
      <c r="A35" t="s">
        <v>328</v>
      </c>
      <c r="B35" s="76" t="s">
        <v>329</v>
      </c>
      <c r="C35" s="251">
        <v>7041.6299799999997</v>
      </c>
      <c r="D35" s="251">
        <v>752.79806000000008</v>
      </c>
      <c r="E35" s="251">
        <v>1900.0302300000001</v>
      </c>
      <c r="F35" s="251">
        <v>1484.3511299999998</v>
      </c>
      <c r="G35" s="280">
        <v>11178.809399999998</v>
      </c>
      <c r="H35" s="251">
        <v>6874.8089500000006</v>
      </c>
      <c r="I35" s="251">
        <v>-350.83411000000001</v>
      </c>
      <c r="J35" s="251">
        <v>866.59749999999997</v>
      </c>
      <c r="K35" s="251">
        <v>6178.0127099999991</v>
      </c>
      <c r="L35" s="280">
        <v>13568.58505</v>
      </c>
      <c r="M35" s="251">
        <v>-1624.99668</v>
      </c>
      <c r="N35" s="251">
        <v>-3951.1957400000001</v>
      </c>
      <c r="O35" s="251">
        <v>2028.9392499999999</v>
      </c>
      <c r="P35" s="251">
        <v>-37934.070679999997</v>
      </c>
      <c r="Q35" s="280">
        <v>-41481.323850000001</v>
      </c>
    </row>
    <row r="36" spans="1:17">
      <c r="A36" s="4" t="s">
        <v>334</v>
      </c>
      <c r="B36" s="72" t="s">
        <v>335</v>
      </c>
      <c r="C36" s="250">
        <v>-18320.67412</v>
      </c>
      <c r="D36" s="250">
        <v>-19751.571619999955</v>
      </c>
      <c r="E36" s="250">
        <v>-19729.412730000142</v>
      </c>
      <c r="F36" s="250">
        <v>-18918.284029999948</v>
      </c>
      <c r="G36" s="279">
        <v>-76719.942500000048</v>
      </c>
      <c r="H36" s="250">
        <v>-13360.519590000009</v>
      </c>
      <c r="I36" s="250">
        <v>-19125.582890000001</v>
      </c>
      <c r="J36" s="250">
        <v>-13940.99886999997</v>
      </c>
      <c r="K36" s="250">
        <v>-18935.118579999995</v>
      </c>
      <c r="L36" s="279">
        <v>-65362.219929999977</v>
      </c>
      <c r="M36" s="250">
        <v>-12314.53653000001</v>
      </c>
      <c r="N36" s="250">
        <v>-6270.8725100000256</v>
      </c>
      <c r="O36" s="250">
        <v>-6637.9391399998967</v>
      </c>
      <c r="P36" s="250">
        <v>-52522.720730000125</v>
      </c>
      <c r="Q36" s="279">
        <v>-77746.06891000006</v>
      </c>
    </row>
    <row r="37" spans="1:17">
      <c r="A37" s="77" t="s">
        <v>336</v>
      </c>
      <c r="B37" s="76" t="s">
        <v>337</v>
      </c>
      <c r="C37" s="253">
        <v>-0.46517472335726973</v>
      </c>
      <c r="D37" s="253">
        <v>-0.45910246754182027</v>
      </c>
      <c r="E37" s="253">
        <v>-0.43789088115274388</v>
      </c>
      <c r="F37" s="253">
        <v>-0.37132449023132341</v>
      </c>
      <c r="G37" s="282">
        <v>-0.43001967685926928</v>
      </c>
      <c r="H37" s="253">
        <v>-0.29334504881839502</v>
      </c>
      <c r="I37" s="253">
        <v>-0.41342416238775737</v>
      </c>
      <c r="J37" s="253">
        <v>-0.29874579186163391</v>
      </c>
      <c r="K37" s="253">
        <v>-0.4167436744619667</v>
      </c>
      <c r="L37" s="282">
        <v>-0.35540756870230628</v>
      </c>
      <c r="M37" s="253">
        <v>-0.2578667721718107</v>
      </c>
      <c r="N37" s="253">
        <v>-0.13346568274602219</v>
      </c>
      <c r="O37" s="253">
        <v>-0.14279953768511683</v>
      </c>
      <c r="P37" s="253"/>
      <c r="Q37" s="282">
        <v>-0.40874752722712449</v>
      </c>
    </row>
    <row r="38" spans="1:17">
      <c r="A38" s="4" t="s">
        <v>338</v>
      </c>
      <c r="B38" s="72" t="s">
        <v>339</v>
      </c>
      <c r="C38" s="253"/>
      <c r="D38" s="253"/>
      <c r="E38" s="253"/>
      <c r="F38" s="253"/>
      <c r="G38" s="282"/>
      <c r="H38" s="253"/>
      <c r="I38" s="253"/>
      <c r="J38" s="253"/>
      <c r="K38" s="253"/>
      <c r="L38" s="282"/>
      <c r="M38" s="253"/>
      <c r="N38" s="253"/>
      <c r="O38" s="253"/>
      <c r="P38" s="253"/>
      <c r="Q38" s="282"/>
    </row>
    <row r="39" spans="1:17">
      <c r="A39" t="s">
        <v>413</v>
      </c>
      <c r="B39" s="76" t="s">
        <v>414</v>
      </c>
      <c r="C39" s="254">
        <v>-18320.67412</v>
      </c>
      <c r="D39" s="254">
        <v>-19751.571619999955</v>
      </c>
      <c r="E39" s="254">
        <v>-19729.412730000142</v>
      </c>
      <c r="F39" s="254">
        <v>-18918.284029999948</v>
      </c>
      <c r="G39" s="283">
        <v>-76719.942500000048</v>
      </c>
      <c r="H39" s="254">
        <v>-13360.519590000009</v>
      </c>
      <c r="I39" s="250">
        <v>-19125.582890000001</v>
      </c>
      <c r="J39" s="250">
        <v>-13940.99886999997</v>
      </c>
      <c r="K39" s="250">
        <v>-18935.118579999995</v>
      </c>
      <c r="L39" s="283">
        <f>L36</f>
        <v>-65362.219929999977</v>
      </c>
      <c r="M39" s="250">
        <v>-12314.53653000001</v>
      </c>
      <c r="N39" s="250">
        <v>-6270.8725100000256</v>
      </c>
      <c r="O39" s="250">
        <v>-6637.9391399998967</v>
      </c>
      <c r="P39" s="250">
        <v>-52522.720730000125</v>
      </c>
      <c r="Q39" s="283">
        <v>-77746.06891000006</v>
      </c>
    </row>
    <row r="40" spans="1:17">
      <c r="A40" s="77" t="s">
        <v>336</v>
      </c>
      <c r="B40" s="76" t="s">
        <v>337</v>
      </c>
      <c r="C40" s="253">
        <v>-0.46517472335726973</v>
      </c>
      <c r="D40" s="253">
        <v>-0.45910246754182027</v>
      </c>
      <c r="E40" s="253">
        <v>-0.43789088115274388</v>
      </c>
      <c r="F40" s="253">
        <v>-0.37132449023132341</v>
      </c>
      <c r="G40" s="282">
        <v>-0.43001967685926928</v>
      </c>
      <c r="H40" s="253">
        <v>-0.29334504881839502</v>
      </c>
      <c r="I40" s="253">
        <v>-0.41342416238775737</v>
      </c>
      <c r="J40" s="253">
        <v>-0.29874579186163391</v>
      </c>
      <c r="K40" s="253">
        <v>-0.4167436744619667</v>
      </c>
      <c r="L40" s="282">
        <v>-0.35540756870230628</v>
      </c>
      <c r="M40" s="253">
        <v>-0.2578667721718107</v>
      </c>
      <c r="N40" s="253">
        <v>-0.13346568274602219</v>
      </c>
      <c r="O40" s="253">
        <v>-0.14279953768511683</v>
      </c>
      <c r="P40" s="253"/>
      <c r="Q40" s="282">
        <v>-0.40874752722712449</v>
      </c>
    </row>
    <row r="41" spans="1:17">
      <c r="A41" s="4" t="s">
        <v>344</v>
      </c>
      <c r="B41" s="72" t="s">
        <v>344</v>
      </c>
      <c r="C41" s="88">
        <v>-18408.438290000009</v>
      </c>
      <c r="D41" s="88">
        <v>-16035.328189999964</v>
      </c>
      <c r="E41" s="88">
        <v>-21233.902480000139</v>
      </c>
      <c r="F41" s="88">
        <v>-18634.541919999945</v>
      </c>
      <c r="G41" s="284">
        <v>-74312.210880000057</v>
      </c>
      <c r="H41" s="88">
        <v>-15264.913400000009</v>
      </c>
      <c r="I41" s="88">
        <v>-14478.955380000018</v>
      </c>
      <c r="J41" s="88">
        <v>-12483.360359999971</v>
      </c>
      <c r="K41" s="88">
        <v>-18436.028379999967</v>
      </c>
      <c r="L41" s="283">
        <v>-60663.257519999963</v>
      </c>
      <c r="M41" s="88">
        <v>-6819.2119300000068</v>
      </c>
      <c r="N41" s="88">
        <v>1541.9629899999718</v>
      </c>
      <c r="O41" s="88">
        <v>-5218.4866399998991</v>
      </c>
      <c r="P41" s="88">
        <v>-10856.377810000115</v>
      </c>
      <c r="Q41" s="283">
        <v>-21352.11339000005</v>
      </c>
    </row>
    <row r="42" spans="1:17" ht="15" customHeight="1"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 ht="15" customHeight="1">
      <c r="C43" s="255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377" t="s">
        <v>415</v>
      </c>
      <c r="B44" s="378" t="s">
        <v>416</v>
      </c>
      <c r="C44" s="296" t="s">
        <v>674</v>
      </c>
      <c r="D44" s="296" t="s">
        <v>677</v>
      </c>
      <c r="E44" s="296" t="s">
        <v>685</v>
      </c>
      <c r="F44" s="296" t="s">
        <v>693</v>
      </c>
      <c r="G44" s="296">
        <v>2022</v>
      </c>
      <c r="H44" s="296" t="s">
        <v>700</v>
      </c>
      <c r="I44" s="296" t="s">
        <v>710</v>
      </c>
      <c r="J44" s="296" t="s">
        <v>718</v>
      </c>
      <c r="K44" s="296" t="s">
        <v>719</v>
      </c>
      <c r="L44" s="296">
        <v>2023</v>
      </c>
      <c r="M44" s="296" t="s">
        <v>723</v>
      </c>
      <c r="N44" s="296" t="s">
        <v>731</v>
      </c>
      <c r="O44" s="296" t="s">
        <v>755</v>
      </c>
      <c r="P44" s="296" t="s">
        <v>761</v>
      </c>
      <c r="Q44" s="296">
        <v>2024</v>
      </c>
    </row>
    <row r="45" spans="1:17">
      <c r="A45" s="377"/>
      <c r="B45" s="378"/>
      <c r="C45" s="296" t="s">
        <v>675</v>
      </c>
      <c r="D45" s="296" t="s">
        <v>678</v>
      </c>
      <c r="E45" s="296" t="s">
        <v>686</v>
      </c>
      <c r="F45" s="296" t="s">
        <v>692</v>
      </c>
      <c r="G45" s="296">
        <v>2022</v>
      </c>
      <c r="H45" s="296" t="s">
        <v>701</v>
      </c>
      <c r="I45" s="296" t="s">
        <v>711</v>
      </c>
      <c r="J45" s="296" t="s">
        <v>717</v>
      </c>
      <c r="K45" s="296" t="s">
        <v>720</v>
      </c>
      <c r="L45" s="296">
        <v>2023</v>
      </c>
      <c r="M45" s="296" t="s">
        <v>724</v>
      </c>
      <c r="N45" s="296" t="s">
        <v>732</v>
      </c>
      <c r="O45" s="296" t="s">
        <v>756</v>
      </c>
      <c r="P45" s="296" t="s">
        <v>762</v>
      </c>
      <c r="Q45" s="296">
        <v>2024</v>
      </c>
    </row>
    <row r="46" spans="1:17">
      <c r="A46" s="4" t="s">
        <v>355</v>
      </c>
      <c r="B46" s="72" t="s">
        <v>292</v>
      </c>
      <c r="C46" s="88">
        <v>-64278.159520000001</v>
      </c>
      <c r="D46" s="88">
        <v>-65471.39476999997</v>
      </c>
      <c r="E46" s="88">
        <v>-72614.194800000085</v>
      </c>
      <c r="F46" s="88">
        <v>-75793.901259999955</v>
      </c>
      <c r="G46" s="284">
        <v>-278157.65035000001</v>
      </c>
      <c r="H46" s="88">
        <v>-66077.613830000002</v>
      </c>
      <c r="I46" s="88">
        <v>-65814.946820000026</v>
      </c>
      <c r="J46" s="88">
        <f>J16</f>
        <v>-63981.085239999979</v>
      </c>
      <c r="K46" s="88">
        <f>K16</f>
        <v>-68439.821539999946</v>
      </c>
      <c r="L46" s="284">
        <v>-264313.46742999996</v>
      </c>
      <c r="M46" s="88">
        <v>-58862.646679999998</v>
      </c>
      <c r="N46" s="88">
        <v>-49391.257770000004</v>
      </c>
      <c r="O46" s="88">
        <v>-55332.534889999944</v>
      </c>
      <c r="P46" s="250">
        <v>-63459.344520000101</v>
      </c>
      <c r="Q46" s="284">
        <v>-227045.78386000005</v>
      </c>
    </row>
    <row r="47" spans="1:17">
      <c r="A47" s="15" t="s">
        <v>417</v>
      </c>
      <c r="B47" s="74" t="s">
        <v>295</v>
      </c>
      <c r="C47" s="94">
        <v>6485.2207400000007</v>
      </c>
      <c r="D47" s="94">
        <v>6413.92443</v>
      </c>
      <c r="E47" s="94">
        <v>6324.7463400000015</v>
      </c>
      <c r="F47" s="94">
        <f>-F19</f>
        <v>6211.2411100000036</v>
      </c>
      <c r="G47" s="285">
        <v>25435.132620000004</v>
      </c>
      <c r="H47" s="94">
        <v>5267.2936000000009</v>
      </c>
      <c r="I47" s="94">
        <v>5074.5857700000006</v>
      </c>
      <c r="J47" s="94">
        <f>-J19</f>
        <v>4832.636199999999</v>
      </c>
      <c r="K47" s="94">
        <f>-K19</f>
        <v>4567.9059700000016</v>
      </c>
      <c r="L47" s="285">
        <v>19742.421540000003</v>
      </c>
      <c r="M47" s="94">
        <v>4288.0127300000004</v>
      </c>
      <c r="N47" s="94">
        <v>3948.3151200000002</v>
      </c>
      <c r="O47" s="94">
        <v>3629.7301099999986</v>
      </c>
      <c r="P47" s="94">
        <v>3622.0119100000002</v>
      </c>
      <c r="Q47" s="285">
        <v>15488.069869999999</v>
      </c>
    </row>
    <row r="48" spans="1:17">
      <c r="A48" s="15" t="s">
        <v>356</v>
      </c>
      <c r="B48" s="74" t="s">
        <v>357</v>
      </c>
      <c r="C48" s="94">
        <v>9160</v>
      </c>
      <c r="D48" s="94">
        <v>11109.381509999999</v>
      </c>
      <c r="E48" s="94">
        <v>5288.6151</v>
      </c>
      <c r="F48" s="94">
        <v>13530.454809999999</v>
      </c>
      <c r="G48" s="285">
        <v>39088.451419999998</v>
      </c>
      <c r="H48" s="94">
        <v>7107.9672700000001</v>
      </c>
      <c r="I48" s="94">
        <v>6125.8516599999903</v>
      </c>
      <c r="J48" s="94">
        <v>7520.5346499999996</v>
      </c>
      <c r="K48" s="94">
        <v>4894.4844299999804</v>
      </c>
      <c r="L48" s="285">
        <v>25648.83800999997</v>
      </c>
      <c r="M48" s="94">
        <v>8857.4485100000493</v>
      </c>
      <c r="N48" s="94">
        <v>359.27253000001201</v>
      </c>
      <c r="O48" s="94">
        <v>6833.8719799999908</v>
      </c>
      <c r="P48" s="94">
        <v>13039.405679999991</v>
      </c>
      <c r="Q48" s="285">
        <v>29089.998700000044</v>
      </c>
    </row>
    <row r="49" spans="1:17">
      <c r="A49" s="15" t="s">
        <v>362</v>
      </c>
      <c r="B49" s="74" t="s">
        <v>363</v>
      </c>
      <c r="C49" s="94">
        <v>6420.0702799999999</v>
      </c>
      <c r="D49" s="94">
        <v>8687.5111899999993</v>
      </c>
      <c r="E49" s="94">
        <v>7936.8485199999996</v>
      </c>
      <c r="F49" s="94">
        <f>-F20</f>
        <v>9000.6990499999974</v>
      </c>
      <c r="G49" s="285">
        <v>32045.129039999993</v>
      </c>
      <c r="H49" s="94">
        <v>5834.8418800000009</v>
      </c>
      <c r="I49" s="94">
        <v>6022.2959599999995</v>
      </c>
      <c r="J49" s="94">
        <f>-J20</f>
        <v>4998.3293999999987</v>
      </c>
      <c r="K49" s="94">
        <f>-K20</f>
        <v>4606.0976200000005</v>
      </c>
      <c r="L49" s="285">
        <v>21461.564859999999</v>
      </c>
      <c r="M49" s="94">
        <v>4798.9870700000001</v>
      </c>
      <c r="N49" s="94">
        <v>3697.3634200000001</v>
      </c>
      <c r="O49" s="94">
        <v>4015.5085999999997</v>
      </c>
      <c r="P49" s="94">
        <v>5302.0754999999999</v>
      </c>
      <c r="Q49" s="285">
        <v>17813.934590000001</v>
      </c>
    </row>
    <row r="50" spans="1:17">
      <c r="A50" s="15" t="s">
        <v>679</v>
      </c>
      <c r="B50" s="74" t="s">
        <v>680</v>
      </c>
      <c r="C50" s="94">
        <v>943.73982000000001</v>
      </c>
      <c r="D50" s="94">
        <v>37.825739999999698</v>
      </c>
      <c r="E50" s="94">
        <v>177.00924999999961</v>
      </c>
      <c r="F50" s="94">
        <v>171.95137</v>
      </c>
      <c r="G50" s="285">
        <v>1330.5261799999992</v>
      </c>
      <c r="H50" s="94">
        <v>674.34527000000003</v>
      </c>
      <c r="I50" s="94">
        <v>-50.15399</v>
      </c>
      <c r="J50" s="94">
        <v>277.04953</v>
      </c>
      <c r="K50" s="94">
        <v>7101.60736</v>
      </c>
      <c r="L50" s="285">
        <v>8002.8481700000002</v>
      </c>
      <c r="M50" s="94">
        <v>160.45723000000001</v>
      </c>
      <c r="N50" s="94">
        <v>1388.8324399999999</v>
      </c>
      <c r="O50" s="94">
        <v>602.36939000000007</v>
      </c>
      <c r="P50" s="94">
        <v>907.0531799999992</v>
      </c>
      <c r="Q50" s="285">
        <v>3058.7122399999989</v>
      </c>
    </row>
    <row r="51" spans="1:17">
      <c r="A51" s="4" t="s">
        <v>364</v>
      </c>
      <c r="B51" s="72" t="s">
        <v>365</v>
      </c>
      <c r="C51" s="88">
        <v>-41269.128679999994</v>
      </c>
      <c r="D51" s="88">
        <v>-39222.751899999974</v>
      </c>
      <c r="E51" s="88">
        <v>-52886.975590000082</v>
      </c>
      <c r="F51" s="88">
        <v>-46879.554919999959</v>
      </c>
      <c r="G51" s="284">
        <v>-180258.41109000001</v>
      </c>
      <c r="H51" s="88">
        <v>-47193.165809999999</v>
      </c>
      <c r="I51" s="88">
        <v>-48642.367420000031</v>
      </c>
      <c r="J51" s="88">
        <v>-46352.535459999977</v>
      </c>
      <c r="K51" s="88">
        <v>-47269.726159999998</v>
      </c>
      <c r="L51" s="284">
        <v>-189457.79485000001</v>
      </c>
      <c r="M51" s="88">
        <v>-40757.74113999994</v>
      </c>
      <c r="N51" s="88">
        <v>-39997.474259999995</v>
      </c>
      <c r="O51" s="88">
        <v>-40251.054809999958</v>
      </c>
      <c r="P51" s="88">
        <v>-40588.798250000109</v>
      </c>
      <c r="Q51" s="284">
        <v>-161595.06845999998</v>
      </c>
    </row>
    <row r="52" spans="1:17">
      <c r="A52" s="4"/>
      <c r="B52" s="72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1:17">
      <c r="C53" s="88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</row>
    <row r="54" spans="1:17"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</row>
    <row r="55" spans="1:17">
      <c r="C55" s="88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</row>
  </sheetData>
  <mergeCells count="7">
    <mergeCell ref="L5:L6"/>
    <mergeCell ref="Q5:Q6"/>
    <mergeCell ref="A44:A45"/>
    <mergeCell ref="B44:B45"/>
    <mergeCell ref="A4:A6"/>
    <mergeCell ref="B4:B6"/>
    <mergeCell ref="G5:G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sheetPr codeName="Planilha4"/>
  <dimension ref="A1:K55"/>
  <sheetViews>
    <sheetView showGridLines="0"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K4" sqref="K4"/>
    </sheetView>
  </sheetViews>
  <sheetFormatPr defaultRowHeight="14.4" outlineLevelCol="1"/>
  <cols>
    <col min="1" max="1" width="53" bestFit="1" customWidth="1"/>
    <col min="2" max="2" width="45.33203125" bestFit="1" customWidth="1"/>
    <col min="3" max="5" width="16" hidden="1" customWidth="1" outlineLevel="1"/>
    <col min="6" max="6" width="16" customWidth="1" collapsed="1"/>
    <col min="7" max="10" width="16" hidden="1" customWidth="1" outlineLevel="1"/>
    <col min="11" max="11" width="16" customWidth="1" collapsed="1"/>
  </cols>
  <sheetData>
    <row r="1" spans="1:11">
      <c r="A1" s="7" t="s">
        <v>712</v>
      </c>
      <c r="C1" s="8"/>
      <c r="D1" s="8"/>
      <c r="E1" s="8"/>
      <c r="F1" s="8"/>
      <c r="G1" s="8"/>
      <c r="H1" s="8"/>
      <c r="I1" s="8"/>
      <c r="J1" s="8"/>
      <c r="K1" s="8"/>
    </row>
    <row r="2" spans="1:11">
      <c r="A2" s="9" t="s">
        <v>22</v>
      </c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1" t="s">
        <v>722</v>
      </c>
      <c r="C3" s="12"/>
      <c r="D3" s="12"/>
      <c r="E3" s="12"/>
      <c r="F3" s="12"/>
      <c r="G3" s="12"/>
      <c r="H3" s="12"/>
      <c r="I3" s="12"/>
      <c r="J3" s="12"/>
      <c r="K3" s="12"/>
    </row>
    <row r="4" spans="1:11" ht="30" customHeight="1">
      <c r="A4" s="377" t="s">
        <v>20</v>
      </c>
      <c r="B4" s="378" t="s">
        <v>19</v>
      </c>
      <c r="C4" s="295" t="s">
        <v>25</v>
      </c>
      <c r="D4" s="295" t="s">
        <v>25</v>
      </c>
      <c r="E4" s="295" t="s">
        <v>25</v>
      </c>
      <c r="F4" s="295" t="s">
        <v>25</v>
      </c>
      <c r="G4" s="295" t="s">
        <v>25</v>
      </c>
      <c r="H4" s="295" t="s">
        <v>25</v>
      </c>
      <c r="I4" s="295" t="s">
        <v>25</v>
      </c>
      <c r="J4" s="295" t="s">
        <v>25</v>
      </c>
      <c r="K4" s="295" t="s">
        <v>25</v>
      </c>
    </row>
    <row r="5" spans="1:11">
      <c r="A5" s="377"/>
      <c r="B5" s="378"/>
      <c r="C5" s="296" t="s">
        <v>710</v>
      </c>
      <c r="D5" s="296" t="s">
        <v>718</v>
      </c>
      <c r="E5" s="296" t="s">
        <v>719</v>
      </c>
      <c r="F5" s="381">
        <v>2023</v>
      </c>
      <c r="G5" s="295" t="s">
        <v>723</v>
      </c>
      <c r="H5" s="295" t="s">
        <v>731</v>
      </c>
      <c r="I5" s="295" t="s">
        <v>755</v>
      </c>
      <c r="J5" s="295" t="s">
        <v>761</v>
      </c>
      <c r="K5" s="381">
        <v>2024</v>
      </c>
    </row>
    <row r="6" spans="1:11">
      <c r="A6" s="377"/>
      <c r="B6" s="378"/>
      <c r="C6" s="296" t="s">
        <v>711</v>
      </c>
      <c r="D6" s="296" t="s">
        <v>717</v>
      </c>
      <c r="E6" s="296" t="s">
        <v>720</v>
      </c>
      <c r="F6" s="381"/>
      <c r="G6" s="295" t="s">
        <v>724</v>
      </c>
      <c r="H6" s="295" t="s">
        <v>732</v>
      </c>
      <c r="I6" s="295" t="s">
        <v>756</v>
      </c>
      <c r="J6" s="295" t="s">
        <v>762</v>
      </c>
      <c r="K6" s="381"/>
    </row>
    <row r="7" spans="1:11">
      <c r="A7" s="4" t="s">
        <v>32</v>
      </c>
      <c r="B7" s="72" t="s">
        <v>56</v>
      </c>
      <c r="C7" s="5">
        <v>12484.946655909091</v>
      </c>
      <c r="D7" s="5">
        <v>23639.021420000005</v>
      </c>
      <c r="E7" s="5">
        <v>37858.725329999987</v>
      </c>
      <c r="F7" s="276">
        <v>73982.693405909085</v>
      </c>
      <c r="G7" s="5">
        <v>30340.757260000002</v>
      </c>
      <c r="H7" s="5">
        <v>31535.646049999992</v>
      </c>
      <c r="I7" s="5">
        <v>28619.186389999992</v>
      </c>
      <c r="J7" s="5">
        <v>33959.386720000002</v>
      </c>
      <c r="K7" s="276">
        <v>124454.97641999999</v>
      </c>
    </row>
    <row r="8" spans="1:11">
      <c r="A8" s="4" t="s">
        <v>44</v>
      </c>
      <c r="B8" s="72" t="s">
        <v>55</v>
      </c>
      <c r="C8" s="5">
        <v>12484.946655909091</v>
      </c>
      <c r="D8" s="5">
        <v>23639.021420000005</v>
      </c>
      <c r="E8" s="5">
        <v>37858.725329999987</v>
      </c>
      <c r="F8" s="276">
        <v>73982.693405909085</v>
      </c>
      <c r="G8" s="5">
        <v>30340.757260000002</v>
      </c>
      <c r="H8" s="5">
        <v>29133.246399999996</v>
      </c>
      <c r="I8" s="5">
        <v>29304.17122</v>
      </c>
      <c r="J8" s="5">
        <v>33959.386720000002</v>
      </c>
      <c r="K8" s="276">
        <v>122737.56160000002</v>
      </c>
    </row>
    <row r="9" spans="1:11">
      <c r="A9" s="101" t="s">
        <v>46</v>
      </c>
      <c r="B9" s="139" t="s">
        <v>63</v>
      </c>
      <c r="C9" s="248">
        <v>12484.946655909091</v>
      </c>
      <c r="D9" s="248">
        <v>23639.021420000005</v>
      </c>
      <c r="E9" s="248">
        <v>37858.725329999987</v>
      </c>
      <c r="F9" s="277">
        <v>73982.693405909085</v>
      </c>
      <c r="G9" s="248">
        <v>30340.757260000002</v>
      </c>
      <c r="H9" s="248">
        <v>29133.246399999996</v>
      </c>
      <c r="I9" s="248">
        <v>29304.17122</v>
      </c>
      <c r="J9" s="248">
        <v>33959.386720000002</v>
      </c>
      <c r="K9" s="277">
        <v>122737.56160000002</v>
      </c>
    </row>
    <row r="10" spans="1:11">
      <c r="A10" s="4" t="s">
        <v>527</v>
      </c>
      <c r="B10" s="72" t="s">
        <v>526</v>
      </c>
      <c r="C10" s="249">
        <v>0</v>
      </c>
      <c r="D10" s="249">
        <v>0</v>
      </c>
      <c r="E10" s="249">
        <v>0</v>
      </c>
      <c r="F10" s="278">
        <v>0</v>
      </c>
      <c r="G10" s="249">
        <v>0</v>
      </c>
      <c r="H10" s="249">
        <v>2402.3996499999998</v>
      </c>
      <c r="I10" s="250">
        <v>-684.98482999999987</v>
      </c>
      <c r="J10" s="250">
        <v>0</v>
      </c>
      <c r="K10" s="278">
        <v>1717.41482</v>
      </c>
    </row>
    <row r="11" spans="1:11">
      <c r="A11" s="4" t="s">
        <v>283</v>
      </c>
      <c r="B11" s="72" t="s">
        <v>284</v>
      </c>
      <c r="C11" s="250">
        <v>-724.99448909090904</v>
      </c>
      <c r="D11" s="250">
        <v>-1351.7398499999999</v>
      </c>
      <c r="E11" s="250">
        <v>-2158.8163199999999</v>
      </c>
      <c r="F11" s="279">
        <v>-4235.550659090909</v>
      </c>
      <c r="G11" s="250">
        <v>-1714.2568700000002</v>
      </c>
      <c r="H11" s="250">
        <v>-1646.7205299999998</v>
      </c>
      <c r="I11" s="250">
        <v>-1655.3775300000007</v>
      </c>
      <c r="J11" s="250">
        <v>-1919.6053999999995</v>
      </c>
      <c r="K11" s="279">
        <v>-6935.9603299999999</v>
      </c>
    </row>
    <row r="12" spans="1:11">
      <c r="A12" s="101" t="s">
        <v>285</v>
      </c>
      <c r="B12" s="74" t="s">
        <v>286</v>
      </c>
      <c r="C12" s="251">
        <v>-475.26223409090915</v>
      </c>
      <c r="D12" s="251">
        <v>-879.69807999999989</v>
      </c>
      <c r="E12" s="251">
        <v>-1402.0334300000004</v>
      </c>
      <c r="F12" s="280">
        <v>-2756.9937440909093</v>
      </c>
      <c r="G12" s="251">
        <v>-1107.4376500000001</v>
      </c>
      <c r="H12" s="251">
        <v>-1063.7404999999997</v>
      </c>
      <c r="I12" s="251">
        <v>-1069.4031800000007</v>
      </c>
      <c r="J12" s="251">
        <v>-1240.417649999999</v>
      </c>
      <c r="K12" s="280">
        <v>-4480.9989799999994</v>
      </c>
    </row>
    <row r="13" spans="1:11">
      <c r="A13" s="101" t="s">
        <v>287</v>
      </c>
      <c r="B13" s="74" t="s">
        <v>288</v>
      </c>
      <c r="C13" s="251">
        <v>-249.7322549999999</v>
      </c>
      <c r="D13" s="251">
        <v>-472.04176999999993</v>
      </c>
      <c r="E13" s="251">
        <v>-756.78289000000029</v>
      </c>
      <c r="F13" s="280">
        <v>-1478.5569150000001</v>
      </c>
      <c r="G13" s="251">
        <v>-606.81922000000009</v>
      </c>
      <c r="H13" s="251">
        <v>-582.98002999999994</v>
      </c>
      <c r="I13" s="251">
        <v>-585.97434999999984</v>
      </c>
      <c r="J13" s="251">
        <v>-679.18775000000028</v>
      </c>
      <c r="K13" s="280">
        <v>-2454.9613500000005</v>
      </c>
    </row>
    <row r="14" spans="1:11">
      <c r="A14" s="4" t="s">
        <v>289</v>
      </c>
      <c r="B14" s="72" t="s">
        <v>290</v>
      </c>
      <c r="C14" s="250">
        <v>11759.952166818179</v>
      </c>
      <c r="D14" s="250">
        <v>22287.281570000006</v>
      </c>
      <c r="E14" s="250">
        <v>35699.909009999996</v>
      </c>
      <c r="F14" s="279">
        <v>69747.142746818179</v>
      </c>
      <c r="G14" s="250">
        <v>28626.500390000001</v>
      </c>
      <c r="H14" s="250">
        <v>29888.925519999997</v>
      </c>
      <c r="I14" s="250">
        <v>26963.808859999983</v>
      </c>
      <c r="J14" s="250">
        <v>32039.781320000009</v>
      </c>
      <c r="K14" s="279">
        <v>117519.01608999999</v>
      </c>
    </row>
    <row r="15" spans="1:11">
      <c r="A15" s="4" t="s">
        <v>291</v>
      </c>
      <c r="B15" s="72" t="s">
        <v>292</v>
      </c>
      <c r="C15" s="250">
        <v>-12801.242568384712</v>
      </c>
      <c r="D15" s="250">
        <v>-23019.061903875008</v>
      </c>
      <c r="E15" s="250">
        <v>-27189.291219999977</v>
      </c>
      <c r="F15" s="279">
        <v>-63009.595692259696</v>
      </c>
      <c r="G15" s="250">
        <v>-29669.395669999998</v>
      </c>
      <c r="H15" s="250">
        <v>-32068.90875000001</v>
      </c>
      <c r="I15" s="250">
        <v>-33821.473140000009</v>
      </c>
      <c r="J15" s="250">
        <v>-38561.605679999964</v>
      </c>
      <c r="K15" s="279">
        <v>-134121.38324</v>
      </c>
    </row>
    <row r="16" spans="1:11">
      <c r="A16" s="101" t="s">
        <v>426</v>
      </c>
      <c r="B16" s="74" t="s">
        <v>293</v>
      </c>
      <c r="C16" s="251">
        <v>-9417.9223315665295</v>
      </c>
      <c r="D16" s="251">
        <v>-16261.079015693189</v>
      </c>
      <c r="E16" s="251">
        <v>-18494.107489999988</v>
      </c>
      <c r="F16" s="280">
        <v>-44173.108837259708</v>
      </c>
      <c r="G16" s="251">
        <v>-19410.73215</v>
      </c>
      <c r="H16" s="251">
        <v>-22148.815060000001</v>
      </c>
      <c r="I16" s="251">
        <v>-21701.084590000009</v>
      </c>
      <c r="J16" s="251">
        <v>-23483.937229999974</v>
      </c>
      <c r="K16" s="280">
        <v>-86744.569029999984</v>
      </c>
    </row>
    <row r="17" spans="1:11">
      <c r="A17" s="101" t="s">
        <v>427</v>
      </c>
      <c r="B17" s="74" t="s">
        <v>294</v>
      </c>
      <c r="C17" s="251">
        <v>-1806.2074809090911</v>
      </c>
      <c r="D17" s="251">
        <v>-2523.9829399999994</v>
      </c>
      <c r="E17" s="251">
        <v>-3694.1438599999992</v>
      </c>
      <c r="F17" s="280">
        <v>-8024.33428090909</v>
      </c>
      <c r="G17" s="251">
        <v>-3794.5407099999998</v>
      </c>
      <c r="H17" s="251">
        <v>-5427.2206100000003</v>
      </c>
      <c r="I17" s="251">
        <v>-6150.893790000001</v>
      </c>
      <c r="J17" s="251">
        <v>-7841.2520499999991</v>
      </c>
      <c r="K17" s="280">
        <v>-23213.907159999999</v>
      </c>
    </row>
    <row r="18" spans="1:11">
      <c r="A18" s="101" t="s">
        <v>417</v>
      </c>
      <c r="B18" s="74" t="s">
        <v>295</v>
      </c>
      <c r="C18" s="251">
        <v>-374.98834499999987</v>
      </c>
      <c r="D18" s="251">
        <v>-662.69869000000028</v>
      </c>
      <c r="E18" s="251">
        <v>-637.70278000000008</v>
      </c>
      <c r="F18" s="280">
        <v>-1675.3898150000002</v>
      </c>
      <c r="G18" s="251">
        <v>-587.17627000000005</v>
      </c>
      <c r="H18" s="251">
        <v>-486.94392999999991</v>
      </c>
      <c r="I18" s="251">
        <v>-617.45159000000012</v>
      </c>
      <c r="J18" s="251">
        <v>-684.42633000000012</v>
      </c>
      <c r="K18" s="280">
        <v>-2375.9981200000002</v>
      </c>
    </row>
    <row r="19" spans="1:11">
      <c r="A19" s="101" t="s">
        <v>702</v>
      </c>
      <c r="B19" s="74" t="s">
        <v>532</v>
      </c>
      <c r="C19" s="251">
        <v>-177.62923000000004</v>
      </c>
      <c r="D19" s="251">
        <v>-1013.4704918181819</v>
      </c>
      <c r="E19" s="251">
        <v>-2273.84267</v>
      </c>
      <c r="F19" s="280">
        <v>-3464.9423918181819</v>
      </c>
      <c r="G19" s="251">
        <v>-4175.5768099999996</v>
      </c>
      <c r="H19" s="251">
        <v>-1786.1033500000005</v>
      </c>
      <c r="I19" s="251">
        <v>-2502.8679500000012</v>
      </c>
      <c r="J19" s="251">
        <v>-3398.0412899999974</v>
      </c>
      <c r="K19" s="280">
        <v>-11862.589399999999</v>
      </c>
    </row>
    <row r="20" spans="1:11">
      <c r="A20" s="101" t="s">
        <v>428</v>
      </c>
      <c r="B20" s="74" t="s">
        <v>296</v>
      </c>
      <c r="C20" s="251">
        <v>-365.96272272727276</v>
      </c>
      <c r="D20" s="251">
        <v>-1126.1710381818177</v>
      </c>
      <c r="E20" s="251">
        <v>-620.78360999999995</v>
      </c>
      <c r="F20" s="280">
        <v>-2112.9173709090906</v>
      </c>
      <c r="G20" s="251">
        <v>-852.24560000000008</v>
      </c>
      <c r="H20" s="251">
        <v>-639.86728000000028</v>
      </c>
      <c r="I20" s="251">
        <v>-969.86305999999956</v>
      </c>
      <c r="J20" s="251">
        <v>-1380.4520800000005</v>
      </c>
      <c r="K20" s="280">
        <v>-3842.4280200000003</v>
      </c>
    </row>
    <row r="21" spans="1:11">
      <c r="A21" s="101" t="s">
        <v>429</v>
      </c>
      <c r="B21" s="74" t="s">
        <v>297</v>
      </c>
      <c r="C21" s="251">
        <v>-46.866205909090894</v>
      </c>
      <c r="D21" s="251">
        <v>-129.47833</v>
      </c>
      <c r="E21" s="251">
        <v>-111.03270000000003</v>
      </c>
      <c r="F21" s="280">
        <v>-287.37723590909093</v>
      </c>
      <c r="G21" s="251">
        <v>-167.94686999999999</v>
      </c>
      <c r="H21" s="251">
        <v>-173.31062000000006</v>
      </c>
      <c r="I21" s="251">
        <v>-159.95927999999998</v>
      </c>
      <c r="J21" s="251">
        <v>-166.67540999999991</v>
      </c>
      <c r="K21" s="280">
        <v>-667.89217999999994</v>
      </c>
    </row>
    <row r="22" spans="1:11">
      <c r="A22" s="101" t="s">
        <v>431</v>
      </c>
      <c r="B22" s="74" t="s">
        <v>299</v>
      </c>
      <c r="C22" s="251">
        <v>-176.00482227272727</v>
      </c>
      <c r="D22" s="251">
        <v>-514.01279</v>
      </c>
      <c r="E22" s="251">
        <v>-500.17498000000001</v>
      </c>
      <c r="F22" s="280">
        <v>-1190.1925922727273</v>
      </c>
      <c r="G22" s="251">
        <v>-306.09679000000006</v>
      </c>
      <c r="H22" s="251">
        <v>-695.26234999999997</v>
      </c>
      <c r="I22" s="251">
        <v>-359.04780999999991</v>
      </c>
      <c r="J22" s="251">
        <v>-1049.3078600000001</v>
      </c>
      <c r="K22" s="280">
        <v>-2409.7148100000004</v>
      </c>
    </row>
    <row r="23" spans="1:11">
      <c r="A23" s="101" t="s">
        <v>432</v>
      </c>
      <c r="B23" s="74" t="s">
        <v>300</v>
      </c>
      <c r="C23" s="251">
        <v>0</v>
      </c>
      <c r="D23" s="251">
        <v>0</v>
      </c>
      <c r="E23" s="251">
        <v>-32.587260000000001</v>
      </c>
      <c r="F23" s="280">
        <v>-32.587260000000001</v>
      </c>
      <c r="G23" s="300">
        <v>0</v>
      </c>
      <c r="H23" s="300">
        <v>0</v>
      </c>
      <c r="I23" s="300">
        <v>0</v>
      </c>
      <c r="J23" s="300">
        <v>0</v>
      </c>
      <c r="K23" s="280">
        <v>0</v>
      </c>
    </row>
    <row r="24" spans="1:11">
      <c r="A24" s="101" t="s">
        <v>435</v>
      </c>
      <c r="B24" s="74" t="s">
        <v>303</v>
      </c>
      <c r="C24" s="251">
        <v>-435.66143000000005</v>
      </c>
      <c r="D24" s="251">
        <v>-788.16860818181794</v>
      </c>
      <c r="E24" s="251">
        <v>-824.91586999998344</v>
      </c>
      <c r="F24" s="280">
        <v>-2048.7459081818015</v>
      </c>
      <c r="G24" s="251">
        <v>-375.08047000000079</v>
      </c>
      <c r="H24" s="251">
        <v>-711.38555000000633</v>
      </c>
      <c r="I24" s="251">
        <v>-1360.3050699999985</v>
      </c>
      <c r="J24" s="251">
        <v>-557.51342999998451</v>
      </c>
      <c r="K24" s="280">
        <v>-3004.2845199999902</v>
      </c>
    </row>
    <row r="25" spans="1:11">
      <c r="A25" s="4" t="s">
        <v>304</v>
      </c>
      <c r="B25" s="72" t="s">
        <v>305</v>
      </c>
      <c r="C25" s="250">
        <v>-1041.2904015665335</v>
      </c>
      <c r="D25" s="250">
        <v>-731.78033387500182</v>
      </c>
      <c r="E25" s="250">
        <v>8510.6177900000184</v>
      </c>
      <c r="F25" s="279">
        <v>6737.5470545584831</v>
      </c>
      <c r="G25" s="250">
        <v>-1042.895279999997</v>
      </c>
      <c r="H25" s="250">
        <v>-2179.9832300000126</v>
      </c>
      <c r="I25" s="250">
        <f>SUM(I14:I15)</f>
        <v>-6857.6642800000263</v>
      </c>
      <c r="J25" s="250">
        <f>SUM(J14:J15)</f>
        <v>-6521.824359999955</v>
      </c>
      <c r="K25" s="279">
        <v>-16602.367149999991</v>
      </c>
    </row>
    <row r="26" spans="1:11">
      <c r="A26" s="77" t="s">
        <v>306</v>
      </c>
      <c r="B26" s="76" t="s">
        <v>307</v>
      </c>
      <c r="C26" s="252">
        <v>-8.8545462328038477E-2</v>
      </c>
      <c r="D26" s="252">
        <v>-3.2833987921614509E-2</v>
      </c>
      <c r="E26" s="252">
        <v>0.23839326278439776</v>
      </c>
      <c r="F26" s="281">
        <v>9.6599613822400565E-2</v>
      </c>
      <c r="G26" s="252">
        <f>G25/G14</f>
        <v>-3.6431113331768211E-2</v>
      </c>
      <c r="H26" s="252">
        <v>-7.2936152507097979E-2</v>
      </c>
      <c r="I26" s="252">
        <f>I25/I14</f>
        <v>-0.25432847101112521</v>
      </c>
      <c r="J26" s="252">
        <f>J25/J14</f>
        <v>-0.20355395983707522</v>
      </c>
      <c r="K26" s="281">
        <v>-0.14127387806995714</v>
      </c>
    </row>
    <row r="27" spans="1:11">
      <c r="A27" s="4" t="s">
        <v>315</v>
      </c>
      <c r="B27" s="72" t="s">
        <v>316</v>
      </c>
      <c r="C27" s="250">
        <v>279.83192045454541</v>
      </c>
      <c r="D27" s="250">
        <v>240.95150000000001</v>
      </c>
      <c r="E27" s="250">
        <v>312.46453000000008</v>
      </c>
      <c r="F27" s="279">
        <v>833.2479504545455</v>
      </c>
      <c r="G27" s="250">
        <v>536.58352999999988</v>
      </c>
      <c r="H27" s="250">
        <v>438.0966200000002</v>
      </c>
      <c r="I27" s="250">
        <v>385.25623999999976</v>
      </c>
      <c r="J27" s="250">
        <v>850.09736000000009</v>
      </c>
      <c r="K27" s="279">
        <v>2210.0337500000001</v>
      </c>
    </row>
    <row r="28" spans="1:11">
      <c r="A28" t="s">
        <v>317</v>
      </c>
      <c r="B28" s="76" t="s">
        <v>318</v>
      </c>
      <c r="C28" s="251">
        <v>420.68309590909081</v>
      </c>
      <c r="D28" s="251">
        <v>397.31153</v>
      </c>
      <c r="E28" s="251">
        <v>450.17808000000025</v>
      </c>
      <c r="F28" s="280">
        <v>1268.1727059090911</v>
      </c>
      <c r="G28" s="251">
        <v>672.59088999999994</v>
      </c>
      <c r="H28" s="251">
        <v>519.45977000000028</v>
      </c>
      <c r="I28" s="251">
        <v>538.07867999999974</v>
      </c>
      <c r="J28" s="251">
        <v>1021.3951100000004</v>
      </c>
      <c r="K28" s="280">
        <v>2751.5244500000003</v>
      </c>
    </row>
    <row r="29" spans="1:11">
      <c r="A29" t="s">
        <v>319</v>
      </c>
      <c r="B29" s="76" t="s">
        <v>320</v>
      </c>
      <c r="C29" s="251">
        <v>-140.85117545454546</v>
      </c>
      <c r="D29" s="251">
        <v>-156.36002999999999</v>
      </c>
      <c r="E29" s="251">
        <v>-137.71355000000005</v>
      </c>
      <c r="F29" s="280">
        <v>-434.9247554545455</v>
      </c>
      <c r="G29" s="251">
        <v>-136.00736000000001</v>
      </c>
      <c r="H29" s="251">
        <v>-81.363149999999962</v>
      </c>
      <c r="I29" s="251">
        <v>-152.82243999999997</v>
      </c>
      <c r="J29" s="251">
        <v>-171.29775000000001</v>
      </c>
      <c r="K29" s="280">
        <v>-541.49069999999995</v>
      </c>
    </row>
    <row r="30" spans="1:11">
      <c r="A30" t="s">
        <v>494</v>
      </c>
      <c r="B30" s="76" t="s">
        <v>495</v>
      </c>
      <c r="C30" s="251">
        <v>0</v>
      </c>
      <c r="D30" s="251">
        <v>0</v>
      </c>
      <c r="E30" s="251">
        <v>0</v>
      </c>
      <c r="F30" s="280">
        <v>0</v>
      </c>
      <c r="G30" s="251">
        <v>0</v>
      </c>
      <c r="H30" s="251">
        <v>0</v>
      </c>
      <c r="I30" s="251">
        <v>0</v>
      </c>
      <c r="J30" s="251">
        <v>0</v>
      </c>
      <c r="K30" s="280">
        <v>0</v>
      </c>
    </row>
    <row r="31" spans="1:11">
      <c r="A31" s="4" t="s">
        <v>323</v>
      </c>
      <c r="B31" s="72" t="s">
        <v>324</v>
      </c>
      <c r="C31" s="250">
        <v>-761.45848111198791</v>
      </c>
      <c r="D31" s="250">
        <v>-490.82883387500232</v>
      </c>
      <c r="E31" s="250">
        <v>8823.0823200000214</v>
      </c>
      <c r="F31" s="279">
        <v>7570.7950050130312</v>
      </c>
      <c r="G31" s="250">
        <v>-506.31174999999757</v>
      </c>
      <c r="H31" s="250">
        <v>-1741.8866100000148</v>
      </c>
      <c r="I31" s="250">
        <v>-6472.408040000023</v>
      </c>
      <c r="J31" s="250">
        <v>-5671.7269999999553</v>
      </c>
      <c r="K31" s="279">
        <v>-14392.33339999999</v>
      </c>
    </row>
    <row r="32" spans="1:11">
      <c r="A32" s="4" t="s">
        <v>137</v>
      </c>
      <c r="B32" s="72" t="s">
        <v>325</v>
      </c>
      <c r="C32" s="250">
        <v>182.32062727272725</v>
      </c>
      <c r="D32" s="250">
        <v>0</v>
      </c>
      <c r="E32" s="250">
        <v>4119.2711200000003</v>
      </c>
      <c r="F32" s="279">
        <v>4301.5917472727278</v>
      </c>
      <c r="G32" s="250">
        <v>70.455709999999954</v>
      </c>
      <c r="H32" s="250">
        <v>422.64989000000008</v>
      </c>
      <c r="I32" s="250">
        <f>SUM(I33:I34)</f>
        <v>2065.4433299999996</v>
      </c>
      <c r="J32" s="250">
        <v>-3643.3562699999998</v>
      </c>
      <c r="K32" s="279">
        <v>-1084.8073400000003</v>
      </c>
    </row>
    <row r="33" spans="1:11">
      <c r="A33" t="s">
        <v>326</v>
      </c>
      <c r="B33" s="76" t="s">
        <v>327</v>
      </c>
      <c r="C33" s="251">
        <v>182.32062727272725</v>
      </c>
      <c r="D33" s="251">
        <v>0</v>
      </c>
      <c r="E33" s="251">
        <v>0</v>
      </c>
      <c r="F33" s="280">
        <v>182.32062727272708</v>
      </c>
      <c r="G33" s="251">
        <v>-382.49976000000004</v>
      </c>
      <c r="H33" s="251">
        <v>-70.031659999999974</v>
      </c>
      <c r="I33" s="251">
        <v>452.53141999999997</v>
      </c>
      <c r="J33" s="251">
        <v>0</v>
      </c>
      <c r="K33" s="280">
        <v>-5.6843418860808015E-14</v>
      </c>
    </row>
    <row r="34" spans="1:11">
      <c r="A34" t="s">
        <v>328</v>
      </c>
      <c r="B34" s="76" t="s">
        <v>329</v>
      </c>
      <c r="C34" s="251">
        <v>0</v>
      </c>
      <c r="D34" s="251">
        <v>0</v>
      </c>
      <c r="E34" s="251">
        <v>4119.2711200000003</v>
      </c>
      <c r="F34" s="280">
        <v>4119.2711200000003</v>
      </c>
      <c r="G34" s="251">
        <v>452.95546999999999</v>
      </c>
      <c r="H34" s="251">
        <v>492.68155000000007</v>
      </c>
      <c r="I34" s="251">
        <v>1612.9119099999996</v>
      </c>
      <c r="J34" s="251">
        <v>-3643.3562699999998</v>
      </c>
      <c r="K34" s="280">
        <v>-1084.8073399999998</v>
      </c>
    </row>
    <row r="35" spans="1:11">
      <c r="A35" s="4" t="s">
        <v>334</v>
      </c>
      <c r="B35" s="72" t="s">
        <v>335</v>
      </c>
      <c r="C35" s="250">
        <v>-579.13785383926074</v>
      </c>
      <c r="D35" s="250">
        <v>-490.82883387500232</v>
      </c>
      <c r="E35" s="250">
        <v>12942.353440000021</v>
      </c>
      <c r="F35" s="279">
        <v>11872.386752285758</v>
      </c>
      <c r="G35" s="250">
        <v>-435.85603999999762</v>
      </c>
      <c r="H35" s="250">
        <v>-1319.2367200000147</v>
      </c>
      <c r="I35" s="250">
        <v>-4406.9647100000229</v>
      </c>
      <c r="J35" s="250">
        <v>-9315.0832699999555</v>
      </c>
      <c r="K35" s="279">
        <v>-15477.140739999992</v>
      </c>
    </row>
    <row r="36" spans="1:11">
      <c r="A36" s="77" t="s">
        <v>336</v>
      </c>
      <c r="B36" s="76" t="s">
        <v>337</v>
      </c>
      <c r="C36" s="253">
        <v>-4.9246616450817987E-2</v>
      </c>
      <c r="D36" s="253">
        <v>-2.202282195490754E-2</v>
      </c>
      <c r="E36" s="253">
        <v>0.36253183268267447</v>
      </c>
      <c r="F36" s="282">
        <v>0.17022040308349934</v>
      </c>
      <c r="G36" s="253">
        <v>-1.522561382152929E-2</v>
      </c>
      <c r="H36" s="253">
        <v>-4.4137977429709048E-2</v>
      </c>
      <c r="I36" s="253">
        <v>-0.16343999220887614</v>
      </c>
      <c r="J36" s="253">
        <v>-0.29073492034682691</v>
      </c>
      <c r="K36" s="282">
        <v>-0.13169903267524874</v>
      </c>
    </row>
    <row r="37" spans="1:11">
      <c r="A37" s="4" t="s">
        <v>338</v>
      </c>
      <c r="B37" s="72" t="s">
        <v>339</v>
      </c>
      <c r="C37" s="253"/>
      <c r="D37" s="253"/>
      <c r="E37" s="253"/>
      <c r="F37" s="282"/>
      <c r="G37" s="253"/>
      <c r="H37" s="253"/>
      <c r="I37" s="253"/>
      <c r="J37" s="253"/>
      <c r="K37" s="282"/>
    </row>
    <row r="38" spans="1:11">
      <c r="A38" t="s">
        <v>413</v>
      </c>
      <c r="B38" s="76" t="s">
        <v>414</v>
      </c>
      <c r="C38" s="254">
        <v>-579.13785383926063</v>
      </c>
      <c r="D38" s="250">
        <v>-490.82883387500232</v>
      </c>
      <c r="E38" s="250">
        <v>12942.353440000021</v>
      </c>
      <c r="F38" s="279">
        <v>11872.386752285758</v>
      </c>
      <c r="G38" s="250">
        <v>-435.85603999999762</v>
      </c>
      <c r="H38" s="250">
        <v>-1319.2367200000147</v>
      </c>
      <c r="I38" s="250">
        <v>-4406.9647100000229</v>
      </c>
      <c r="J38" s="250">
        <v>-9315.0832699999555</v>
      </c>
      <c r="K38" s="279">
        <v>-15477.140739999992</v>
      </c>
    </row>
    <row r="39" spans="1:11">
      <c r="A39" s="77" t="s">
        <v>336</v>
      </c>
      <c r="B39" s="76" t="s">
        <v>337</v>
      </c>
      <c r="C39" s="253">
        <v>-4.9246616450817959E-2</v>
      </c>
      <c r="D39" s="253">
        <v>-2.202282195490754E-2</v>
      </c>
      <c r="E39" s="253">
        <v>0.36253183268267447</v>
      </c>
      <c r="F39" s="282">
        <v>0.17022040308349934</v>
      </c>
      <c r="G39" s="253">
        <v>-1.522561382152929E-2</v>
      </c>
      <c r="H39" s="253">
        <v>-4.4137977429709048E-2</v>
      </c>
      <c r="I39" s="253">
        <v>-0.16343999220887614</v>
      </c>
      <c r="J39" s="253">
        <v>-0.29073492034682691</v>
      </c>
      <c r="K39" s="282">
        <v>-0.13169903267524874</v>
      </c>
    </row>
    <row r="40" spans="1:11">
      <c r="A40" s="4" t="s">
        <v>344</v>
      </c>
      <c r="B40" s="72" t="s">
        <v>344</v>
      </c>
      <c r="C40" s="88">
        <v>-666.30205656653368</v>
      </c>
      <c r="D40" s="88">
        <f>D25-D18</f>
        <v>-69.081643875001532</v>
      </c>
      <c r="E40" s="250">
        <v>9148.3205700000181</v>
      </c>
      <c r="F40" s="284">
        <v>8412.9368695584835</v>
      </c>
      <c r="G40" s="250">
        <v>-455.71900999999696</v>
      </c>
      <c r="H40" s="250">
        <v>-1693.0393000000126</v>
      </c>
      <c r="I40" s="250">
        <f>I25-I18</f>
        <v>-6240.2126900000258</v>
      </c>
      <c r="J40" s="250">
        <f>J25-J18</f>
        <v>-5837.3980299999548</v>
      </c>
      <c r="K40" s="284">
        <v>-14226.369029999991</v>
      </c>
    </row>
    <row r="42" spans="1:11">
      <c r="C42" s="255"/>
      <c r="D42" s="255"/>
      <c r="E42" s="255"/>
      <c r="F42" s="98"/>
      <c r="G42" s="255"/>
      <c r="H42" s="255"/>
      <c r="I42" s="255"/>
      <c r="J42" s="255"/>
      <c r="K42" s="98"/>
    </row>
    <row r="43" spans="1:11">
      <c r="A43" s="377" t="s">
        <v>415</v>
      </c>
      <c r="B43" s="378" t="s">
        <v>416</v>
      </c>
      <c r="C43" s="296" t="s">
        <v>710</v>
      </c>
      <c r="D43" s="296" t="s">
        <v>718</v>
      </c>
      <c r="E43" s="296" t="s">
        <v>719</v>
      </c>
      <c r="F43" s="296">
        <v>2023</v>
      </c>
      <c r="G43" s="296" t="s">
        <v>723</v>
      </c>
      <c r="H43" s="296" t="s">
        <v>731</v>
      </c>
      <c r="I43" s="296" t="s">
        <v>755</v>
      </c>
      <c r="J43" s="296" t="s">
        <v>761</v>
      </c>
      <c r="K43" s="296">
        <v>2024</v>
      </c>
    </row>
    <row r="44" spans="1:11">
      <c r="A44" s="377"/>
      <c r="B44" s="378"/>
      <c r="C44" s="296" t="s">
        <v>711</v>
      </c>
      <c r="D44" s="296" t="s">
        <v>717</v>
      </c>
      <c r="E44" s="296" t="s">
        <v>720</v>
      </c>
      <c r="F44" s="296">
        <v>2023</v>
      </c>
      <c r="G44" s="296" t="s">
        <v>724</v>
      </c>
      <c r="H44" s="296" t="s">
        <v>732</v>
      </c>
      <c r="I44" s="296" t="s">
        <v>756</v>
      </c>
      <c r="J44" s="296" t="s">
        <v>762</v>
      </c>
      <c r="K44" s="296">
        <v>2024</v>
      </c>
    </row>
    <row r="45" spans="1:11">
      <c r="A45" s="4" t="s">
        <v>355</v>
      </c>
      <c r="B45" s="72" t="s">
        <v>292</v>
      </c>
      <c r="C45" s="88">
        <f>C15</f>
        <v>-12801.242568384712</v>
      </c>
      <c r="D45" s="88">
        <f>D15</f>
        <v>-23019.061903875008</v>
      </c>
      <c r="E45" s="88">
        <f>E15</f>
        <v>-27189.291219999977</v>
      </c>
      <c r="F45" s="284">
        <v>-63009.595692259696</v>
      </c>
      <c r="G45" s="88">
        <v>-29669.395669999998</v>
      </c>
      <c r="H45" s="88">
        <v>-32068.90875000001</v>
      </c>
      <c r="I45" s="88">
        <v>-33821.473140000009</v>
      </c>
      <c r="J45" s="250">
        <v>-38561.605679999964</v>
      </c>
      <c r="K45" s="284">
        <v>-134121.38324</v>
      </c>
    </row>
    <row r="46" spans="1:11">
      <c r="A46" s="15" t="s">
        <v>417</v>
      </c>
      <c r="B46" s="74" t="s">
        <v>295</v>
      </c>
      <c r="C46" s="94">
        <f>-C18</f>
        <v>374.98834499999987</v>
      </c>
      <c r="D46" s="94">
        <f>-D18</f>
        <v>662.69869000000028</v>
      </c>
      <c r="E46" s="94">
        <f>-E18</f>
        <v>637.70278000000008</v>
      </c>
      <c r="F46" s="285">
        <v>1675.3898150000002</v>
      </c>
      <c r="G46" s="94">
        <v>587.17627000000005</v>
      </c>
      <c r="H46" s="94">
        <v>486.94392999999991</v>
      </c>
      <c r="I46" s="94">
        <v>617.45159000000012</v>
      </c>
      <c r="J46" s="94">
        <v>684.42633000000012</v>
      </c>
      <c r="K46" s="285">
        <v>2375.9981200000002</v>
      </c>
    </row>
    <row r="47" spans="1:11">
      <c r="A47" s="15" t="s">
        <v>356</v>
      </c>
      <c r="B47" s="74" t="s">
        <v>357</v>
      </c>
      <c r="C47" s="94">
        <v>-7.5382600000000002</v>
      </c>
      <c r="D47" s="94">
        <v>14</v>
      </c>
      <c r="E47" s="94">
        <v>169.53213</v>
      </c>
      <c r="F47" s="285">
        <v>175.99386999999999</v>
      </c>
      <c r="G47" s="94">
        <v>1895</v>
      </c>
      <c r="H47" s="94">
        <v>1343.1308300000001</v>
      </c>
      <c r="I47" s="94">
        <v>1695.9824700000001</v>
      </c>
      <c r="J47" s="94">
        <v>1718.05107</v>
      </c>
      <c r="K47" s="285">
        <v>6652.1643700000004</v>
      </c>
    </row>
    <row r="48" spans="1:11">
      <c r="A48" s="15" t="s">
        <v>362</v>
      </c>
      <c r="B48" s="74" t="s">
        <v>363</v>
      </c>
      <c r="C48" s="94">
        <f>-C19</f>
        <v>177.62923000000004</v>
      </c>
      <c r="D48" s="94">
        <f>-D19</f>
        <v>1013.4704918181819</v>
      </c>
      <c r="E48" s="94">
        <f>-E19</f>
        <v>2273.84267</v>
      </c>
      <c r="F48" s="285">
        <v>3464.9423918181819</v>
      </c>
      <c r="G48" s="94">
        <v>4175.5768099999996</v>
      </c>
      <c r="H48" s="94">
        <v>1786.1033500000005</v>
      </c>
      <c r="I48" s="94">
        <v>2502.8679500000012</v>
      </c>
      <c r="J48" s="94">
        <v>3398.0412899999974</v>
      </c>
      <c r="K48" s="285">
        <v>11862.589399999999</v>
      </c>
    </row>
    <row r="49" spans="1:11">
      <c r="A49" s="15" t="s">
        <v>679</v>
      </c>
      <c r="B49" s="74" t="s">
        <v>680</v>
      </c>
      <c r="C49" s="94">
        <v>3.57313999999996</v>
      </c>
      <c r="D49" s="94">
        <v>73.990759999999995</v>
      </c>
      <c r="E49" s="94">
        <v>198.98542</v>
      </c>
      <c r="F49" s="285">
        <v>276.54931999999997</v>
      </c>
      <c r="G49" s="94">
        <v>-12.66747</v>
      </c>
      <c r="H49" s="94">
        <v>160.27076</v>
      </c>
      <c r="I49" s="94">
        <v>685.10456999999997</v>
      </c>
      <c r="J49" s="94">
        <v>-207.04293999999996</v>
      </c>
      <c r="K49" s="285">
        <v>625.66492000000005</v>
      </c>
    </row>
    <row r="50" spans="1:11">
      <c r="A50" s="4" t="s">
        <v>364</v>
      </c>
      <c r="B50" s="72" t="s">
        <v>365</v>
      </c>
      <c r="C50" s="88">
        <f>SUM(C45:C49)</f>
        <v>-12252.590113384711</v>
      </c>
      <c r="D50" s="88">
        <f>SUM(D45:D49)</f>
        <v>-21254.901962056825</v>
      </c>
      <c r="E50" s="88">
        <v>-23909.228220000001</v>
      </c>
      <c r="F50" s="284">
        <v>-57416.720295441541</v>
      </c>
      <c r="G50" s="88">
        <v>-23024.31006</v>
      </c>
      <c r="H50" s="88">
        <v>-28292.459880000006</v>
      </c>
      <c r="I50" s="88">
        <v>-28320.066560000014</v>
      </c>
      <c r="J50" s="88">
        <v>-32968.129929999966</v>
      </c>
      <c r="K50" s="284">
        <v>-112604.96642999999</v>
      </c>
    </row>
    <row r="51" spans="1:11">
      <c r="A51" s="4"/>
      <c r="B51" s="72"/>
      <c r="C51" s="287"/>
    </row>
    <row r="52" spans="1:11">
      <c r="C52" s="88"/>
      <c r="D52" s="88"/>
      <c r="E52" s="88"/>
      <c r="F52" s="88"/>
      <c r="G52" s="88"/>
      <c r="H52" s="88"/>
      <c r="I52" s="88"/>
      <c r="J52" s="88"/>
      <c r="K52" s="88"/>
    </row>
    <row r="53" spans="1:11">
      <c r="F53" s="144"/>
      <c r="K53" s="144"/>
    </row>
    <row r="54" spans="1:11">
      <c r="C54" s="88"/>
      <c r="D54" s="88"/>
      <c r="E54" s="88"/>
      <c r="F54" s="181"/>
      <c r="G54" s="88"/>
      <c r="H54" s="88"/>
      <c r="I54" s="88"/>
      <c r="J54" s="88"/>
      <c r="K54" s="181"/>
    </row>
    <row r="55" spans="1:11">
      <c r="F55" s="144"/>
      <c r="K55" s="144"/>
    </row>
  </sheetData>
  <mergeCells count="6">
    <mergeCell ref="K5:K6"/>
    <mergeCell ref="A4:A6"/>
    <mergeCell ref="B4:B6"/>
    <mergeCell ref="A43:A44"/>
    <mergeCell ref="B43:B44"/>
    <mergeCell ref="F5:F6"/>
  </mergeCells>
  <pageMargins left="0.511811024" right="0.511811024" top="0.78740157499999996" bottom="0.78740157499999996" header="0.31496062000000002" footer="0.31496062000000002"/>
  <ignoredErrors>
    <ignoredError sqref="I25 I3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sheetPr codeName="Planilha5"/>
  <dimension ref="A1:AK82"/>
  <sheetViews>
    <sheetView showGridLines="0" zoomScale="115" zoomScaleNormal="115" workbookViewId="0">
      <pane xSplit="1" topLeftCell="AD1" activePane="topRight" state="frozen"/>
      <selection activeCell="Q7" sqref="Q7"/>
      <selection pane="topRight" activeCell="AH4" sqref="AH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72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6" width="11.5546875" style="21" bestFit="1" customWidth="1"/>
    <col min="27" max="34" width="12" style="21" bestFit="1" customWidth="1"/>
    <col min="35" max="35" width="11" style="21" bestFit="1" customWidth="1"/>
    <col min="36" max="36" width="8.33203125" style="21" bestFit="1" customWidth="1"/>
    <col min="37" max="37" width="7.6640625" style="21" bestFit="1" customWidth="1"/>
    <col min="38" max="16384" width="7.109375" style="21"/>
  </cols>
  <sheetData>
    <row r="1" spans="1:34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65"/>
      <c r="O1" s="19"/>
      <c r="P1" s="19"/>
    </row>
    <row r="2" spans="1:34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65"/>
      <c r="O2" s="19"/>
      <c r="P2" s="19"/>
    </row>
    <row r="3" spans="1:34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66"/>
      <c r="O3" s="30"/>
      <c r="P3" s="30"/>
    </row>
    <row r="4" spans="1:34" ht="14.4">
      <c r="A4" s="382" t="s">
        <v>66</v>
      </c>
      <c r="B4" s="382" t="s">
        <v>67</v>
      </c>
      <c r="C4" s="292" t="s">
        <v>27</v>
      </c>
      <c r="D4" s="293" t="s">
        <v>68</v>
      </c>
      <c r="E4" s="294" t="s">
        <v>69</v>
      </c>
      <c r="F4" s="294" t="s">
        <v>70</v>
      </c>
      <c r="G4" s="294" t="s">
        <v>31</v>
      </c>
      <c r="H4" s="294" t="s">
        <v>71</v>
      </c>
      <c r="I4" s="294" t="s">
        <v>72</v>
      </c>
      <c r="J4" s="294" t="s">
        <v>73</v>
      </c>
      <c r="K4" s="294" t="s">
        <v>491</v>
      </c>
      <c r="L4" s="294" t="s">
        <v>498</v>
      </c>
      <c r="M4" s="294" t="s">
        <v>503</v>
      </c>
      <c r="N4" s="294" t="s">
        <v>508</v>
      </c>
      <c r="O4" s="294" t="s">
        <v>510</v>
      </c>
      <c r="P4" s="294" t="s">
        <v>512</v>
      </c>
      <c r="Q4" s="294" t="s">
        <v>521</v>
      </c>
      <c r="R4" s="294" t="s">
        <v>528</v>
      </c>
      <c r="S4" s="294" t="s">
        <v>530</v>
      </c>
      <c r="T4" s="294" t="s">
        <v>539</v>
      </c>
      <c r="U4" s="294" t="s">
        <v>546</v>
      </c>
      <c r="V4" s="294" t="s">
        <v>666</v>
      </c>
      <c r="W4" s="294" t="s">
        <v>674</v>
      </c>
      <c r="X4" s="294" t="s">
        <v>677</v>
      </c>
      <c r="Y4" s="294" t="s">
        <v>685</v>
      </c>
      <c r="Z4" s="294" t="s">
        <v>693</v>
      </c>
      <c r="AA4" s="294" t="s">
        <v>700</v>
      </c>
      <c r="AB4" s="294" t="s">
        <v>710</v>
      </c>
      <c r="AC4" s="294" t="s">
        <v>718</v>
      </c>
      <c r="AD4" s="294" t="s">
        <v>719</v>
      </c>
      <c r="AE4" s="294" t="s">
        <v>723</v>
      </c>
      <c r="AF4" s="294" t="s">
        <v>731</v>
      </c>
      <c r="AG4" s="294" t="s">
        <v>755</v>
      </c>
      <c r="AH4" s="294" t="s">
        <v>761</v>
      </c>
    </row>
    <row r="5" spans="1:34" ht="14.4">
      <c r="A5" s="382"/>
      <c r="B5" s="382"/>
      <c r="C5" s="292" t="s">
        <v>26</v>
      </c>
      <c r="D5" s="293" t="s">
        <v>74</v>
      </c>
      <c r="E5" s="294" t="s">
        <v>29</v>
      </c>
      <c r="F5" s="294" t="s">
        <v>30</v>
      </c>
      <c r="G5" s="294" t="s">
        <v>75</v>
      </c>
      <c r="H5" s="294" t="s">
        <v>76</v>
      </c>
      <c r="I5" s="294" t="s">
        <v>77</v>
      </c>
      <c r="J5" s="294" t="s">
        <v>78</v>
      </c>
      <c r="K5" s="294" t="s">
        <v>492</v>
      </c>
      <c r="L5" s="294" t="s">
        <v>497</v>
      </c>
      <c r="M5" s="294" t="s">
        <v>504</v>
      </c>
      <c r="N5" s="294" t="s">
        <v>509</v>
      </c>
      <c r="O5" s="294" t="s">
        <v>511</v>
      </c>
      <c r="P5" s="294" t="s">
        <v>513</v>
      </c>
      <c r="Q5" s="294" t="s">
        <v>522</v>
      </c>
      <c r="R5" s="294" t="s">
        <v>529</v>
      </c>
      <c r="S5" s="294" t="s">
        <v>531</v>
      </c>
      <c r="T5" s="294" t="s">
        <v>540</v>
      </c>
      <c r="U5" s="294" t="s">
        <v>547</v>
      </c>
      <c r="V5" s="294" t="s">
        <v>667</v>
      </c>
      <c r="W5" s="294" t="s">
        <v>675</v>
      </c>
      <c r="X5" s="294" t="s">
        <v>678</v>
      </c>
      <c r="Y5" s="294" t="s">
        <v>686</v>
      </c>
      <c r="Z5" s="294" t="s">
        <v>692</v>
      </c>
      <c r="AA5" s="294" t="s">
        <v>701</v>
      </c>
      <c r="AB5" s="294" t="s">
        <v>711</v>
      </c>
      <c r="AC5" s="294" t="s">
        <v>717</v>
      </c>
      <c r="AD5" s="294" t="s">
        <v>720</v>
      </c>
      <c r="AE5" s="294" t="s">
        <v>724</v>
      </c>
      <c r="AF5" s="294" t="s">
        <v>732</v>
      </c>
      <c r="AG5" s="294" t="s">
        <v>756</v>
      </c>
      <c r="AH5" s="294" t="s">
        <v>762</v>
      </c>
    </row>
    <row r="6" spans="1:34" ht="11.25" customHeight="1">
      <c r="A6" s="31" t="s">
        <v>79</v>
      </c>
      <c r="B6" s="32" t="s">
        <v>80</v>
      </c>
      <c r="C6" s="33"/>
      <c r="D6" s="34"/>
      <c r="E6" s="35"/>
      <c r="F6" s="36"/>
      <c r="G6" s="33"/>
      <c r="H6" s="33"/>
      <c r="I6" s="33"/>
      <c r="J6" s="33"/>
      <c r="K6" s="33"/>
      <c r="L6" s="33"/>
      <c r="M6" s="33"/>
      <c r="N6" s="167"/>
      <c r="O6" s="33"/>
      <c r="P6" s="33"/>
      <c r="Q6" s="33"/>
    </row>
    <row r="7" spans="1:34" ht="11.25" customHeight="1">
      <c r="A7" s="37" t="s">
        <v>81</v>
      </c>
      <c r="B7" s="32" t="s">
        <v>82</v>
      </c>
      <c r="C7" s="38">
        <v>13804755</v>
      </c>
      <c r="D7" s="38">
        <v>4784100</v>
      </c>
      <c r="E7" s="38">
        <v>5349458</v>
      </c>
      <c r="F7" s="38">
        <v>6506030</v>
      </c>
      <c r="G7" s="38">
        <v>7509318</v>
      </c>
      <c r="H7" s="38">
        <v>8221642</v>
      </c>
      <c r="I7" s="38">
        <v>8630123</v>
      </c>
      <c r="J7" s="38">
        <v>7475618</v>
      </c>
      <c r="K7" s="38">
        <v>8800335</v>
      </c>
      <c r="L7" s="38">
        <v>10323038</v>
      </c>
      <c r="M7" s="38">
        <v>11509549</v>
      </c>
      <c r="N7" s="168">
        <v>10454127</v>
      </c>
      <c r="O7" s="38">
        <v>11866462</v>
      </c>
      <c r="P7" s="38">
        <v>15124987</v>
      </c>
      <c r="Q7" s="146">
        <v>16112515</v>
      </c>
      <c r="R7" s="146">
        <v>17086412</v>
      </c>
      <c r="S7" s="146">
        <v>16867853</v>
      </c>
      <c r="T7" s="146">
        <v>19858805</v>
      </c>
      <c r="U7" s="146">
        <v>25585963</v>
      </c>
      <c r="V7" s="146">
        <v>21080155</v>
      </c>
      <c r="W7" s="146">
        <v>19769140</v>
      </c>
      <c r="X7" s="146">
        <v>16698838</v>
      </c>
      <c r="Y7" s="146">
        <v>18475346</v>
      </c>
      <c r="Z7" s="146">
        <v>17114735</v>
      </c>
      <c r="AA7" s="146">
        <v>15564329</v>
      </c>
      <c r="AB7" s="146">
        <v>16127049</v>
      </c>
      <c r="AC7" s="146">
        <v>17198011</v>
      </c>
      <c r="AD7" s="146">
        <v>18828942</v>
      </c>
      <c r="AE7" s="146">
        <v>18424340</v>
      </c>
      <c r="AF7" s="146">
        <v>16766749</v>
      </c>
      <c r="AG7" s="146">
        <v>16419329</v>
      </c>
      <c r="AH7" s="146">
        <v>15172534</v>
      </c>
    </row>
    <row r="8" spans="1:34" ht="11.25" customHeight="1">
      <c r="A8" s="39" t="s">
        <v>83</v>
      </c>
      <c r="B8" s="41" t="s">
        <v>84</v>
      </c>
      <c r="C8" s="42">
        <v>262320</v>
      </c>
      <c r="D8" s="42">
        <v>313767</v>
      </c>
      <c r="E8" s="42">
        <v>319890</v>
      </c>
      <c r="F8" s="42">
        <v>711140</v>
      </c>
      <c r="G8" s="42">
        <v>252615</v>
      </c>
      <c r="H8" s="42">
        <v>396018</v>
      </c>
      <c r="I8" s="42">
        <v>566166</v>
      </c>
      <c r="J8" s="42">
        <v>329687</v>
      </c>
      <c r="K8" s="42">
        <v>888531</v>
      </c>
      <c r="L8" s="42">
        <v>520253</v>
      </c>
      <c r="M8" s="42">
        <v>642589</v>
      </c>
      <c r="N8" s="169">
        <v>494033</v>
      </c>
      <c r="O8" s="42">
        <v>905064</v>
      </c>
      <c r="P8" s="42">
        <v>966702</v>
      </c>
      <c r="Q8" s="147">
        <v>1290332</v>
      </c>
      <c r="R8" s="147">
        <v>1438420</v>
      </c>
      <c r="S8" s="147">
        <v>1536454</v>
      </c>
      <c r="T8" s="147">
        <v>2065184</v>
      </c>
      <c r="U8" s="147">
        <v>3777045</v>
      </c>
      <c r="V8" s="147">
        <v>2560516</v>
      </c>
      <c r="W8" s="147">
        <v>2711499</v>
      </c>
      <c r="X8" s="147">
        <v>2371543</v>
      </c>
      <c r="Y8" s="147">
        <v>4267671</v>
      </c>
      <c r="Z8" s="147">
        <v>2613794</v>
      </c>
      <c r="AA8" s="147">
        <v>1929953</v>
      </c>
      <c r="AB8" s="147">
        <v>2170662</v>
      </c>
      <c r="AC8" s="147">
        <v>3174523</v>
      </c>
      <c r="AD8" s="147">
        <v>1788906</v>
      </c>
      <c r="AE8" s="147">
        <v>1664174</v>
      </c>
      <c r="AF8" s="147">
        <v>2366921</v>
      </c>
      <c r="AG8" s="147">
        <v>1901718</v>
      </c>
      <c r="AH8" s="147">
        <v>1636275</v>
      </c>
    </row>
    <row r="9" spans="1:34" ht="11.25" customHeight="1">
      <c r="A9" s="43" t="s">
        <v>85</v>
      </c>
      <c r="B9" s="41" t="s">
        <v>86</v>
      </c>
      <c r="C9" s="42">
        <v>12868729</v>
      </c>
      <c r="D9" s="42">
        <v>3661718</v>
      </c>
      <c r="E9" s="42">
        <v>4189304</v>
      </c>
      <c r="F9" s="42">
        <v>4926832</v>
      </c>
      <c r="G9" s="42">
        <v>6499792</v>
      </c>
      <c r="H9" s="42">
        <v>7050786</v>
      </c>
      <c r="I9" s="42">
        <v>7389327</v>
      </c>
      <c r="J9" s="42">
        <v>6487587</v>
      </c>
      <c r="K9" s="42">
        <v>7124580</v>
      </c>
      <c r="L9" s="42">
        <v>8927165</v>
      </c>
      <c r="M9" s="42">
        <v>9604951</v>
      </c>
      <c r="N9" s="169">
        <v>8631578</v>
      </c>
      <c r="O9" s="42">
        <v>9027303</v>
      </c>
      <c r="P9" s="42">
        <v>11833795</v>
      </c>
      <c r="Q9" s="147">
        <v>13306659</v>
      </c>
      <c r="R9" s="147">
        <v>14003987</v>
      </c>
      <c r="S9" s="147">
        <v>14089062</v>
      </c>
      <c r="T9" s="147">
        <v>16265035</v>
      </c>
      <c r="U9" s="147">
        <v>20192842</v>
      </c>
      <c r="V9" s="147">
        <v>16573301</v>
      </c>
      <c r="W9" s="147">
        <v>15805419</v>
      </c>
      <c r="X9" s="147">
        <v>12796550</v>
      </c>
      <c r="Y9" s="147">
        <v>12470836</v>
      </c>
      <c r="Z9" s="147">
        <v>12283245</v>
      </c>
      <c r="AA9" s="147">
        <v>12230476</v>
      </c>
      <c r="AB9" s="147">
        <v>12074992</v>
      </c>
      <c r="AC9" s="147">
        <v>11740359</v>
      </c>
      <c r="AD9" s="147">
        <v>14160858</v>
      </c>
      <c r="AE9" s="147">
        <v>15286575</v>
      </c>
      <c r="AF9" s="147">
        <v>12777309</v>
      </c>
      <c r="AG9" s="147">
        <v>12962063</v>
      </c>
      <c r="AH9" s="147">
        <v>11662277</v>
      </c>
    </row>
    <row r="10" spans="1:34" ht="11.25" customHeight="1">
      <c r="A10" s="43" t="s">
        <v>87</v>
      </c>
      <c r="B10" s="41" t="s">
        <v>88</v>
      </c>
      <c r="C10" s="42">
        <v>1280</v>
      </c>
      <c r="D10" s="42">
        <v>18376</v>
      </c>
      <c r="E10" s="42">
        <v>6024</v>
      </c>
      <c r="F10" s="42">
        <v>9381</v>
      </c>
      <c r="G10" s="42">
        <v>3853</v>
      </c>
      <c r="H10" s="42">
        <v>25417</v>
      </c>
      <c r="I10" s="42">
        <v>30805</v>
      </c>
      <c r="J10" s="42">
        <v>24839</v>
      </c>
      <c r="K10" s="42">
        <v>24626</v>
      </c>
      <c r="L10" s="42">
        <v>41331</v>
      </c>
      <c r="M10" s="42">
        <v>445971</v>
      </c>
      <c r="N10" s="169">
        <v>345422</v>
      </c>
      <c r="O10" s="42">
        <v>1043339</v>
      </c>
      <c r="P10" s="42">
        <v>1237808</v>
      </c>
      <c r="Q10" s="147">
        <v>39372</v>
      </c>
      <c r="R10" s="147">
        <v>64900</v>
      </c>
      <c r="S10" s="147">
        <v>0</v>
      </c>
      <c r="T10" s="147">
        <v>9022</v>
      </c>
      <c r="U10" s="147">
        <v>4049</v>
      </c>
      <c r="V10" s="147">
        <v>3553</v>
      </c>
      <c r="W10" s="147">
        <v>52207</v>
      </c>
      <c r="X10" s="147">
        <v>6513</v>
      </c>
      <c r="Y10" s="147">
        <v>10245</v>
      </c>
      <c r="Z10" s="147">
        <v>7472</v>
      </c>
      <c r="AA10" s="147">
        <v>8747</v>
      </c>
      <c r="AB10" s="147">
        <v>17058</v>
      </c>
      <c r="AC10" s="147">
        <v>16098</v>
      </c>
      <c r="AD10" s="147">
        <v>38708</v>
      </c>
      <c r="AE10" s="147">
        <v>12034</v>
      </c>
      <c r="AF10" s="147">
        <v>3438</v>
      </c>
      <c r="AG10" s="147">
        <v>9320</v>
      </c>
      <c r="AH10" s="147">
        <v>1753</v>
      </c>
    </row>
    <row r="11" spans="1:34" ht="11.25" customHeight="1">
      <c r="A11" s="43" t="s">
        <v>89</v>
      </c>
      <c r="B11" s="41" t="s">
        <v>90</v>
      </c>
      <c r="C11" s="42">
        <v>219070</v>
      </c>
      <c r="D11" s="42">
        <v>237935</v>
      </c>
      <c r="E11" s="42">
        <v>249255</v>
      </c>
      <c r="F11" s="42">
        <v>278441</v>
      </c>
      <c r="G11" s="42">
        <v>279745</v>
      </c>
      <c r="H11" s="42">
        <v>297963</v>
      </c>
      <c r="I11" s="42">
        <v>287230</v>
      </c>
      <c r="J11" s="42">
        <v>323822</v>
      </c>
      <c r="K11" s="42">
        <v>317457</v>
      </c>
      <c r="L11" s="42">
        <v>345388</v>
      </c>
      <c r="M11" s="42">
        <v>294647</v>
      </c>
      <c r="N11" s="169">
        <v>339320</v>
      </c>
      <c r="O11" s="42">
        <v>312402</v>
      </c>
      <c r="P11" s="42">
        <v>333666</v>
      </c>
      <c r="Q11" s="147">
        <v>345905</v>
      </c>
      <c r="R11" s="147">
        <v>412116</v>
      </c>
      <c r="S11" s="147">
        <v>366144</v>
      </c>
      <c r="T11" s="147">
        <v>391166</v>
      </c>
      <c r="U11" s="147">
        <v>369466</v>
      </c>
      <c r="V11" s="147">
        <v>436258</v>
      </c>
      <c r="W11" s="147">
        <v>417461</v>
      </c>
      <c r="X11" s="147">
        <v>431342</v>
      </c>
      <c r="Y11" s="147">
        <v>452375</v>
      </c>
      <c r="Z11" s="147">
        <v>503840</v>
      </c>
      <c r="AA11" s="147">
        <v>464980</v>
      </c>
      <c r="AB11" s="147">
        <v>504895</v>
      </c>
      <c r="AC11" s="147">
        <v>475030</v>
      </c>
      <c r="AD11" s="147">
        <v>566045</v>
      </c>
      <c r="AE11" s="147">
        <v>522838</v>
      </c>
      <c r="AF11" s="147">
        <v>553150</v>
      </c>
      <c r="AG11" s="147">
        <v>506967</v>
      </c>
      <c r="AH11" s="147">
        <v>506647</v>
      </c>
    </row>
    <row r="12" spans="1:34" ht="11.25" customHeight="1">
      <c r="A12" s="43" t="s">
        <v>93</v>
      </c>
      <c r="B12" s="41" t="s">
        <v>94</v>
      </c>
      <c r="C12" s="42">
        <v>332592</v>
      </c>
      <c r="D12" s="42">
        <v>422308</v>
      </c>
      <c r="E12" s="42">
        <v>471374</v>
      </c>
      <c r="F12" s="42">
        <v>488081</v>
      </c>
      <c r="G12" s="42">
        <v>410005</v>
      </c>
      <c r="H12" s="42">
        <v>347794</v>
      </c>
      <c r="I12" s="42">
        <v>259505</v>
      </c>
      <c r="J12" s="42">
        <v>232910</v>
      </c>
      <c r="K12" s="42">
        <v>335083</v>
      </c>
      <c r="L12" s="42">
        <v>373582</v>
      </c>
      <c r="M12" s="42">
        <v>404433</v>
      </c>
      <c r="N12" s="169">
        <v>481477</v>
      </c>
      <c r="O12" s="42">
        <v>465976</v>
      </c>
      <c r="P12" s="42">
        <v>623968</v>
      </c>
      <c r="Q12" s="147">
        <v>920902</v>
      </c>
      <c r="R12" s="147">
        <v>1010296</v>
      </c>
      <c r="S12" s="147">
        <v>667328</v>
      </c>
      <c r="T12" s="147">
        <v>947053</v>
      </c>
      <c r="U12" s="147">
        <v>1028459</v>
      </c>
      <c r="V12" s="147">
        <v>1334559</v>
      </c>
      <c r="W12" s="147">
        <v>609090</v>
      </c>
      <c r="X12" s="147">
        <v>915311</v>
      </c>
      <c r="Y12" s="147">
        <v>1063667</v>
      </c>
      <c r="Z12" s="147">
        <v>1540133</v>
      </c>
      <c r="AA12" s="147">
        <v>750321</v>
      </c>
      <c r="AB12" s="147">
        <v>1146234</v>
      </c>
      <c r="AC12" s="147">
        <v>1571810</v>
      </c>
      <c r="AD12" s="147">
        <v>1839132</v>
      </c>
      <c r="AE12" s="147">
        <v>483876</v>
      </c>
      <c r="AF12" s="147">
        <v>588855</v>
      </c>
      <c r="AG12" s="147">
        <v>521486</v>
      </c>
      <c r="AH12" s="147">
        <v>605068</v>
      </c>
    </row>
    <row r="13" spans="1:34" ht="11.25" customHeight="1">
      <c r="A13" s="39" t="s">
        <v>95</v>
      </c>
      <c r="B13" s="41" t="s">
        <v>96</v>
      </c>
      <c r="C13" s="42">
        <v>49863</v>
      </c>
      <c r="D13" s="42">
        <v>45568</v>
      </c>
      <c r="E13" s="42">
        <v>48413</v>
      </c>
      <c r="F13" s="42">
        <v>40639</v>
      </c>
      <c r="G13" s="42">
        <v>42543</v>
      </c>
      <c r="H13" s="42">
        <v>40217</v>
      </c>
      <c r="I13" s="42">
        <v>49622</v>
      </c>
      <c r="J13" s="42">
        <v>43491</v>
      </c>
      <c r="K13" s="42">
        <v>48485</v>
      </c>
      <c r="L13" s="42">
        <v>53812</v>
      </c>
      <c r="M13" s="42">
        <v>70287</v>
      </c>
      <c r="N13" s="169">
        <v>96575</v>
      </c>
      <c r="O13" s="42">
        <v>89821</v>
      </c>
      <c r="P13" s="42">
        <v>89781</v>
      </c>
      <c r="Q13" s="147">
        <v>95435</v>
      </c>
      <c r="R13" s="147">
        <v>120295</v>
      </c>
      <c r="S13" s="147">
        <v>114023</v>
      </c>
      <c r="T13" s="147">
        <v>129367</v>
      </c>
      <c r="U13" s="147">
        <v>138013</v>
      </c>
      <c r="V13" s="147">
        <v>133380</v>
      </c>
      <c r="W13" s="147">
        <v>132438</v>
      </c>
      <c r="X13" s="147">
        <v>119299</v>
      </c>
      <c r="Y13" s="147">
        <v>105450</v>
      </c>
      <c r="Z13" s="147">
        <v>131627</v>
      </c>
      <c r="AA13" s="147">
        <v>126757</v>
      </c>
      <c r="AB13" s="147">
        <v>124991</v>
      </c>
      <c r="AC13" s="147">
        <v>133967</v>
      </c>
      <c r="AD13" s="147">
        <v>117029</v>
      </c>
      <c r="AE13" s="147">
        <v>116028</v>
      </c>
      <c r="AF13" s="147">
        <v>93439</v>
      </c>
      <c r="AG13" s="147">
        <v>128308</v>
      </c>
      <c r="AH13" s="147">
        <v>123419</v>
      </c>
    </row>
    <row r="14" spans="1:34" ht="11.25" customHeight="1">
      <c r="A14" s="39" t="s">
        <v>91</v>
      </c>
      <c r="B14" s="41" t="s">
        <v>92</v>
      </c>
      <c r="C14" s="42">
        <v>70901</v>
      </c>
      <c r="D14" s="42">
        <v>84428</v>
      </c>
      <c r="E14" s="42">
        <v>65198</v>
      </c>
      <c r="F14" s="42">
        <v>51516</v>
      </c>
      <c r="G14" s="42">
        <v>20765</v>
      </c>
      <c r="H14" s="42">
        <v>63447</v>
      </c>
      <c r="I14" s="42">
        <v>33118</v>
      </c>
      <c r="J14" s="42">
        <v>18404</v>
      </c>
      <c r="K14" s="42">
        <v>46695</v>
      </c>
      <c r="L14" s="42">
        <v>46629</v>
      </c>
      <c r="M14" s="42">
        <v>31793</v>
      </c>
      <c r="N14" s="169">
        <v>65722</v>
      </c>
      <c r="O14" s="42">
        <v>22557</v>
      </c>
      <c r="P14" s="42">
        <v>39267</v>
      </c>
      <c r="Q14" s="155">
        <v>113910</v>
      </c>
      <c r="R14" s="155">
        <v>36398</v>
      </c>
      <c r="S14" s="155">
        <v>94842</v>
      </c>
      <c r="T14" s="155">
        <v>51978</v>
      </c>
      <c r="U14" s="155">
        <v>76089</v>
      </c>
      <c r="V14" s="155">
        <v>38588</v>
      </c>
      <c r="W14" s="155">
        <v>41026</v>
      </c>
      <c r="X14" s="155">
        <v>58280</v>
      </c>
      <c r="Y14" s="155">
        <v>105102</v>
      </c>
      <c r="Z14" s="155">
        <v>34624</v>
      </c>
      <c r="AA14" s="155">
        <v>53095</v>
      </c>
      <c r="AB14" s="155">
        <v>88217</v>
      </c>
      <c r="AC14" s="155">
        <v>86224</v>
      </c>
      <c r="AD14" s="155">
        <v>318264</v>
      </c>
      <c r="AE14" s="155">
        <v>338815</v>
      </c>
      <c r="AF14" s="155">
        <v>383637</v>
      </c>
      <c r="AG14" s="155">
        <v>389467</v>
      </c>
      <c r="AH14" s="155">
        <v>637095</v>
      </c>
    </row>
    <row r="15" spans="1:34" s="142" customFormat="1" ht="11.25" customHeight="1">
      <c r="A15" s="31" t="s">
        <v>97</v>
      </c>
      <c r="B15" s="141" t="s">
        <v>98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42">
        <v>14350</v>
      </c>
      <c r="J15" s="42">
        <v>14878</v>
      </c>
      <c r="K15" s="42">
        <v>14878</v>
      </c>
      <c r="L15" s="42">
        <v>14878</v>
      </c>
      <c r="M15" s="42">
        <v>14878</v>
      </c>
      <c r="N15" s="169">
        <v>14878</v>
      </c>
      <c r="O15" s="38">
        <v>14878</v>
      </c>
      <c r="P15" s="38">
        <v>14878</v>
      </c>
      <c r="Q15" s="146">
        <v>14878</v>
      </c>
      <c r="R15" s="146">
        <v>14878</v>
      </c>
      <c r="S15" s="146">
        <v>14878</v>
      </c>
      <c r="T15" s="146">
        <v>14878</v>
      </c>
      <c r="U15" s="146">
        <v>14878</v>
      </c>
      <c r="V15" s="146">
        <v>14878</v>
      </c>
      <c r="W15" s="146">
        <v>14878</v>
      </c>
      <c r="X15" s="146">
        <v>23014</v>
      </c>
      <c r="Y15" s="146">
        <v>23014</v>
      </c>
      <c r="Z15" s="146">
        <v>14878</v>
      </c>
      <c r="AA15" s="146">
        <v>14878</v>
      </c>
      <c r="AB15" s="146">
        <v>14878</v>
      </c>
      <c r="AC15" s="146">
        <v>14878</v>
      </c>
      <c r="AD15" s="146">
        <v>14878</v>
      </c>
      <c r="AE15" s="146">
        <v>14878</v>
      </c>
      <c r="AF15" s="146">
        <v>14878</v>
      </c>
      <c r="AG15" s="146">
        <v>14878</v>
      </c>
      <c r="AH15" s="146">
        <v>14878</v>
      </c>
    </row>
    <row r="16" spans="1:34" ht="11.25" customHeight="1">
      <c r="A16" s="37" t="s">
        <v>99</v>
      </c>
      <c r="B16" s="32" t="s">
        <v>100</v>
      </c>
      <c r="C16" s="38">
        <v>32209308</v>
      </c>
      <c r="D16" s="38">
        <v>32458210</v>
      </c>
      <c r="E16" s="38">
        <v>31718358</v>
      </c>
      <c r="F16" s="38">
        <v>31073849</v>
      </c>
      <c r="G16" s="38">
        <v>29478244</v>
      </c>
      <c r="H16" s="38">
        <v>29743729</v>
      </c>
      <c r="I16" s="38">
        <v>30023468</v>
      </c>
      <c r="J16" s="38">
        <v>30196627</v>
      </c>
      <c r="K16" s="38">
        <v>29913886</v>
      </c>
      <c r="L16" s="38">
        <v>29851898</v>
      </c>
      <c r="M16" s="38">
        <v>29441320</v>
      </c>
      <c r="N16" s="168">
        <v>29558310</v>
      </c>
      <c r="O16" s="38">
        <v>29260508</v>
      </c>
      <c r="P16" s="38">
        <v>29052693</v>
      </c>
      <c r="Q16" s="149">
        <v>29251015</v>
      </c>
      <c r="R16" s="149">
        <v>29231493</v>
      </c>
      <c r="S16" s="149">
        <v>29311464</v>
      </c>
      <c r="T16" s="149">
        <v>29657127</v>
      </c>
      <c r="U16" s="149">
        <v>29206610</v>
      </c>
      <c r="V16" s="149">
        <v>31436736</v>
      </c>
      <c r="W16" s="149">
        <v>30953232</v>
      </c>
      <c r="X16" s="149">
        <v>30672466</v>
      </c>
      <c r="Y16" s="149">
        <v>30273033</v>
      </c>
      <c r="Z16" s="149">
        <v>30559816</v>
      </c>
      <c r="AA16" s="149">
        <v>30227193</v>
      </c>
      <c r="AB16" s="149">
        <v>31035028</v>
      </c>
      <c r="AC16" s="149">
        <v>30659794</v>
      </c>
      <c r="AD16" s="149">
        <v>30361463</v>
      </c>
      <c r="AE16" s="149">
        <v>29844053</v>
      </c>
      <c r="AF16" s="149">
        <v>29663318</v>
      </c>
      <c r="AG16" s="149">
        <v>29633876</v>
      </c>
      <c r="AH16" s="149">
        <v>30041438</v>
      </c>
    </row>
    <row r="17" spans="1:36" ht="11.25" customHeight="1">
      <c r="A17" s="31" t="s">
        <v>101</v>
      </c>
      <c r="B17" s="41" t="s">
        <v>102</v>
      </c>
      <c r="C17" s="38">
        <v>3145972</v>
      </c>
      <c r="D17" s="38">
        <v>3566697</v>
      </c>
      <c r="E17" s="38">
        <v>3004691</v>
      </c>
      <c r="F17" s="38">
        <v>2563595</v>
      </c>
      <c r="G17" s="38">
        <v>1159704</v>
      </c>
      <c r="H17" s="38">
        <v>1603514</v>
      </c>
      <c r="I17" s="38">
        <v>2096143</v>
      </c>
      <c r="J17" s="38">
        <v>2388707</v>
      </c>
      <c r="K17" s="38">
        <v>2290149</v>
      </c>
      <c r="L17" s="38">
        <v>2306550</v>
      </c>
      <c r="M17" s="38">
        <v>2070164</v>
      </c>
      <c r="N17" s="168">
        <v>2333685</v>
      </c>
      <c r="O17" s="38">
        <v>2240685</v>
      </c>
      <c r="P17" s="38">
        <v>2198517</v>
      </c>
      <c r="Q17" s="148">
        <v>2568535</v>
      </c>
      <c r="R17" s="148">
        <v>2690449</v>
      </c>
      <c r="S17" s="148">
        <v>2974038</v>
      </c>
      <c r="T17" s="148">
        <v>3500796</v>
      </c>
      <c r="U17" s="148">
        <v>3233676</v>
      </c>
      <c r="V17" s="148">
        <v>3251443</v>
      </c>
      <c r="W17" s="148">
        <v>2986904</v>
      </c>
      <c r="X17" s="148">
        <v>2947746</v>
      </c>
      <c r="Y17" s="148">
        <v>2743966</v>
      </c>
      <c r="Z17" s="148">
        <v>3190140</v>
      </c>
      <c r="AA17" s="148">
        <v>2989113</v>
      </c>
      <c r="AB17" s="148">
        <v>2885130</v>
      </c>
      <c r="AC17" s="148">
        <v>2722453</v>
      </c>
      <c r="AD17" s="148">
        <v>2836883</v>
      </c>
      <c r="AE17" s="148">
        <v>2422619</v>
      </c>
      <c r="AF17" s="148">
        <v>2503804</v>
      </c>
      <c r="AG17" s="148">
        <v>2511021</v>
      </c>
      <c r="AH17" s="148">
        <v>2890186</v>
      </c>
    </row>
    <row r="18" spans="1:36" ht="11.25" customHeight="1">
      <c r="A18" s="43" t="s">
        <v>85</v>
      </c>
      <c r="B18" s="41" t="s">
        <v>86</v>
      </c>
      <c r="C18" s="42">
        <v>2792632</v>
      </c>
      <c r="D18" s="42">
        <v>3175489</v>
      </c>
      <c r="E18" s="42">
        <v>2644212</v>
      </c>
      <c r="F18" s="42">
        <v>2197268</v>
      </c>
      <c r="G18" s="42">
        <v>795426</v>
      </c>
      <c r="H18" s="42">
        <v>951329</v>
      </c>
      <c r="I18" s="42">
        <v>1350218</v>
      </c>
      <c r="J18" s="42">
        <v>1755193</v>
      </c>
      <c r="K18" s="42">
        <v>1720802</v>
      </c>
      <c r="L18" s="42">
        <v>1778370</v>
      </c>
      <c r="M18" s="42">
        <v>1774786</v>
      </c>
      <c r="N18" s="169">
        <v>2037970</v>
      </c>
      <c r="O18" s="42">
        <v>1945092</v>
      </c>
      <c r="P18" s="42">
        <v>1918214</v>
      </c>
      <c r="Q18" s="145">
        <v>2283650</v>
      </c>
      <c r="R18" s="145">
        <v>2408519</v>
      </c>
      <c r="S18" s="145">
        <v>2692312</v>
      </c>
      <c r="T18" s="145">
        <v>3219609</v>
      </c>
      <c r="U18" s="145">
        <v>2953376</v>
      </c>
      <c r="V18" s="145">
        <v>2962268</v>
      </c>
      <c r="W18" s="145">
        <v>2702329</v>
      </c>
      <c r="X18" s="145">
        <v>2663986</v>
      </c>
      <c r="Y18" s="145">
        <v>2430736</v>
      </c>
      <c r="Z18" s="145">
        <v>2809553</v>
      </c>
      <c r="AA18" s="145">
        <v>2598576</v>
      </c>
      <c r="AB18" s="145">
        <v>2461618</v>
      </c>
      <c r="AC18" s="145">
        <v>2320755</v>
      </c>
      <c r="AD18" s="145">
        <v>2417923</v>
      </c>
      <c r="AE18" s="145">
        <v>1982215</v>
      </c>
      <c r="AF18" s="145">
        <v>2061854</v>
      </c>
      <c r="AG18" s="145">
        <v>2075735</v>
      </c>
      <c r="AH18" s="145">
        <v>2417657</v>
      </c>
    </row>
    <row r="19" spans="1:36" ht="11.25" customHeight="1">
      <c r="A19" s="43" t="s">
        <v>152</v>
      </c>
      <c r="B19" s="41" t="s">
        <v>153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  <c r="W19" s="145">
        <v>0</v>
      </c>
      <c r="X19" s="145">
        <v>0</v>
      </c>
      <c r="Y19" s="145">
        <v>0</v>
      </c>
      <c r="Z19" s="145">
        <v>94656</v>
      </c>
      <c r="AA19" s="145">
        <v>103615</v>
      </c>
      <c r="AB19" s="145">
        <v>104210</v>
      </c>
      <c r="AC19" s="145">
        <v>109205</v>
      </c>
      <c r="AD19" s="145">
        <v>119242</v>
      </c>
      <c r="AE19" s="145">
        <v>122535</v>
      </c>
      <c r="AF19" s="145">
        <v>119606</v>
      </c>
      <c r="AG19" s="145">
        <v>125674</v>
      </c>
      <c r="AH19" s="145">
        <v>84019</v>
      </c>
    </row>
    <row r="20" spans="1:36" ht="11.25" customHeight="1">
      <c r="A20" s="43" t="s">
        <v>89</v>
      </c>
      <c r="B20" s="41"/>
      <c r="C20" s="145">
        <v>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69225</v>
      </c>
    </row>
    <row r="21" spans="1:36" ht="11.25" customHeight="1">
      <c r="A21" s="43" t="s">
        <v>87</v>
      </c>
      <c r="B21" s="41" t="s">
        <v>88</v>
      </c>
      <c r="C21" s="42">
        <v>0</v>
      </c>
      <c r="D21" s="42">
        <v>34889</v>
      </c>
      <c r="E21" s="42">
        <v>0</v>
      </c>
      <c r="F21" s="42">
        <v>6200</v>
      </c>
      <c r="G21" s="42">
        <v>1665</v>
      </c>
      <c r="H21" s="42">
        <v>288024</v>
      </c>
      <c r="I21" s="42">
        <v>382976</v>
      </c>
      <c r="J21" s="42">
        <v>257185</v>
      </c>
      <c r="K21" s="42">
        <v>259042</v>
      </c>
      <c r="L21" s="42">
        <v>217045</v>
      </c>
      <c r="M21" s="42">
        <v>0</v>
      </c>
      <c r="N21" s="169">
        <v>0</v>
      </c>
      <c r="O21" s="42">
        <v>0</v>
      </c>
      <c r="P21" s="42">
        <v>0</v>
      </c>
      <c r="Q21" s="145">
        <v>0</v>
      </c>
      <c r="R21" s="145">
        <v>210</v>
      </c>
      <c r="S21" s="145">
        <v>0</v>
      </c>
      <c r="T21" s="145">
        <v>0</v>
      </c>
      <c r="U21" s="145">
        <v>0</v>
      </c>
      <c r="V21" s="145">
        <v>0</v>
      </c>
      <c r="W21" s="145">
        <v>0</v>
      </c>
      <c r="X21" s="145">
        <v>0</v>
      </c>
      <c r="Y21" s="145">
        <v>0</v>
      </c>
      <c r="Z21" s="145">
        <v>0</v>
      </c>
      <c r="AA21" s="145">
        <v>0</v>
      </c>
      <c r="AB21" s="145">
        <v>33380</v>
      </c>
      <c r="AC21" s="145">
        <v>0</v>
      </c>
      <c r="AD21" s="145">
        <v>0</v>
      </c>
      <c r="AE21" s="145">
        <v>0</v>
      </c>
      <c r="AF21" s="145">
        <v>0</v>
      </c>
      <c r="AG21" s="145">
        <v>0</v>
      </c>
      <c r="AH21" s="145">
        <v>0</v>
      </c>
    </row>
    <row r="22" spans="1:36" ht="11.25" customHeight="1">
      <c r="A22" s="43" t="s">
        <v>103</v>
      </c>
      <c r="B22" s="41" t="s">
        <v>104</v>
      </c>
      <c r="C22" s="42">
        <v>326694</v>
      </c>
      <c r="D22" s="42">
        <v>335923</v>
      </c>
      <c r="E22" s="42">
        <v>343246</v>
      </c>
      <c r="F22" s="42">
        <v>346955</v>
      </c>
      <c r="G22" s="42">
        <v>351321</v>
      </c>
      <c r="H22" s="42">
        <v>353341</v>
      </c>
      <c r="I22" s="42">
        <v>356432</v>
      </c>
      <c r="J22" s="42">
        <v>363933</v>
      </c>
      <c r="K22" s="42">
        <v>293941</v>
      </c>
      <c r="L22" s="42">
        <v>297501</v>
      </c>
      <c r="M22" s="42">
        <v>273535</v>
      </c>
      <c r="N22" s="169">
        <v>274990</v>
      </c>
      <c r="O22" s="42">
        <v>277776</v>
      </c>
      <c r="P22" s="42">
        <v>264606</v>
      </c>
      <c r="Q22" s="145">
        <v>269635</v>
      </c>
      <c r="R22" s="145">
        <v>267158</v>
      </c>
      <c r="S22" s="145">
        <v>270689</v>
      </c>
      <c r="T22" s="145">
        <v>271879</v>
      </c>
      <c r="U22" s="145">
        <v>271468</v>
      </c>
      <c r="V22" s="145">
        <v>263325</v>
      </c>
      <c r="W22" s="145">
        <v>259450</v>
      </c>
      <c r="X22" s="145">
        <v>249441</v>
      </c>
      <c r="Y22" s="145">
        <v>254604</v>
      </c>
      <c r="Z22" s="145">
        <v>257273</v>
      </c>
      <c r="AA22" s="145">
        <v>260945</v>
      </c>
      <c r="AB22" s="145">
        <v>265305</v>
      </c>
      <c r="AC22" s="145">
        <v>276272</v>
      </c>
      <c r="AD22" s="145">
        <v>280703</v>
      </c>
      <c r="AE22" s="145">
        <v>282696</v>
      </c>
      <c r="AF22" s="145">
        <v>284531</v>
      </c>
      <c r="AG22" s="145">
        <v>276182</v>
      </c>
      <c r="AH22" s="145">
        <v>279449</v>
      </c>
    </row>
    <row r="23" spans="1:36" ht="11.25" customHeight="1">
      <c r="A23" s="39" t="s">
        <v>91</v>
      </c>
      <c r="B23" s="41" t="s">
        <v>92</v>
      </c>
      <c r="C23" s="42">
        <v>4030</v>
      </c>
      <c r="D23" s="42">
        <v>4059</v>
      </c>
      <c r="E23" s="42">
        <v>2200</v>
      </c>
      <c r="F23" s="42">
        <v>2200</v>
      </c>
      <c r="G23" s="42">
        <v>2200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169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145">
        <v>0</v>
      </c>
    </row>
    <row r="24" spans="1:36" ht="11.25" customHeight="1">
      <c r="A24" s="39" t="s">
        <v>95</v>
      </c>
      <c r="B24" s="41" t="s">
        <v>96</v>
      </c>
      <c r="C24" s="42">
        <v>22616</v>
      </c>
      <c r="D24" s="42">
        <v>16337</v>
      </c>
      <c r="E24" s="42">
        <v>15033</v>
      </c>
      <c r="F24" s="42">
        <v>10972</v>
      </c>
      <c r="G24" s="42">
        <v>9092</v>
      </c>
      <c r="H24" s="42">
        <v>10820</v>
      </c>
      <c r="I24" s="42">
        <v>6517</v>
      </c>
      <c r="J24" s="42">
        <v>12396</v>
      </c>
      <c r="K24" s="42">
        <v>16364</v>
      </c>
      <c r="L24" s="42">
        <v>13634</v>
      </c>
      <c r="M24" s="42">
        <v>21843</v>
      </c>
      <c r="N24" s="169">
        <v>20725</v>
      </c>
      <c r="O24" s="42">
        <v>17817</v>
      </c>
      <c r="P24" s="42">
        <v>15697</v>
      </c>
      <c r="Q24" s="145">
        <v>15250</v>
      </c>
      <c r="R24" s="145">
        <v>14562</v>
      </c>
      <c r="S24" s="42">
        <v>11037</v>
      </c>
      <c r="T24" s="42">
        <v>9308</v>
      </c>
      <c r="U24" s="42">
        <v>8832</v>
      </c>
      <c r="V24" s="42">
        <v>25850</v>
      </c>
      <c r="W24" s="42">
        <v>25125</v>
      </c>
      <c r="X24" s="42">
        <v>34319</v>
      </c>
      <c r="Y24" s="42">
        <v>58626</v>
      </c>
      <c r="Z24" s="42">
        <v>28658</v>
      </c>
      <c r="AA24" s="42">
        <v>25977</v>
      </c>
      <c r="AB24" s="42">
        <v>20617</v>
      </c>
      <c r="AC24" s="42">
        <v>16221</v>
      </c>
      <c r="AD24" s="42">
        <v>19015</v>
      </c>
      <c r="AE24" s="42">
        <v>35173</v>
      </c>
      <c r="AF24" s="42">
        <v>37813</v>
      </c>
      <c r="AG24" s="42">
        <v>33430</v>
      </c>
      <c r="AH24" s="42">
        <v>39836</v>
      </c>
      <c r="AI24" s="171"/>
      <c r="AJ24" s="171"/>
    </row>
    <row r="25" spans="1:36" ht="11.25" customHeight="1">
      <c r="A25" s="31" t="s">
        <v>105</v>
      </c>
      <c r="B25" s="32" t="s">
        <v>106</v>
      </c>
      <c r="C25" s="38">
        <v>44947</v>
      </c>
      <c r="D25" s="38">
        <v>45049</v>
      </c>
      <c r="E25" s="38">
        <v>45187</v>
      </c>
      <c r="F25" s="38">
        <v>44962</v>
      </c>
      <c r="G25" s="38">
        <v>45587</v>
      </c>
      <c r="H25" s="38">
        <v>45482</v>
      </c>
      <c r="I25" s="38">
        <v>45473</v>
      </c>
      <c r="J25" s="38">
        <v>45591</v>
      </c>
      <c r="K25" s="38">
        <v>46706</v>
      </c>
      <c r="L25" s="38">
        <v>46818</v>
      </c>
      <c r="M25" s="38">
        <v>47161</v>
      </c>
      <c r="N25" s="168">
        <v>47223</v>
      </c>
      <c r="O25" s="38">
        <v>46582</v>
      </c>
      <c r="P25" s="38">
        <v>46785</v>
      </c>
      <c r="Q25" s="146">
        <v>47320</v>
      </c>
      <c r="R25" s="146">
        <v>48070</v>
      </c>
      <c r="S25" s="146">
        <v>48931</v>
      </c>
      <c r="T25" s="146">
        <v>49778</v>
      </c>
      <c r="U25" s="146">
        <v>50633</v>
      </c>
      <c r="V25" s="146">
        <v>651036</v>
      </c>
      <c r="W25" s="146">
        <v>653122</v>
      </c>
      <c r="X25" s="146">
        <v>653217</v>
      </c>
      <c r="Y25" s="146">
        <v>654226</v>
      </c>
      <c r="Z25" s="146">
        <v>654484</v>
      </c>
      <c r="AA25" s="146">
        <v>651549</v>
      </c>
      <c r="AB25" s="146">
        <v>655812</v>
      </c>
      <c r="AC25" s="146">
        <v>661516</v>
      </c>
      <c r="AD25" s="146">
        <v>647353</v>
      </c>
      <c r="AE25" s="146">
        <v>643937</v>
      </c>
      <c r="AF25" s="146">
        <v>643768</v>
      </c>
      <c r="AG25" s="146">
        <v>650251</v>
      </c>
      <c r="AH25" s="146">
        <v>648682</v>
      </c>
    </row>
    <row r="26" spans="1:36" ht="11.25" customHeight="1">
      <c r="A26" s="39" t="s">
        <v>107</v>
      </c>
      <c r="B26" s="41" t="s">
        <v>108</v>
      </c>
      <c r="C26" s="42">
        <v>16210</v>
      </c>
      <c r="D26" s="42">
        <v>16691</v>
      </c>
      <c r="E26" s="42">
        <v>17209</v>
      </c>
      <c r="F26" s="42">
        <v>17363</v>
      </c>
      <c r="G26" s="42">
        <v>18368</v>
      </c>
      <c r="H26" s="42">
        <v>18642</v>
      </c>
      <c r="I26" s="42">
        <v>19013</v>
      </c>
      <c r="J26" s="42">
        <v>19510</v>
      </c>
      <c r="K26" s="42">
        <v>21005</v>
      </c>
      <c r="L26" s="42">
        <v>21496</v>
      </c>
      <c r="M26" s="42">
        <v>22218</v>
      </c>
      <c r="N26" s="169">
        <v>22660</v>
      </c>
      <c r="O26" s="42">
        <v>22399</v>
      </c>
      <c r="P26" s="42">
        <v>22981</v>
      </c>
      <c r="Q26" s="147">
        <v>23895</v>
      </c>
      <c r="R26" s="147">
        <v>25025</v>
      </c>
      <c r="S26" s="147">
        <v>26265</v>
      </c>
      <c r="T26" s="147">
        <v>27492</v>
      </c>
      <c r="U26" s="147">
        <v>28726</v>
      </c>
      <c r="V26" s="147">
        <v>629509</v>
      </c>
      <c r="W26" s="147">
        <v>631974</v>
      </c>
      <c r="X26" s="147">
        <v>632449</v>
      </c>
      <c r="Y26" s="147">
        <v>633837</v>
      </c>
      <c r="Z26" s="147">
        <v>634475</v>
      </c>
      <c r="AA26" s="147">
        <v>631919</v>
      </c>
      <c r="AB26" s="147">
        <v>636562</v>
      </c>
      <c r="AC26" s="147">
        <v>642645</v>
      </c>
      <c r="AD26" s="147">
        <v>628862</v>
      </c>
      <c r="AE26" s="147">
        <v>625825</v>
      </c>
      <c r="AF26" s="147">
        <v>626036</v>
      </c>
      <c r="AG26" s="147">
        <v>632898</v>
      </c>
      <c r="AH26" s="147">
        <v>631709</v>
      </c>
    </row>
    <row r="27" spans="1:36" ht="11.25" customHeight="1">
      <c r="A27" s="39" t="s">
        <v>109</v>
      </c>
      <c r="B27" s="41" t="s">
        <v>110</v>
      </c>
      <c r="C27" s="42">
        <v>28737</v>
      </c>
      <c r="D27" s="42">
        <v>28358</v>
      </c>
      <c r="E27" s="42">
        <v>27978</v>
      </c>
      <c r="F27" s="42">
        <v>27599</v>
      </c>
      <c r="G27" s="42">
        <v>27219</v>
      </c>
      <c r="H27" s="42">
        <v>26840</v>
      </c>
      <c r="I27" s="42">
        <v>26460</v>
      </c>
      <c r="J27" s="42">
        <v>26081</v>
      </c>
      <c r="K27" s="42">
        <v>25701</v>
      </c>
      <c r="L27" s="42">
        <v>25322</v>
      </c>
      <c r="M27" s="42">
        <v>24943</v>
      </c>
      <c r="N27" s="169">
        <v>24563</v>
      </c>
      <c r="O27" s="42">
        <v>24183</v>
      </c>
      <c r="P27" s="42">
        <v>23804</v>
      </c>
      <c r="Q27" s="147">
        <v>23425</v>
      </c>
      <c r="R27" s="147">
        <v>23045</v>
      </c>
      <c r="S27" s="147">
        <v>22666</v>
      </c>
      <c r="T27" s="147">
        <v>22286</v>
      </c>
      <c r="U27" s="147">
        <v>21907</v>
      </c>
      <c r="V27" s="147">
        <v>21527</v>
      </c>
      <c r="W27" s="147">
        <v>21148</v>
      </c>
      <c r="X27" s="147">
        <v>20768</v>
      </c>
      <c r="Y27" s="147">
        <v>20389</v>
      </c>
      <c r="Z27" s="147">
        <v>20009</v>
      </c>
      <c r="AA27" s="147">
        <v>19630</v>
      </c>
      <c r="AB27" s="147">
        <v>19250</v>
      </c>
      <c r="AC27" s="147">
        <v>18871</v>
      </c>
      <c r="AD27" s="147">
        <v>18491</v>
      </c>
      <c r="AE27" s="147">
        <v>18112</v>
      </c>
      <c r="AF27" s="147">
        <v>17732</v>
      </c>
      <c r="AG27" s="147">
        <v>17353</v>
      </c>
      <c r="AH27" s="147">
        <v>16973</v>
      </c>
    </row>
    <row r="28" spans="1:36" ht="11.25" customHeight="1">
      <c r="A28" s="37" t="s">
        <v>111</v>
      </c>
      <c r="B28" s="32" t="s">
        <v>112</v>
      </c>
      <c r="C28" s="38">
        <v>583539</v>
      </c>
      <c r="D28" s="38">
        <v>577494</v>
      </c>
      <c r="E28" s="38">
        <v>574535</v>
      </c>
      <c r="F28" s="38">
        <v>573669</v>
      </c>
      <c r="G28" s="38">
        <v>593114</v>
      </c>
      <c r="H28" s="38">
        <v>586825</v>
      </c>
      <c r="I28" s="38">
        <v>564408</v>
      </c>
      <c r="J28" s="38">
        <v>627325</v>
      </c>
      <c r="K28" s="38">
        <v>629221</v>
      </c>
      <c r="L28" s="38">
        <v>637135</v>
      </c>
      <c r="M28" s="38">
        <v>644169</v>
      </c>
      <c r="N28" s="168">
        <v>689853</v>
      </c>
      <c r="O28" s="38">
        <v>692322</v>
      </c>
      <c r="P28" s="38">
        <v>705659</v>
      </c>
      <c r="Q28" s="146">
        <v>743484</v>
      </c>
      <c r="R28" s="146">
        <v>808894</v>
      </c>
      <c r="S28" s="146">
        <v>802358</v>
      </c>
      <c r="T28" s="146">
        <v>811687</v>
      </c>
      <c r="U28" s="146">
        <v>834221</v>
      </c>
      <c r="V28" s="146">
        <v>903837</v>
      </c>
      <c r="W28" s="146">
        <v>882590</v>
      </c>
      <c r="X28" s="146">
        <v>858409</v>
      </c>
      <c r="Y28" s="146">
        <v>872484</v>
      </c>
      <c r="Z28" s="146">
        <v>920622</v>
      </c>
      <c r="AA28" s="146">
        <v>905022</v>
      </c>
      <c r="AB28" s="146">
        <v>881372</v>
      </c>
      <c r="AC28" s="146">
        <v>856977</v>
      </c>
      <c r="AD28" s="146">
        <v>872816</v>
      </c>
      <c r="AE28" s="146">
        <v>842661</v>
      </c>
      <c r="AF28" s="146">
        <v>826669</v>
      </c>
      <c r="AG28" s="146">
        <v>823221</v>
      </c>
      <c r="AH28" s="146">
        <v>856795</v>
      </c>
    </row>
    <row r="29" spans="1:36" ht="11.25" customHeight="1">
      <c r="A29" s="31" t="s">
        <v>113</v>
      </c>
      <c r="B29" s="32" t="s">
        <v>114</v>
      </c>
      <c r="C29" s="38">
        <v>28434850</v>
      </c>
      <c r="D29" s="38">
        <v>28268970</v>
      </c>
      <c r="E29" s="38">
        <v>28093945</v>
      </c>
      <c r="F29" s="38">
        <v>27891623</v>
      </c>
      <c r="G29" s="38">
        <v>27679839</v>
      </c>
      <c r="H29" s="38">
        <v>27507908</v>
      </c>
      <c r="I29" s="38">
        <v>27317444</v>
      </c>
      <c r="J29" s="38">
        <v>27135004</v>
      </c>
      <c r="K29" s="38">
        <v>26947810</v>
      </c>
      <c r="L29" s="38">
        <v>26861395</v>
      </c>
      <c r="M29" s="38">
        <v>26679826</v>
      </c>
      <c r="N29" s="168">
        <v>26487549</v>
      </c>
      <c r="O29" s="38">
        <v>26280919</v>
      </c>
      <c r="P29" s="38">
        <v>26101732</v>
      </c>
      <c r="Q29" s="146">
        <v>25891676</v>
      </c>
      <c r="R29" s="146">
        <v>25684080</v>
      </c>
      <c r="S29" s="146">
        <v>25486137</v>
      </c>
      <c r="T29" s="146">
        <v>25294866</v>
      </c>
      <c r="U29" s="146">
        <v>25088080</v>
      </c>
      <c r="V29" s="146">
        <v>26630420</v>
      </c>
      <c r="W29" s="146">
        <v>26430616</v>
      </c>
      <c r="X29" s="146">
        <v>26213094</v>
      </c>
      <c r="Y29" s="146">
        <v>26002357</v>
      </c>
      <c r="Z29" s="146">
        <v>25794570</v>
      </c>
      <c r="AA29" s="146">
        <v>25681509</v>
      </c>
      <c r="AB29" s="146">
        <v>26612714</v>
      </c>
      <c r="AC29" s="146">
        <v>26418848</v>
      </c>
      <c r="AD29" s="146">
        <f>SUM(AD30:AD31)</f>
        <v>26004411</v>
      </c>
      <c r="AE29" s="146">
        <v>25934836</v>
      </c>
      <c r="AF29" s="146">
        <v>25689077</v>
      </c>
      <c r="AG29" s="146">
        <v>25649383</v>
      </c>
      <c r="AH29" s="146">
        <v>25645775</v>
      </c>
    </row>
    <row r="30" spans="1:36" ht="11.25" customHeight="1">
      <c r="A30" s="39" t="s">
        <v>115</v>
      </c>
      <c r="B30" s="41" t="s">
        <v>116</v>
      </c>
      <c r="C30" s="42">
        <v>22320013</v>
      </c>
      <c r="D30" s="42">
        <v>22338876</v>
      </c>
      <c r="E30" s="42">
        <v>22338876</v>
      </c>
      <c r="F30" s="42">
        <v>22338876</v>
      </c>
      <c r="G30" s="42">
        <v>22338799</v>
      </c>
      <c r="H30" s="42">
        <v>22338799</v>
      </c>
      <c r="I30" s="42">
        <v>22338799</v>
      </c>
      <c r="J30" s="42">
        <v>22338799</v>
      </c>
      <c r="K30" s="42">
        <v>22346736</v>
      </c>
      <c r="L30" s="42">
        <v>22415901</v>
      </c>
      <c r="M30" s="42">
        <v>22415737</v>
      </c>
      <c r="N30" s="169">
        <v>22416150</v>
      </c>
      <c r="O30" s="42">
        <v>22416150</v>
      </c>
      <c r="P30" s="42">
        <v>22417569</v>
      </c>
      <c r="Q30" s="147">
        <v>22417778</v>
      </c>
      <c r="R30" s="147">
        <v>22408526</v>
      </c>
      <c r="S30" s="147">
        <v>22408526</v>
      </c>
      <c r="T30" s="147">
        <v>22408527</v>
      </c>
      <c r="U30" s="147">
        <v>22408527</v>
      </c>
      <c r="V30" s="147">
        <v>23603594</v>
      </c>
      <c r="W30" s="147">
        <v>23625645</v>
      </c>
      <c r="X30" s="147">
        <v>23630159</v>
      </c>
      <c r="Y30" s="147">
        <v>23700000</v>
      </c>
      <c r="Z30" s="147">
        <v>23696956</v>
      </c>
      <c r="AA30" s="147">
        <v>23759539</v>
      </c>
      <c r="AB30" s="147">
        <v>24441511</v>
      </c>
      <c r="AC30" s="147">
        <v>24458815</v>
      </c>
      <c r="AD30" s="147">
        <v>24333775</v>
      </c>
      <c r="AE30" s="147">
        <v>24414630</v>
      </c>
      <c r="AF30" s="147">
        <v>24333776</v>
      </c>
      <c r="AG30" s="147">
        <v>24333776</v>
      </c>
      <c r="AH30" s="147">
        <v>24333776</v>
      </c>
    </row>
    <row r="31" spans="1:36" ht="11.25" customHeight="1">
      <c r="A31" s="39" t="s">
        <v>117</v>
      </c>
      <c r="B31" s="41" t="s">
        <v>487</v>
      </c>
      <c r="C31" s="42">
        <v>5885583</v>
      </c>
      <c r="D31" s="42">
        <v>5706709</v>
      </c>
      <c r="E31" s="42">
        <v>5548396</v>
      </c>
      <c r="F31" s="42">
        <v>5363067</v>
      </c>
      <c r="G31" s="42">
        <v>5168368</v>
      </c>
      <c r="H31" s="42">
        <v>5013429</v>
      </c>
      <c r="I31" s="42">
        <v>4839957</v>
      </c>
      <c r="J31" s="42">
        <v>4796205</v>
      </c>
      <c r="K31" s="42">
        <v>4601074</v>
      </c>
      <c r="L31" s="42">
        <v>4445494</v>
      </c>
      <c r="M31" s="42">
        <v>4264089</v>
      </c>
      <c r="N31" s="169">
        <v>4071399</v>
      </c>
      <c r="O31" s="42">
        <v>3864769</v>
      </c>
      <c r="P31" s="42">
        <v>3684163</v>
      </c>
      <c r="Q31" s="147">
        <v>3473898</v>
      </c>
      <c r="R31" s="147">
        <v>3275554</v>
      </c>
      <c r="S31" s="147">
        <v>3077611</v>
      </c>
      <c r="T31" s="147">
        <v>2886339</v>
      </c>
      <c r="U31" s="147">
        <v>2679553</v>
      </c>
      <c r="V31" s="147">
        <v>3026826</v>
      </c>
      <c r="W31" s="147">
        <v>2804971</v>
      </c>
      <c r="X31" s="147">
        <v>2582935</v>
      </c>
      <c r="Y31" s="147">
        <v>2302357</v>
      </c>
      <c r="Z31" s="147">
        <v>2097614</v>
      </c>
      <c r="AA31" s="147">
        <v>1921970</v>
      </c>
      <c r="AB31" s="147">
        <v>2171203</v>
      </c>
      <c r="AC31" s="147">
        <v>1960033</v>
      </c>
      <c r="AD31" s="147">
        <v>1670636</v>
      </c>
      <c r="AE31" s="147">
        <v>1520206</v>
      </c>
      <c r="AF31" s="147">
        <v>1355301</v>
      </c>
      <c r="AG31" s="147">
        <v>1315607</v>
      </c>
      <c r="AH31" s="147">
        <v>1311999</v>
      </c>
    </row>
    <row r="32" spans="1:36" ht="11.25" customHeight="1">
      <c r="A32" s="39" t="s">
        <v>118</v>
      </c>
      <c r="B32" s="41" t="s">
        <v>119</v>
      </c>
      <c r="C32" s="42">
        <v>39121</v>
      </c>
      <c r="D32" s="42">
        <v>49099</v>
      </c>
      <c r="E32" s="42">
        <v>46908</v>
      </c>
      <c r="F32" s="42">
        <v>44439</v>
      </c>
      <c r="G32" s="42">
        <v>41955</v>
      </c>
      <c r="H32" s="42">
        <v>39487</v>
      </c>
      <c r="I32" s="42">
        <v>37019</v>
      </c>
      <c r="J32" s="42">
        <v>0</v>
      </c>
      <c r="K32" s="42">
        <v>0</v>
      </c>
      <c r="L32" s="42">
        <v>0</v>
      </c>
      <c r="M32" s="42">
        <v>0</v>
      </c>
      <c r="N32" s="169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</row>
    <row r="33" spans="1:37" ht="11.25" customHeight="1">
      <c r="A33" s="39" t="s">
        <v>120</v>
      </c>
      <c r="B33" s="41" t="s">
        <v>121</v>
      </c>
      <c r="C33" s="42">
        <v>190133</v>
      </c>
      <c r="D33" s="42">
        <v>174286</v>
      </c>
      <c r="E33" s="42">
        <v>159765</v>
      </c>
      <c r="F33" s="42">
        <v>145241</v>
      </c>
      <c r="G33" s="42">
        <v>130717</v>
      </c>
      <c r="H33" s="42">
        <v>116193</v>
      </c>
      <c r="I33" s="42">
        <v>101669</v>
      </c>
      <c r="J33" s="42">
        <v>0</v>
      </c>
      <c r="K33" s="42">
        <v>0</v>
      </c>
      <c r="L33" s="42">
        <v>0</v>
      </c>
      <c r="M33" s="42">
        <v>0</v>
      </c>
      <c r="N33" s="169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</row>
    <row r="34" spans="1:37" ht="11.25" customHeight="1">
      <c r="A34" s="31" t="s">
        <v>122</v>
      </c>
      <c r="B34" s="41" t="s">
        <v>123</v>
      </c>
      <c r="C34" s="38">
        <v>46014063</v>
      </c>
      <c r="D34" s="38">
        <v>37242310</v>
      </c>
      <c r="E34" s="38">
        <v>37067816</v>
      </c>
      <c r="F34" s="38">
        <v>37579879</v>
      </c>
      <c r="G34" s="38">
        <v>36987562</v>
      </c>
      <c r="H34" s="38">
        <v>37965371</v>
      </c>
      <c r="I34" s="38">
        <v>38653591</v>
      </c>
      <c r="J34" s="38">
        <v>37672245</v>
      </c>
      <c r="K34" s="38">
        <v>38714221</v>
      </c>
      <c r="L34" s="38">
        <v>40174936</v>
      </c>
      <c r="M34" s="38">
        <v>40950869</v>
      </c>
      <c r="N34" s="168">
        <v>40027315</v>
      </c>
      <c r="O34" s="38">
        <v>41141848</v>
      </c>
      <c r="P34" s="38">
        <v>44192558</v>
      </c>
      <c r="Q34" s="150">
        <v>45378408</v>
      </c>
      <c r="R34" s="150">
        <v>46332783</v>
      </c>
      <c r="S34" s="150">
        <v>46194195</v>
      </c>
      <c r="T34" s="150">
        <v>49530810</v>
      </c>
      <c r="U34" s="150">
        <v>54807451</v>
      </c>
      <c r="V34" s="150">
        <v>52531769</v>
      </c>
      <c r="W34" s="150">
        <v>50737250</v>
      </c>
      <c r="X34" s="150">
        <v>47394318</v>
      </c>
      <c r="Y34" s="150">
        <v>48771393</v>
      </c>
      <c r="Z34" s="150">
        <v>47689429</v>
      </c>
      <c r="AA34" s="150">
        <v>45806400</v>
      </c>
      <c r="AB34" s="150">
        <v>47176955</v>
      </c>
      <c r="AC34" s="150">
        <v>47872683</v>
      </c>
      <c r="AD34" s="150">
        <v>49205283</v>
      </c>
      <c r="AE34" s="150">
        <v>48283271</v>
      </c>
      <c r="AF34" s="150">
        <v>46444945</v>
      </c>
      <c r="AG34" s="150">
        <v>46068083</v>
      </c>
      <c r="AH34" s="150">
        <v>45228850</v>
      </c>
    </row>
    <row r="35" spans="1:37" ht="11.25" customHeight="1">
      <c r="A35" s="31" t="s">
        <v>124</v>
      </c>
      <c r="B35" s="32" t="s">
        <v>125</v>
      </c>
      <c r="C35" s="40"/>
      <c r="D35" s="40"/>
      <c r="E35" s="42"/>
      <c r="F35" s="42"/>
      <c r="G35" s="33"/>
      <c r="H35" s="33"/>
      <c r="I35" s="33"/>
      <c r="J35" s="33"/>
      <c r="K35" s="33"/>
      <c r="L35" s="33"/>
      <c r="M35" s="33"/>
      <c r="N35" s="167"/>
      <c r="O35" s="33"/>
      <c r="P35" s="33"/>
    </row>
    <row r="36" spans="1:37" ht="11.25" customHeight="1">
      <c r="A36" s="44" t="s">
        <v>81</v>
      </c>
      <c r="B36" s="45" t="s">
        <v>126</v>
      </c>
      <c r="C36" s="38">
        <v>12904695</v>
      </c>
      <c r="D36" s="38">
        <v>3907659</v>
      </c>
      <c r="E36" s="38">
        <v>3339760</v>
      </c>
      <c r="F36" s="38">
        <v>5491250</v>
      </c>
      <c r="G36" s="38">
        <v>4347228</v>
      </c>
      <c r="H36" s="38">
        <v>4865633</v>
      </c>
      <c r="I36" s="38">
        <v>5401950</v>
      </c>
      <c r="J36" s="38">
        <v>5755789</v>
      </c>
      <c r="K36" s="38">
        <v>6339665</v>
      </c>
      <c r="L36" s="38">
        <v>6365733</v>
      </c>
      <c r="M36" s="38">
        <v>9113131</v>
      </c>
      <c r="N36" s="168">
        <v>8055193</v>
      </c>
      <c r="O36" s="38">
        <v>9987972</v>
      </c>
      <c r="P36" s="38">
        <v>10865006</v>
      </c>
      <c r="Q36" s="146">
        <v>8568387</v>
      </c>
      <c r="R36" s="146">
        <v>9678085</v>
      </c>
      <c r="S36" s="146">
        <v>9503959</v>
      </c>
      <c r="T36" s="146">
        <v>12507996</v>
      </c>
      <c r="U36" s="146">
        <v>15654356</v>
      </c>
      <c r="V36" s="146">
        <v>12958993</v>
      </c>
      <c r="W36" s="146">
        <v>11858196</v>
      </c>
      <c r="X36" s="146">
        <v>10649128</v>
      </c>
      <c r="Y36" s="146">
        <v>11384975</v>
      </c>
      <c r="Z36" s="146">
        <v>9306446</v>
      </c>
      <c r="AA36" s="146">
        <v>7418131</v>
      </c>
      <c r="AB36" s="146">
        <v>9946058</v>
      </c>
      <c r="AC36" s="146">
        <v>11757432</v>
      </c>
      <c r="AD36" s="146">
        <v>12154194</v>
      </c>
      <c r="AE36" s="146">
        <v>9532458</v>
      </c>
      <c r="AF36" s="146">
        <v>9854332</v>
      </c>
      <c r="AG36" s="146">
        <v>8813382</v>
      </c>
      <c r="AH36" s="146">
        <v>9159685</v>
      </c>
    </row>
    <row r="37" spans="1:37" ht="11.25" customHeight="1">
      <c r="A37" s="46" t="s">
        <v>127</v>
      </c>
      <c r="B37" s="47" t="s">
        <v>128</v>
      </c>
      <c r="C37" s="42">
        <v>1727640</v>
      </c>
      <c r="D37" s="42">
        <v>1798752</v>
      </c>
      <c r="E37" s="42">
        <v>1822279</v>
      </c>
      <c r="F37" s="42">
        <v>2171449</v>
      </c>
      <c r="G37" s="42">
        <v>1647810</v>
      </c>
      <c r="H37" s="42">
        <v>1739564</v>
      </c>
      <c r="I37" s="42">
        <v>2106839</v>
      </c>
      <c r="J37" s="42">
        <v>2110933</v>
      </c>
      <c r="K37" s="42">
        <v>2817978</v>
      </c>
      <c r="L37" s="42">
        <v>2645377</v>
      </c>
      <c r="M37" s="42">
        <v>2901932</v>
      </c>
      <c r="N37" s="169">
        <v>3013447</v>
      </c>
      <c r="O37" s="42">
        <v>3157315</v>
      </c>
      <c r="P37" s="42">
        <v>4597233</v>
      </c>
      <c r="Q37" s="147">
        <v>4522420</v>
      </c>
      <c r="R37" s="147">
        <v>5695723</v>
      </c>
      <c r="S37" s="147">
        <v>6044950</v>
      </c>
      <c r="T37" s="147">
        <v>7229577</v>
      </c>
      <c r="U37" s="147">
        <v>8488088</v>
      </c>
      <c r="V37" s="147">
        <v>6357430</v>
      </c>
      <c r="W37" s="147">
        <v>5578318</v>
      </c>
      <c r="X37" s="147">
        <v>4453672</v>
      </c>
      <c r="Y37" s="147">
        <v>6131285</v>
      </c>
      <c r="Z37" s="147">
        <v>4756602</v>
      </c>
      <c r="AA37" s="147">
        <v>3763648</v>
      </c>
      <c r="AB37" s="147">
        <v>4536549</v>
      </c>
      <c r="AC37" s="147">
        <v>3296062</v>
      </c>
      <c r="AD37" s="147">
        <v>3617169</v>
      </c>
      <c r="AE37" s="147">
        <v>3869261</v>
      </c>
      <c r="AF37" s="147">
        <v>5062509</v>
      </c>
      <c r="AG37" s="147">
        <v>4126175</v>
      </c>
      <c r="AH37" s="147">
        <v>3829401</v>
      </c>
    </row>
    <row r="38" spans="1:37" ht="11.25" customHeight="1">
      <c r="A38" s="46" t="s">
        <v>129</v>
      </c>
      <c r="B38" s="47" t="s">
        <v>130</v>
      </c>
      <c r="C38" s="42">
        <v>55407</v>
      </c>
      <c r="D38" s="42">
        <v>67237</v>
      </c>
      <c r="E38" s="42">
        <v>67616</v>
      </c>
      <c r="F38" s="42">
        <v>63127</v>
      </c>
      <c r="G38" s="42">
        <v>64149</v>
      </c>
      <c r="H38" s="42">
        <v>63745</v>
      </c>
      <c r="I38" s="42">
        <v>58939</v>
      </c>
      <c r="J38" s="42">
        <v>59850</v>
      </c>
      <c r="K38" s="42">
        <v>58496</v>
      </c>
      <c r="L38" s="42">
        <v>64191</v>
      </c>
      <c r="M38" s="42">
        <v>65874</v>
      </c>
      <c r="N38" s="169">
        <v>69897</v>
      </c>
      <c r="O38" s="42">
        <v>71825</v>
      </c>
      <c r="P38" s="42">
        <v>73243</v>
      </c>
      <c r="Q38" s="147">
        <v>75028</v>
      </c>
      <c r="R38" s="147">
        <v>75597</v>
      </c>
      <c r="S38" s="147">
        <v>74717</v>
      </c>
      <c r="T38" s="147">
        <v>80101</v>
      </c>
      <c r="U38" s="147">
        <v>90048</v>
      </c>
      <c r="V38" s="147">
        <v>97357</v>
      </c>
      <c r="W38" s="147">
        <v>100178</v>
      </c>
      <c r="X38" s="147">
        <v>111141</v>
      </c>
      <c r="Y38" s="147">
        <v>134833</v>
      </c>
      <c r="Z38" s="147">
        <v>140605</v>
      </c>
      <c r="AA38" s="147">
        <v>146424</v>
      </c>
      <c r="AB38" s="147">
        <v>153737</v>
      </c>
      <c r="AC38" s="147">
        <v>159547</v>
      </c>
      <c r="AD38" s="147">
        <v>162509</v>
      </c>
      <c r="AE38" s="147">
        <v>166613</v>
      </c>
      <c r="AF38" s="147">
        <v>172783</v>
      </c>
      <c r="AG38" s="147">
        <v>174338</v>
      </c>
      <c r="AH38" s="147">
        <v>181179</v>
      </c>
    </row>
    <row r="39" spans="1:37" ht="11.25" customHeight="1">
      <c r="A39" s="46" t="s">
        <v>131</v>
      </c>
      <c r="B39" s="47" t="s">
        <v>132</v>
      </c>
      <c r="C39" s="42">
        <v>162701</v>
      </c>
      <c r="D39" s="42">
        <v>89197</v>
      </c>
      <c r="E39" s="42">
        <v>130475</v>
      </c>
      <c r="F39" s="42">
        <v>133846</v>
      </c>
      <c r="G39" s="42">
        <v>132057</v>
      </c>
      <c r="H39" s="42">
        <v>115233</v>
      </c>
      <c r="I39" s="42">
        <v>115164</v>
      </c>
      <c r="J39" s="42">
        <v>190569</v>
      </c>
      <c r="K39" s="42">
        <v>150112</v>
      </c>
      <c r="L39" s="42">
        <v>174565</v>
      </c>
      <c r="M39" s="42">
        <v>128942</v>
      </c>
      <c r="N39" s="169">
        <v>184390</v>
      </c>
      <c r="O39" s="42">
        <v>151780</v>
      </c>
      <c r="P39" s="42">
        <v>156049</v>
      </c>
      <c r="Q39" s="145">
        <v>139051</v>
      </c>
      <c r="R39" s="145">
        <v>220528</v>
      </c>
      <c r="S39" s="145">
        <v>154749</v>
      </c>
      <c r="T39" s="145">
        <v>191909</v>
      </c>
      <c r="U39" s="145">
        <v>168458</v>
      </c>
      <c r="V39" s="145">
        <v>218438</v>
      </c>
      <c r="W39" s="145">
        <v>155744</v>
      </c>
      <c r="X39" s="145">
        <v>160621</v>
      </c>
      <c r="Y39" s="145">
        <v>142527</v>
      </c>
      <c r="Z39" s="145">
        <v>219288</v>
      </c>
      <c r="AA39" s="145">
        <v>205791</v>
      </c>
      <c r="AB39" s="145">
        <v>197431</v>
      </c>
      <c r="AC39" s="145">
        <v>208871</v>
      </c>
      <c r="AD39" s="145">
        <v>293453</v>
      </c>
      <c r="AE39" s="145">
        <v>253231</v>
      </c>
      <c r="AF39" s="145">
        <v>247127</v>
      </c>
      <c r="AG39" s="145">
        <v>299869</v>
      </c>
      <c r="AH39" s="145">
        <v>334714</v>
      </c>
    </row>
    <row r="40" spans="1:37" ht="11.25" customHeight="1">
      <c r="A40" s="46" t="s">
        <v>133</v>
      </c>
      <c r="B40" s="47" t="s">
        <v>134</v>
      </c>
      <c r="C40" s="42">
        <v>488987</v>
      </c>
      <c r="D40" s="42">
        <v>281632</v>
      </c>
      <c r="E40" s="42">
        <v>286296</v>
      </c>
      <c r="F40" s="42">
        <v>268950</v>
      </c>
      <c r="G40" s="42">
        <v>198587</v>
      </c>
      <c r="H40" s="42">
        <v>230608</v>
      </c>
      <c r="I40" s="42">
        <v>297546</v>
      </c>
      <c r="J40" s="42">
        <v>326675</v>
      </c>
      <c r="K40" s="42">
        <v>220773</v>
      </c>
      <c r="L40" s="42">
        <v>290134</v>
      </c>
      <c r="M40" s="42">
        <v>375340</v>
      </c>
      <c r="N40" s="169">
        <v>402509</v>
      </c>
      <c r="O40" s="42">
        <v>235495</v>
      </c>
      <c r="P40" s="42">
        <v>328220</v>
      </c>
      <c r="Q40" s="145">
        <v>398135</v>
      </c>
      <c r="R40" s="145">
        <v>437310</v>
      </c>
      <c r="S40" s="145">
        <v>257746</v>
      </c>
      <c r="T40" s="145">
        <v>326601</v>
      </c>
      <c r="U40" s="145">
        <v>390491</v>
      </c>
      <c r="V40" s="145">
        <v>428735</v>
      </c>
      <c r="W40" s="145">
        <v>297693</v>
      </c>
      <c r="X40" s="145">
        <v>376255</v>
      </c>
      <c r="Y40" s="145">
        <v>471989</v>
      </c>
      <c r="Z40" s="145">
        <v>539356</v>
      </c>
      <c r="AA40" s="145">
        <v>367864</v>
      </c>
      <c r="AB40" s="145">
        <v>459549</v>
      </c>
      <c r="AC40" s="145">
        <v>543146</v>
      </c>
      <c r="AD40" s="145">
        <v>583653</v>
      </c>
      <c r="AE40" s="145">
        <v>426809</v>
      </c>
      <c r="AF40" s="145">
        <v>432539</v>
      </c>
      <c r="AG40" s="145">
        <v>536673</v>
      </c>
      <c r="AH40" s="145">
        <v>602690</v>
      </c>
    </row>
    <row r="41" spans="1:37" ht="11.25" customHeight="1">
      <c r="A41" s="46" t="s">
        <v>135</v>
      </c>
      <c r="B41" s="47" t="s">
        <v>136</v>
      </c>
      <c r="C41" s="42">
        <v>71307</v>
      </c>
      <c r="D41" s="42">
        <v>54700</v>
      </c>
      <c r="E41" s="42">
        <v>50501</v>
      </c>
      <c r="F41" s="42">
        <v>130823</v>
      </c>
      <c r="G41" s="42">
        <v>54922</v>
      </c>
      <c r="H41" s="42">
        <v>126061</v>
      </c>
      <c r="I41" s="42">
        <v>100088</v>
      </c>
      <c r="J41" s="42">
        <v>125624</v>
      </c>
      <c r="K41" s="42">
        <v>156729</v>
      </c>
      <c r="L41" s="42">
        <v>150819</v>
      </c>
      <c r="M41" s="42">
        <v>222197</v>
      </c>
      <c r="N41" s="169">
        <v>312689</v>
      </c>
      <c r="O41" s="42">
        <v>295667</v>
      </c>
      <c r="P41" s="42">
        <v>402901</v>
      </c>
      <c r="Q41" s="145">
        <v>540304</v>
      </c>
      <c r="R41" s="145">
        <v>763386</v>
      </c>
      <c r="S41" s="145">
        <v>427572</v>
      </c>
      <c r="T41" s="145">
        <v>662371</v>
      </c>
      <c r="U41" s="145">
        <v>913923</v>
      </c>
      <c r="V41" s="145">
        <v>1169376</v>
      </c>
      <c r="W41" s="145">
        <v>398643</v>
      </c>
      <c r="X41" s="145">
        <v>614204</v>
      </c>
      <c r="Y41" s="145">
        <v>1024003</v>
      </c>
      <c r="Z41" s="145">
        <v>1423748</v>
      </c>
      <c r="AA41" s="145">
        <v>610001</v>
      </c>
      <c r="AB41" s="145">
        <v>958156</v>
      </c>
      <c r="AC41" s="145">
        <v>1183376</v>
      </c>
      <c r="AD41" s="145">
        <v>1492310</v>
      </c>
      <c r="AE41" s="145">
        <v>280864</v>
      </c>
      <c r="AF41" s="145">
        <v>255363</v>
      </c>
      <c r="AG41" s="145">
        <v>304635</v>
      </c>
      <c r="AH41" s="145">
        <v>248047</v>
      </c>
    </row>
    <row r="42" spans="1:37" ht="11.25" customHeight="1">
      <c r="A42" s="46" t="s">
        <v>137</v>
      </c>
      <c r="B42" s="41" t="s">
        <v>138</v>
      </c>
      <c r="C42" s="42">
        <v>32519</v>
      </c>
      <c r="D42" s="42">
        <v>72352</v>
      </c>
      <c r="E42" s="42">
        <v>69266</v>
      </c>
      <c r="F42" s="42">
        <v>60827</v>
      </c>
      <c r="G42" s="42">
        <v>36739</v>
      </c>
      <c r="H42" s="42">
        <v>18860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169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</row>
    <row r="43" spans="1:37" ht="11.25" customHeight="1">
      <c r="A43" s="46" t="s">
        <v>139</v>
      </c>
      <c r="B43" s="41" t="s">
        <v>140</v>
      </c>
      <c r="C43" s="42">
        <v>25791</v>
      </c>
      <c r="D43" s="42">
        <v>59680</v>
      </c>
      <c r="E43" s="42">
        <v>25783</v>
      </c>
      <c r="F43" s="42">
        <v>59531</v>
      </c>
      <c r="G43" s="42">
        <v>27056</v>
      </c>
      <c r="H43" s="42">
        <v>69559</v>
      </c>
      <c r="I43" s="42">
        <v>33331</v>
      </c>
      <c r="J43" s="42">
        <v>0</v>
      </c>
      <c r="K43" s="42">
        <v>0</v>
      </c>
      <c r="L43" s="42">
        <v>0</v>
      </c>
      <c r="M43" s="42">
        <v>0</v>
      </c>
      <c r="N43" s="169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64"/>
      <c r="AJ43" s="64"/>
      <c r="AK43" s="64"/>
    </row>
    <row r="44" spans="1:37" ht="11.25" customHeight="1">
      <c r="A44" s="46" t="s">
        <v>141</v>
      </c>
      <c r="B44" s="41" t="s">
        <v>142</v>
      </c>
      <c r="C44" s="42">
        <v>499146</v>
      </c>
      <c r="D44" s="42">
        <v>411160</v>
      </c>
      <c r="E44" s="42">
        <v>139038</v>
      </c>
      <c r="F44" s="42">
        <v>43232</v>
      </c>
      <c r="G44" s="42">
        <v>5843</v>
      </c>
      <c r="H44" s="42">
        <v>8357</v>
      </c>
      <c r="I44" s="42">
        <v>205784</v>
      </c>
      <c r="J44" s="42">
        <v>0</v>
      </c>
      <c r="K44" s="42">
        <v>0</v>
      </c>
      <c r="L44" s="42">
        <v>0</v>
      </c>
      <c r="M44" s="42">
        <v>0</v>
      </c>
      <c r="N44" s="169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</row>
    <row r="45" spans="1:37" ht="11.25" customHeight="1">
      <c r="A45" s="46" t="s">
        <v>143</v>
      </c>
      <c r="B45" s="41" t="s">
        <v>485</v>
      </c>
      <c r="C45" s="42">
        <v>615668</v>
      </c>
      <c r="D45" s="42">
        <v>540602</v>
      </c>
      <c r="E45" s="42">
        <v>95364</v>
      </c>
      <c r="F45" s="42">
        <v>1513167</v>
      </c>
      <c r="G45" s="42">
        <v>1563193</v>
      </c>
      <c r="H45" s="42">
        <v>1512619</v>
      </c>
      <c r="I45" s="42">
        <v>1562455</v>
      </c>
      <c r="J45" s="42">
        <v>1777213</v>
      </c>
      <c r="K45" s="42">
        <v>1763655</v>
      </c>
      <c r="L45" s="42">
        <v>1780589</v>
      </c>
      <c r="M45" s="42">
        <v>4128765</v>
      </c>
      <c r="N45" s="169">
        <v>2537993</v>
      </c>
      <c r="O45" s="42">
        <v>3771567</v>
      </c>
      <c r="P45" s="42">
        <v>4001743</v>
      </c>
      <c r="Q45" s="145">
        <v>40673</v>
      </c>
      <c r="R45" s="145">
        <v>79401</v>
      </c>
      <c r="S45" s="145">
        <v>37809</v>
      </c>
      <c r="T45" s="145">
        <v>1307141</v>
      </c>
      <c r="U45" s="145">
        <v>3063449</v>
      </c>
      <c r="V45" s="145">
        <v>3204429</v>
      </c>
      <c r="W45" s="145">
        <v>3107862</v>
      </c>
      <c r="X45" s="145">
        <v>3200753</v>
      </c>
      <c r="Y45" s="145">
        <v>1771408</v>
      </c>
      <c r="Z45" s="145">
        <v>560238</v>
      </c>
      <c r="AA45" s="145">
        <v>481249</v>
      </c>
      <c r="AB45" s="145">
        <v>2036847</v>
      </c>
      <c r="AC45" s="145">
        <v>3021799</v>
      </c>
      <c r="AD45" s="145">
        <v>4250267</v>
      </c>
      <c r="AE45" s="145">
        <v>2384247</v>
      </c>
      <c r="AF45" s="42">
        <v>1884744</v>
      </c>
      <c r="AG45" s="42">
        <v>1528561</v>
      </c>
      <c r="AH45" s="42">
        <v>1947492</v>
      </c>
    </row>
    <row r="46" spans="1:37" ht="11.25" customHeight="1">
      <c r="A46" s="46" t="s">
        <v>87</v>
      </c>
      <c r="B46" s="41" t="s">
        <v>88</v>
      </c>
      <c r="C46" s="42">
        <v>550003</v>
      </c>
      <c r="D46" s="42">
        <v>17718</v>
      </c>
      <c r="E46" s="42">
        <v>78950</v>
      </c>
      <c r="F46" s="42">
        <v>18032</v>
      </c>
      <c r="G46" s="42">
        <v>19258</v>
      </c>
      <c r="H46" s="42">
        <v>4951</v>
      </c>
      <c r="I46" s="42">
        <v>2980</v>
      </c>
      <c r="J46" s="42">
        <v>7288</v>
      </c>
      <c r="K46" s="42">
        <v>3705</v>
      </c>
      <c r="L46" s="42">
        <v>1150</v>
      </c>
      <c r="M46" s="42">
        <v>2447</v>
      </c>
      <c r="N46" s="169">
        <v>794</v>
      </c>
      <c r="O46" s="42">
        <v>36543</v>
      </c>
      <c r="P46" s="42">
        <v>0</v>
      </c>
      <c r="Q46" s="145">
        <v>10294</v>
      </c>
      <c r="R46" s="145">
        <v>9298</v>
      </c>
      <c r="S46" s="145">
        <v>34392</v>
      </c>
      <c r="T46" s="145">
        <v>25344</v>
      </c>
      <c r="U46" s="145">
        <v>55066</v>
      </c>
      <c r="V46" s="145">
        <v>69831</v>
      </c>
      <c r="W46" s="145">
        <v>3179</v>
      </c>
      <c r="X46" s="145">
        <v>13986</v>
      </c>
      <c r="Y46" s="145">
        <v>8143</v>
      </c>
      <c r="Z46" s="145">
        <v>16318</v>
      </c>
      <c r="AA46" s="145">
        <v>50182</v>
      </c>
      <c r="AB46" s="145">
        <v>19071</v>
      </c>
      <c r="AC46" s="145">
        <v>37961</v>
      </c>
      <c r="AD46" s="145">
        <v>9608</v>
      </c>
      <c r="AE46" s="145">
        <v>40639</v>
      </c>
      <c r="AF46" s="145">
        <v>110508</v>
      </c>
      <c r="AG46" s="145">
        <v>76162</v>
      </c>
      <c r="AH46" s="145">
        <v>124871</v>
      </c>
    </row>
    <row r="47" spans="1:37" ht="11.25" customHeight="1">
      <c r="A47" s="46" t="s">
        <v>145</v>
      </c>
      <c r="B47" s="47" t="s">
        <v>146</v>
      </c>
      <c r="C47" s="42">
        <v>3750</v>
      </c>
      <c r="D47" s="42">
        <v>2755</v>
      </c>
      <c r="E47" s="42">
        <v>2778</v>
      </c>
      <c r="F47" s="42">
        <v>464063</v>
      </c>
      <c r="G47" s="42">
        <v>3365</v>
      </c>
      <c r="H47" s="42">
        <v>396065</v>
      </c>
      <c r="I47" s="42">
        <v>315141</v>
      </c>
      <c r="J47" s="42">
        <v>370203</v>
      </c>
      <c r="K47" s="42">
        <v>345835</v>
      </c>
      <c r="L47" s="42">
        <v>554140</v>
      </c>
      <c r="M47" s="42">
        <v>601673</v>
      </c>
      <c r="N47" s="169">
        <v>676224</v>
      </c>
      <c r="O47" s="42">
        <v>1253924</v>
      </c>
      <c r="P47" s="42">
        <v>267213</v>
      </c>
      <c r="Q47" s="145">
        <v>1593861</v>
      </c>
      <c r="R47" s="145">
        <v>1101477</v>
      </c>
      <c r="S47" s="145">
        <v>1007697</v>
      </c>
      <c r="T47" s="145">
        <v>1274469</v>
      </c>
      <c r="U47" s="145">
        <v>1154101</v>
      </c>
      <c r="V47" s="145">
        <v>270862</v>
      </c>
      <c r="W47" s="145">
        <v>1058518</v>
      </c>
      <c r="X47" s="145">
        <v>731607</v>
      </c>
      <c r="Y47" s="145">
        <v>448928</v>
      </c>
      <c r="Z47" s="145">
        <v>327582</v>
      </c>
      <c r="AA47" s="145">
        <v>519801</v>
      </c>
      <c r="AB47" s="145">
        <v>618528</v>
      </c>
      <c r="AC47" s="145">
        <v>563013</v>
      </c>
      <c r="AD47" s="145">
        <v>525325</v>
      </c>
      <c r="AE47" s="145">
        <v>633422</v>
      </c>
      <c r="AF47" s="145">
        <v>437491</v>
      </c>
      <c r="AG47" s="145">
        <v>475687</v>
      </c>
      <c r="AH47" s="145">
        <v>293599</v>
      </c>
    </row>
    <row r="48" spans="1:37" ht="11.25" customHeight="1">
      <c r="A48" s="46" t="s">
        <v>148</v>
      </c>
      <c r="B48" s="41" t="s">
        <v>140</v>
      </c>
      <c r="C48" s="42">
        <v>49181</v>
      </c>
      <c r="D48" s="42">
        <v>51766</v>
      </c>
      <c r="E48" s="42">
        <v>83172</v>
      </c>
      <c r="F48" s="42">
        <v>77485</v>
      </c>
      <c r="G48" s="42">
        <v>105031</v>
      </c>
      <c r="H48" s="42">
        <v>56837</v>
      </c>
      <c r="I48" s="42">
        <v>50007</v>
      </c>
      <c r="J48" s="42">
        <v>43601</v>
      </c>
      <c r="K48" s="42">
        <v>72607</v>
      </c>
      <c r="L48" s="42">
        <v>65727</v>
      </c>
      <c r="M48" s="42">
        <v>59178</v>
      </c>
      <c r="N48" s="169">
        <v>52703</v>
      </c>
      <c r="O48" s="42">
        <v>82407</v>
      </c>
      <c r="P48" s="42">
        <v>73432</v>
      </c>
      <c r="Q48" s="145">
        <v>66014</v>
      </c>
      <c r="R48" s="145">
        <v>58830</v>
      </c>
      <c r="S48" s="145">
        <v>94948</v>
      </c>
      <c r="T48" s="145">
        <v>84883</v>
      </c>
      <c r="U48" s="145">
        <v>75011</v>
      </c>
      <c r="V48" s="145">
        <v>64413</v>
      </c>
      <c r="W48" s="145">
        <v>106919</v>
      </c>
      <c r="X48" s="145">
        <v>93272</v>
      </c>
      <c r="Y48" s="145">
        <v>80423</v>
      </c>
      <c r="Z48" s="145">
        <v>72414</v>
      </c>
      <c r="AA48" s="145">
        <v>117192</v>
      </c>
      <c r="AB48" s="145">
        <v>104466</v>
      </c>
      <c r="AC48" s="145">
        <v>88326</v>
      </c>
      <c r="AD48" s="145">
        <v>73558</v>
      </c>
      <c r="AE48" s="145">
        <v>119243</v>
      </c>
      <c r="AF48" s="145">
        <v>113168</v>
      </c>
      <c r="AG48" s="145">
        <v>96293</v>
      </c>
      <c r="AH48" s="145">
        <v>93165</v>
      </c>
    </row>
    <row r="49" spans="1:34" ht="11.25" customHeight="1">
      <c r="A49" s="46" t="s">
        <v>147</v>
      </c>
      <c r="B49" s="47" t="s">
        <v>138</v>
      </c>
      <c r="C49" s="42">
        <v>8622595</v>
      </c>
      <c r="D49" s="42">
        <v>460108</v>
      </c>
      <c r="E49" s="42">
        <v>488242</v>
      </c>
      <c r="F49" s="42">
        <v>486718</v>
      </c>
      <c r="G49" s="42">
        <v>489218</v>
      </c>
      <c r="H49" s="42">
        <v>523174</v>
      </c>
      <c r="I49" s="42">
        <v>553676</v>
      </c>
      <c r="J49" s="42">
        <v>743833</v>
      </c>
      <c r="K49" s="42">
        <v>749775</v>
      </c>
      <c r="L49" s="42">
        <v>639041</v>
      </c>
      <c r="M49" s="42">
        <v>626783</v>
      </c>
      <c r="N49" s="169">
        <v>804547</v>
      </c>
      <c r="O49" s="42">
        <v>931449</v>
      </c>
      <c r="P49" s="42">
        <v>964972</v>
      </c>
      <c r="Q49" s="145">
        <v>1182607</v>
      </c>
      <c r="R49" s="145">
        <v>1236535</v>
      </c>
      <c r="S49" s="145">
        <v>1369379</v>
      </c>
      <c r="T49" s="145">
        <v>1325600</v>
      </c>
      <c r="U49" s="145">
        <v>1255722</v>
      </c>
      <c r="V49" s="145">
        <v>1078122</v>
      </c>
      <c r="W49" s="145">
        <v>1051142</v>
      </c>
      <c r="X49" s="145">
        <v>893617</v>
      </c>
      <c r="Y49" s="145">
        <v>1171436</v>
      </c>
      <c r="Z49" s="145">
        <v>1250295</v>
      </c>
      <c r="AA49" s="145">
        <v>1155979</v>
      </c>
      <c r="AB49" s="145">
        <v>861724</v>
      </c>
      <c r="AC49" s="145">
        <v>2655331</v>
      </c>
      <c r="AD49" s="145">
        <v>1146342</v>
      </c>
      <c r="AE49" s="145">
        <v>1358129</v>
      </c>
      <c r="AF49" s="145">
        <v>1138100</v>
      </c>
      <c r="AG49" s="145">
        <v>1194989</v>
      </c>
      <c r="AH49" s="145">
        <v>1504527</v>
      </c>
    </row>
    <row r="50" spans="1:34" ht="11.25" customHeight="1">
      <c r="A50" s="37" t="s">
        <v>99</v>
      </c>
      <c r="B50" s="45" t="s">
        <v>149</v>
      </c>
      <c r="C50" s="38">
        <v>8987189</v>
      </c>
      <c r="D50" s="38">
        <v>9157870</v>
      </c>
      <c r="E50" s="38">
        <v>9287930</v>
      </c>
      <c r="F50" s="38">
        <v>7778615</v>
      </c>
      <c r="G50" s="38">
        <v>7994941</v>
      </c>
      <c r="H50" s="38">
        <v>8337075</v>
      </c>
      <c r="I50" s="38">
        <v>8350044</v>
      </c>
      <c r="J50" s="38">
        <v>6872260</v>
      </c>
      <c r="K50" s="38">
        <v>7084602</v>
      </c>
      <c r="L50" s="38">
        <v>8463025</v>
      </c>
      <c r="M50" s="38">
        <v>6461977</v>
      </c>
      <c r="N50" s="168">
        <v>6570889</v>
      </c>
      <c r="O50" s="38">
        <v>6255806</v>
      </c>
      <c r="P50" s="38">
        <v>7769600</v>
      </c>
      <c r="Q50" s="146">
        <v>11821733</v>
      </c>
      <c r="R50" s="146">
        <v>12133274</v>
      </c>
      <c r="S50" s="146">
        <v>12332966</v>
      </c>
      <c r="T50" s="146">
        <v>14318713</v>
      </c>
      <c r="U50" s="146">
        <v>16561392</v>
      </c>
      <c r="V50" s="146">
        <v>17153406</v>
      </c>
      <c r="W50" s="146">
        <v>17060285</v>
      </c>
      <c r="X50" s="146">
        <v>16080311</v>
      </c>
      <c r="Y50" s="146">
        <v>16957021</v>
      </c>
      <c r="Z50" s="146">
        <v>18099840</v>
      </c>
      <c r="AA50" s="146">
        <v>17828612</v>
      </c>
      <c r="AB50" s="146">
        <v>16677814</v>
      </c>
      <c r="AC50" s="146">
        <v>15869086</v>
      </c>
      <c r="AD50" s="146">
        <v>16764990</v>
      </c>
      <c r="AE50" s="146">
        <v>18863193</v>
      </c>
      <c r="AF50" s="146">
        <v>17460977</v>
      </c>
      <c r="AG50" s="146">
        <v>18096900</v>
      </c>
      <c r="AH50" s="146">
        <v>17685711</v>
      </c>
    </row>
    <row r="51" spans="1:34" ht="11.25" customHeight="1">
      <c r="A51" s="46" t="s">
        <v>150</v>
      </c>
      <c r="B51" s="47" t="s">
        <v>486</v>
      </c>
      <c r="C51" s="42">
        <v>1934116</v>
      </c>
      <c r="D51" s="42">
        <v>2022812</v>
      </c>
      <c r="E51" s="42">
        <v>1923648</v>
      </c>
      <c r="F51" s="42">
        <v>2012331</v>
      </c>
      <c r="G51" s="42">
        <v>1990729</v>
      </c>
      <c r="H51" s="42">
        <v>2311492</v>
      </c>
      <c r="I51" s="42">
        <v>2430889</v>
      </c>
      <c r="J51" s="42">
        <v>2731946</v>
      </c>
      <c r="K51" s="42">
        <v>2779158</v>
      </c>
      <c r="L51" s="42">
        <v>3959012</v>
      </c>
      <c r="M51" s="42">
        <v>1847831</v>
      </c>
      <c r="N51" s="169">
        <v>1826554</v>
      </c>
      <c r="O51" s="42">
        <v>1483774</v>
      </c>
      <c r="P51" s="42">
        <v>2746667</v>
      </c>
      <c r="Q51" s="147">
        <v>6841648</v>
      </c>
      <c r="R51" s="147">
        <v>6980365</v>
      </c>
      <c r="S51" s="147">
        <v>7051494</v>
      </c>
      <c r="T51" s="147">
        <v>8750636</v>
      </c>
      <c r="U51" s="147">
        <v>10887752</v>
      </c>
      <c r="V51" s="147">
        <v>10994211</v>
      </c>
      <c r="W51" s="147">
        <v>10368522</v>
      </c>
      <c r="X51" s="147">
        <v>9496721</v>
      </c>
      <c r="Y51" s="147">
        <v>10529293</v>
      </c>
      <c r="Z51" s="147">
        <v>11550937</v>
      </c>
      <c r="AA51" s="147">
        <v>11185983</v>
      </c>
      <c r="AB51" s="147">
        <v>9391469</v>
      </c>
      <c r="AC51" s="147">
        <v>8555223</v>
      </c>
      <c r="AD51" s="147">
        <v>9759402</v>
      </c>
      <c r="AE51" s="147">
        <v>11705257</v>
      </c>
      <c r="AF51" s="147">
        <v>10873979</v>
      </c>
      <c r="AG51" s="147">
        <v>11349785</v>
      </c>
      <c r="AH51" s="147">
        <v>11281327</v>
      </c>
    </row>
    <row r="52" spans="1:34" ht="11.25" customHeight="1">
      <c r="A52" s="46" t="s">
        <v>141</v>
      </c>
      <c r="B52" s="47" t="s">
        <v>142</v>
      </c>
      <c r="C52" s="42">
        <v>327398</v>
      </c>
      <c r="D52" s="42">
        <v>349739</v>
      </c>
      <c r="E52" s="42">
        <v>488929</v>
      </c>
      <c r="F52" s="42">
        <v>508998</v>
      </c>
      <c r="G52" s="42">
        <v>511153</v>
      </c>
      <c r="H52" s="42">
        <v>589209</v>
      </c>
      <c r="I52" s="42">
        <v>413385</v>
      </c>
      <c r="J52" s="42">
        <v>0</v>
      </c>
      <c r="K52" s="42">
        <v>0</v>
      </c>
      <c r="L52" s="42">
        <v>0</v>
      </c>
      <c r="M52" s="42">
        <v>0</v>
      </c>
      <c r="N52" s="169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80">
        <v>0</v>
      </c>
      <c r="AE52" s="180">
        <v>0</v>
      </c>
      <c r="AF52" s="180">
        <v>0</v>
      </c>
      <c r="AG52" s="180">
        <v>0</v>
      </c>
      <c r="AH52" s="180">
        <v>0</v>
      </c>
    </row>
    <row r="53" spans="1:34" ht="11.25" customHeight="1">
      <c r="A53" s="46" t="s">
        <v>151</v>
      </c>
      <c r="B53" s="47" t="s">
        <v>144</v>
      </c>
      <c r="C53" s="42">
        <v>2992509</v>
      </c>
      <c r="D53" s="42">
        <v>2993211</v>
      </c>
      <c r="E53" s="42">
        <v>2993913</v>
      </c>
      <c r="F53" s="42">
        <v>1497434</v>
      </c>
      <c r="G53" s="42">
        <v>1498110</v>
      </c>
      <c r="H53" s="42">
        <v>1498809</v>
      </c>
      <c r="I53" s="42">
        <v>1499531</v>
      </c>
      <c r="J53" s="42">
        <v>0</v>
      </c>
      <c r="K53" s="42">
        <v>0</v>
      </c>
      <c r="L53" s="42">
        <v>0</v>
      </c>
      <c r="M53" s="42">
        <v>0</v>
      </c>
      <c r="N53" s="169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180">
        <v>0</v>
      </c>
    </row>
    <row r="54" spans="1:34" ht="11.25" customHeight="1">
      <c r="A54" s="46" t="s">
        <v>87</v>
      </c>
      <c r="B54" s="47" t="s">
        <v>88</v>
      </c>
      <c r="C54" s="42"/>
      <c r="D54" s="42"/>
      <c r="E54" s="42"/>
      <c r="F54" s="42">
        <v>3313</v>
      </c>
      <c r="G54" s="42">
        <v>58087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169">
        <v>0</v>
      </c>
      <c r="O54" s="42">
        <v>0</v>
      </c>
      <c r="P54" s="42">
        <v>0</v>
      </c>
      <c r="Q54" s="42">
        <v>0</v>
      </c>
      <c r="R54" s="42">
        <v>0</v>
      </c>
      <c r="S54" s="42">
        <v>924</v>
      </c>
      <c r="T54" s="42">
        <v>7148</v>
      </c>
      <c r="U54" s="42">
        <v>42686</v>
      </c>
      <c r="V54" s="42">
        <v>43675</v>
      </c>
      <c r="W54" s="42">
        <v>48006</v>
      </c>
      <c r="X54" s="42">
        <v>56125</v>
      </c>
      <c r="Y54" s="42">
        <v>45687</v>
      </c>
      <c r="Z54" s="42">
        <v>39001</v>
      </c>
      <c r="AA54" s="42">
        <v>19159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180">
        <v>0</v>
      </c>
    </row>
    <row r="55" spans="1:34" ht="11.25" customHeight="1">
      <c r="A55" s="46" t="s">
        <v>152</v>
      </c>
      <c r="B55" s="47" t="s">
        <v>153</v>
      </c>
      <c r="C55" s="42">
        <v>2983977</v>
      </c>
      <c r="D55" s="42">
        <v>3017981</v>
      </c>
      <c r="E55" s="42">
        <v>3161740</v>
      </c>
      <c r="F55" s="42">
        <v>3081088</v>
      </c>
      <c r="G55" s="42">
        <v>3230198</v>
      </c>
      <c r="H55" s="42">
        <v>3204369</v>
      </c>
      <c r="I55" s="42">
        <v>3238546</v>
      </c>
      <c r="J55" s="42">
        <v>3344440</v>
      </c>
      <c r="K55" s="42">
        <v>3477711</v>
      </c>
      <c r="L55" s="42">
        <v>3589333</v>
      </c>
      <c r="M55" s="42">
        <v>3650361</v>
      </c>
      <c r="N55" s="169">
        <v>3788388</v>
      </c>
      <c r="O55" s="42">
        <v>3831568</v>
      </c>
      <c r="P55" s="42">
        <v>3988707</v>
      </c>
      <c r="Q55" s="147">
        <v>4272268</v>
      </c>
      <c r="R55" s="147">
        <v>4529334</v>
      </c>
      <c r="S55" s="147">
        <v>4700981</v>
      </c>
      <c r="T55" s="147">
        <v>5008677</v>
      </c>
      <c r="U55" s="147">
        <v>5086584</v>
      </c>
      <c r="V55" s="147">
        <v>5110484</v>
      </c>
      <c r="W55" s="147">
        <v>5692536</v>
      </c>
      <c r="X55" s="147">
        <v>5587490</v>
      </c>
      <c r="Y55" s="147">
        <v>5478467</v>
      </c>
      <c r="Z55" s="147">
        <v>5583493</v>
      </c>
      <c r="AA55" s="147">
        <v>5702375</v>
      </c>
      <c r="AB55" s="147">
        <v>5806259</v>
      </c>
      <c r="AC55" s="147">
        <v>5823020</v>
      </c>
      <c r="AD55" s="147">
        <v>5845307</v>
      </c>
      <c r="AE55" s="147">
        <v>5746705</v>
      </c>
      <c r="AF55" s="147">
        <v>5527730</v>
      </c>
      <c r="AG55" s="147">
        <v>5674780</v>
      </c>
      <c r="AH55" s="147">
        <v>5343621</v>
      </c>
    </row>
    <row r="56" spans="1:34" ht="11.25" customHeight="1">
      <c r="A56" s="46" t="s">
        <v>154</v>
      </c>
      <c r="B56" s="47" t="s">
        <v>155</v>
      </c>
      <c r="C56" s="42">
        <v>665833</v>
      </c>
      <c r="D56" s="42">
        <v>687510</v>
      </c>
      <c r="E56" s="42">
        <v>671105</v>
      </c>
      <c r="F56" s="42">
        <v>648365</v>
      </c>
      <c r="G56" s="42">
        <v>692261</v>
      </c>
      <c r="H56" s="42">
        <v>659645</v>
      </c>
      <c r="I56" s="42">
        <v>690184</v>
      </c>
      <c r="J56" s="42">
        <v>721043</v>
      </c>
      <c r="K56" s="42">
        <v>765986</v>
      </c>
      <c r="L56" s="42">
        <v>807838</v>
      </c>
      <c r="M56" s="42">
        <v>853470</v>
      </c>
      <c r="N56" s="169">
        <v>870210</v>
      </c>
      <c r="O56" s="42">
        <v>849101</v>
      </c>
      <c r="P56" s="42">
        <v>952401</v>
      </c>
      <c r="Q56" s="147">
        <v>620366</v>
      </c>
      <c r="R56" s="147">
        <v>535864</v>
      </c>
      <c r="S56" s="147">
        <v>486219</v>
      </c>
      <c r="T56" s="147">
        <v>455141</v>
      </c>
      <c r="U56" s="147">
        <v>444678</v>
      </c>
      <c r="V56" s="147">
        <v>456332</v>
      </c>
      <c r="W56" s="147">
        <v>460138</v>
      </c>
      <c r="X56" s="147">
        <v>468458</v>
      </c>
      <c r="Y56" s="147">
        <v>489606</v>
      </c>
      <c r="Z56" s="147">
        <v>513344</v>
      </c>
      <c r="AA56" s="147">
        <v>521171</v>
      </c>
      <c r="AB56" s="147">
        <v>547531</v>
      </c>
      <c r="AC56" s="147">
        <v>548738</v>
      </c>
      <c r="AD56" s="147">
        <v>569664</v>
      </c>
      <c r="AE56" s="147">
        <v>573921</v>
      </c>
      <c r="AF56" s="147">
        <v>580766</v>
      </c>
      <c r="AG56" s="147">
        <v>588837</v>
      </c>
      <c r="AH56" s="147">
        <v>605330</v>
      </c>
    </row>
    <row r="57" spans="1:34" ht="11.25" customHeight="1">
      <c r="A57" s="46" t="s">
        <v>156</v>
      </c>
      <c r="B57" s="47" t="s">
        <v>157</v>
      </c>
      <c r="C57" s="42">
        <v>21080</v>
      </c>
      <c r="D57" s="42">
        <v>22282</v>
      </c>
      <c r="E57" s="42">
        <v>22882</v>
      </c>
      <c r="F57" s="42">
        <v>0</v>
      </c>
      <c r="G57" s="48" t="s">
        <v>158</v>
      </c>
      <c r="H57" s="48" t="s">
        <v>158</v>
      </c>
      <c r="I57" s="48" t="s">
        <v>158</v>
      </c>
      <c r="J57" s="48" t="s">
        <v>158</v>
      </c>
      <c r="K57" s="48" t="s">
        <v>158</v>
      </c>
      <c r="L57" s="48" t="s">
        <v>158</v>
      </c>
      <c r="M57" s="48" t="s">
        <v>158</v>
      </c>
      <c r="N57" s="170" t="s">
        <v>158</v>
      </c>
      <c r="O57" s="48">
        <v>532</v>
      </c>
      <c r="P57" s="48">
        <v>0</v>
      </c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0</v>
      </c>
      <c r="AF57" s="147">
        <v>0</v>
      </c>
      <c r="AG57" s="147">
        <v>0</v>
      </c>
      <c r="AH57" s="147">
        <v>0</v>
      </c>
    </row>
    <row r="58" spans="1:34" ht="11.25" customHeight="1">
      <c r="A58" s="46" t="s">
        <v>148</v>
      </c>
      <c r="B58" s="50" t="s">
        <v>140</v>
      </c>
      <c r="C58" s="42">
        <v>35591</v>
      </c>
      <c r="D58" s="42">
        <v>36458</v>
      </c>
      <c r="E58" s="42">
        <v>0</v>
      </c>
      <c r="F58" s="42">
        <v>0</v>
      </c>
      <c r="G58" s="42">
        <v>0</v>
      </c>
      <c r="H58" s="42">
        <v>43057</v>
      </c>
      <c r="I58" s="42">
        <v>45280</v>
      </c>
      <c r="J58" s="42">
        <v>47606</v>
      </c>
      <c r="K58" s="42">
        <v>49869</v>
      </c>
      <c r="L58" s="42">
        <v>52203</v>
      </c>
      <c r="M58" s="42">
        <v>54910</v>
      </c>
      <c r="N58" s="169">
        <v>57736</v>
      </c>
      <c r="O58" s="42">
        <v>58917</v>
      </c>
      <c r="P58" s="42">
        <v>55297</v>
      </c>
      <c r="Q58" s="147">
        <v>57208</v>
      </c>
      <c r="R58" s="147">
        <v>60258</v>
      </c>
      <c r="S58" s="147">
        <v>61018</v>
      </c>
      <c r="T58" s="147">
        <v>62212</v>
      </c>
      <c r="U58" s="147">
        <v>64154</v>
      </c>
      <c r="V58" s="147">
        <v>64653</v>
      </c>
      <c r="W58" s="147">
        <v>65479</v>
      </c>
      <c r="X58" s="147">
        <v>66692</v>
      </c>
      <c r="Y58" s="147">
        <v>67276</v>
      </c>
      <c r="Z58" s="147">
        <v>67939</v>
      </c>
      <c r="AA58" s="147">
        <v>69243</v>
      </c>
      <c r="AB58" s="147">
        <v>70476</v>
      </c>
      <c r="AC58" s="147">
        <v>72807</v>
      </c>
      <c r="AD58" s="147">
        <v>76001</v>
      </c>
      <c r="AE58" s="147">
        <v>80007</v>
      </c>
      <c r="AF58" s="147">
        <v>78652</v>
      </c>
      <c r="AG58" s="147">
        <v>88883</v>
      </c>
      <c r="AH58" s="147">
        <v>85176</v>
      </c>
    </row>
    <row r="59" spans="1:34" ht="11.25" customHeight="1">
      <c r="A59" s="49" t="s">
        <v>147</v>
      </c>
      <c r="B59" s="47" t="s">
        <v>138</v>
      </c>
      <c r="C59" s="42">
        <v>26685</v>
      </c>
      <c r="D59" s="42">
        <v>27877</v>
      </c>
      <c r="E59" s="42">
        <v>25713</v>
      </c>
      <c r="F59" s="42">
        <v>27086</v>
      </c>
      <c r="G59" s="42">
        <v>14403</v>
      </c>
      <c r="H59" s="42">
        <v>30494</v>
      </c>
      <c r="I59" s="42">
        <v>32229</v>
      </c>
      <c r="J59" s="42">
        <v>27225</v>
      </c>
      <c r="K59" s="42">
        <v>11878</v>
      </c>
      <c r="L59" s="42">
        <v>54639</v>
      </c>
      <c r="M59" s="42">
        <v>55405</v>
      </c>
      <c r="N59" s="169">
        <v>28001</v>
      </c>
      <c r="O59" s="42">
        <v>31914</v>
      </c>
      <c r="P59" s="42">
        <v>26528</v>
      </c>
      <c r="Q59" s="147">
        <v>30243</v>
      </c>
      <c r="R59" s="147">
        <v>27453</v>
      </c>
      <c r="S59" s="147">
        <v>32330</v>
      </c>
      <c r="T59" s="147">
        <v>34899</v>
      </c>
      <c r="U59" s="147">
        <v>35538</v>
      </c>
      <c r="V59" s="147">
        <v>484051</v>
      </c>
      <c r="W59" s="147">
        <v>425604</v>
      </c>
      <c r="X59" s="147">
        <v>404825</v>
      </c>
      <c r="Y59" s="147">
        <v>346692</v>
      </c>
      <c r="Z59" s="147">
        <v>345126</v>
      </c>
      <c r="AA59" s="147">
        <v>330681</v>
      </c>
      <c r="AB59" s="147">
        <v>862079</v>
      </c>
      <c r="AC59" s="147">
        <v>869298</v>
      </c>
      <c r="AD59" s="147">
        <v>514616</v>
      </c>
      <c r="AE59" s="147">
        <v>757303</v>
      </c>
      <c r="AF59" s="147">
        <v>399850</v>
      </c>
      <c r="AG59" s="147">
        <v>394615</v>
      </c>
      <c r="AH59" s="147">
        <v>370257</v>
      </c>
    </row>
    <row r="60" spans="1:34" ht="11.25" customHeight="1">
      <c r="A60" s="44" t="s">
        <v>159</v>
      </c>
      <c r="B60" s="45" t="s">
        <v>160</v>
      </c>
      <c r="C60" s="38">
        <v>24122179</v>
      </c>
      <c r="D60" s="38">
        <v>24176781</v>
      </c>
      <c r="E60" s="38">
        <v>24440126</v>
      </c>
      <c r="F60" s="38">
        <v>24310014</v>
      </c>
      <c r="G60" s="38">
        <v>24645393</v>
      </c>
      <c r="H60" s="38">
        <v>24762663</v>
      </c>
      <c r="I60" s="38">
        <v>24901597</v>
      </c>
      <c r="J60" s="38">
        <v>25044196</v>
      </c>
      <c r="K60" s="38">
        <v>25289954</v>
      </c>
      <c r="L60" s="38">
        <v>25346178</v>
      </c>
      <c r="M60" s="38">
        <v>25375761</v>
      </c>
      <c r="N60" s="168">
        <v>25401233</v>
      </c>
      <c r="O60" s="38">
        <v>24898070</v>
      </c>
      <c r="P60" s="38">
        <v>25557952</v>
      </c>
      <c r="Q60" s="146">
        <v>24988288</v>
      </c>
      <c r="R60" s="146">
        <v>24521424</v>
      </c>
      <c r="S60" s="146">
        <v>24357270</v>
      </c>
      <c r="T60" s="146">
        <v>22704101</v>
      </c>
      <c r="U60" s="146">
        <v>22591702</v>
      </c>
      <c r="V60" s="146">
        <v>22419370</v>
      </c>
      <c r="W60" s="146">
        <v>21818769</v>
      </c>
      <c r="X60" s="146">
        <v>20664879</v>
      </c>
      <c r="Y60" s="146">
        <v>20429397</v>
      </c>
      <c r="Z60" s="146">
        <v>20283143</v>
      </c>
      <c r="AA60" s="146">
        <v>20559657</v>
      </c>
      <c r="AB60" s="146">
        <v>20553083</v>
      </c>
      <c r="AC60" s="146">
        <v>20246165</v>
      </c>
      <c r="AD60" s="146">
        <v>20286099</v>
      </c>
      <c r="AE60" s="146">
        <v>19887620</v>
      </c>
      <c r="AF60" s="146">
        <v>19129636</v>
      </c>
      <c r="AG60" s="146">
        <v>19157801</v>
      </c>
      <c r="AH60" s="146">
        <v>18383454</v>
      </c>
    </row>
    <row r="61" spans="1:34" ht="11.25" customHeight="1">
      <c r="A61" s="46" t="s">
        <v>161</v>
      </c>
      <c r="B61" s="47" t="s">
        <v>162</v>
      </c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169"/>
      <c r="O61" s="42"/>
      <c r="P61" s="42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</row>
    <row r="62" spans="1:34" ht="11.25" customHeight="1">
      <c r="A62" s="46" t="s">
        <v>163</v>
      </c>
      <c r="B62" s="47" t="s">
        <v>164</v>
      </c>
      <c r="C62" s="42">
        <v>3198655</v>
      </c>
      <c r="D62" s="42">
        <v>3198655</v>
      </c>
      <c r="E62" s="42">
        <v>3198655</v>
      </c>
      <c r="F62" s="42">
        <v>3198655</v>
      </c>
      <c r="G62" s="42">
        <v>3198655</v>
      </c>
      <c r="H62" s="42">
        <v>3198655</v>
      </c>
      <c r="I62" s="42">
        <v>3198655</v>
      </c>
      <c r="J62" s="42">
        <v>3548655</v>
      </c>
      <c r="K62" s="42">
        <v>3548655</v>
      </c>
      <c r="L62" s="42">
        <v>3548655</v>
      </c>
      <c r="M62" s="42">
        <v>3548655</v>
      </c>
      <c r="N62" s="169">
        <v>3548655</v>
      </c>
      <c r="O62" s="42">
        <v>12548655</v>
      </c>
      <c r="P62" s="42">
        <v>12548655</v>
      </c>
      <c r="Q62" s="147">
        <v>12548655</v>
      </c>
      <c r="R62" s="147">
        <v>12548655</v>
      </c>
      <c r="S62" s="147">
        <v>12548655</v>
      </c>
      <c r="T62" s="147">
        <v>12548655</v>
      </c>
      <c r="U62" s="147">
        <v>12548655</v>
      </c>
      <c r="V62" s="147">
        <v>12548655</v>
      </c>
      <c r="W62" s="147">
        <v>12548655</v>
      </c>
      <c r="X62" s="147">
        <v>12548655</v>
      </c>
      <c r="Y62" s="147">
        <v>12548655</v>
      </c>
      <c r="Z62" s="147">
        <v>12548655</v>
      </c>
      <c r="AA62" s="147">
        <v>12548655</v>
      </c>
      <c r="AB62" s="147">
        <v>12548655</v>
      </c>
      <c r="AC62" s="147">
        <v>12548655</v>
      </c>
      <c r="AD62" s="147">
        <v>12548655</v>
      </c>
      <c r="AE62" s="147">
        <v>12548655</v>
      </c>
      <c r="AF62" s="147">
        <v>12898655</v>
      </c>
      <c r="AG62" s="147">
        <v>12898655</v>
      </c>
      <c r="AH62" s="147">
        <v>12898655</v>
      </c>
    </row>
    <row r="63" spans="1:34" ht="11.25" customHeight="1">
      <c r="A63" s="46" t="s">
        <v>165</v>
      </c>
      <c r="B63" s="47" t="s">
        <v>166</v>
      </c>
      <c r="C63" s="42">
        <v>18361990</v>
      </c>
      <c r="D63" s="42">
        <v>18373394</v>
      </c>
      <c r="E63" s="42">
        <v>18386716</v>
      </c>
      <c r="F63" s="42">
        <v>18399366</v>
      </c>
      <c r="G63" s="42">
        <v>18384164</v>
      </c>
      <c r="H63" s="42">
        <v>18385286</v>
      </c>
      <c r="I63" s="42">
        <v>18400936</v>
      </c>
      <c r="J63" s="42">
        <v>18066178</v>
      </c>
      <c r="K63" s="42">
        <v>18052433</v>
      </c>
      <c r="L63" s="42">
        <v>18070656</v>
      </c>
      <c r="M63" s="42">
        <v>18088434</v>
      </c>
      <c r="N63" s="169">
        <v>18104738</v>
      </c>
      <c r="O63" s="42">
        <v>9062308</v>
      </c>
      <c r="P63" s="42">
        <v>9074713</v>
      </c>
      <c r="Q63" s="147">
        <v>9086492</v>
      </c>
      <c r="R63" s="147">
        <v>9097646</v>
      </c>
      <c r="S63" s="147">
        <v>8300967</v>
      </c>
      <c r="T63" s="147">
        <v>8308350</v>
      </c>
      <c r="U63" s="147">
        <v>8327143</v>
      </c>
      <c r="V63" s="147">
        <v>8341257</v>
      </c>
      <c r="W63" s="147">
        <v>7902848</v>
      </c>
      <c r="X63" s="147">
        <v>7917662</v>
      </c>
      <c r="Y63" s="147">
        <v>7939309</v>
      </c>
      <c r="Z63" s="147">
        <v>7957428</v>
      </c>
      <c r="AA63" s="147">
        <v>7914668</v>
      </c>
      <c r="AB63" s="147">
        <v>4341765</v>
      </c>
      <c r="AC63" s="147">
        <v>4363309</v>
      </c>
      <c r="AD63" s="147">
        <v>2208753</v>
      </c>
      <c r="AE63" s="147">
        <v>2165549</v>
      </c>
      <c r="AF63" s="147">
        <v>647341</v>
      </c>
      <c r="AG63" s="147">
        <v>670130</v>
      </c>
      <c r="AH63" s="147">
        <v>697240</v>
      </c>
    </row>
    <row r="64" spans="1:34" ht="11.25" customHeight="1">
      <c r="A64" s="46" t="s">
        <v>167</v>
      </c>
      <c r="B64" s="47" t="s">
        <v>168</v>
      </c>
      <c r="C64" s="42">
        <v>19457</v>
      </c>
      <c r="D64" s="42">
        <v>19310</v>
      </c>
      <c r="E64" s="42">
        <v>19164</v>
      </c>
      <c r="F64" s="42">
        <v>19018</v>
      </c>
      <c r="G64" s="42">
        <v>18872</v>
      </c>
      <c r="H64" s="42">
        <v>18725</v>
      </c>
      <c r="I64" s="42">
        <v>18578</v>
      </c>
      <c r="J64" s="42">
        <v>18431</v>
      </c>
      <c r="K64" s="42">
        <v>18285</v>
      </c>
      <c r="L64" s="42">
        <v>18138</v>
      </c>
      <c r="M64" s="42">
        <v>17992</v>
      </c>
      <c r="N64" s="169">
        <v>17845</v>
      </c>
      <c r="O64" s="42">
        <v>17699</v>
      </c>
      <c r="P64" s="42">
        <v>17552</v>
      </c>
      <c r="Q64" s="147">
        <v>17406</v>
      </c>
      <c r="R64" s="147">
        <v>17259</v>
      </c>
      <c r="S64" s="147">
        <v>17113</v>
      </c>
      <c r="T64" s="147">
        <v>16967</v>
      </c>
      <c r="U64" s="147">
        <v>16820</v>
      </c>
      <c r="V64" s="147">
        <v>16673</v>
      </c>
      <c r="W64" s="147">
        <v>16527</v>
      </c>
      <c r="X64" s="147">
        <v>16381</v>
      </c>
      <c r="Y64" s="147">
        <v>16234</v>
      </c>
      <c r="Z64" s="147">
        <v>16088</v>
      </c>
      <c r="AA64" s="147">
        <v>15942</v>
      </c>
      <c r="AB64" s="147">
        <v>15795</v>
      </c>
      <c r="AC64" s="147">
        <v>15649</v>
      </c>
      <c r="AD64" s="147">
        <v>15502</v>
      </c>
      <c r="AE64" s="147">
        <v>15356</v>
      </c>
      <c r="AF64" s="147">
        <v>15209</v>
      </c>
      <c r="AG64" s="147">
        <v>15063</v>
      </c>
      <c r="AH64" s="147">
        <v>14916</v>
      </c>
    </row>
    <row r="65" spans="1:34" ht="12" customHeight="1">
      <c r="A65" s="51" t="s">
        <v>169</v>
      </c>
      <c r="B65" s="52" t="s">
        <v>170</v>
      </c>
      <c r="C65" s="42">
        <v>2497828</v>
      </c>
      <c r="D65" s="42">
        <v>2497828</v>
      </c>
      <c r="E65" s="42">
        <v>2497828</v>
      </c>
      <c r="F65" s="42">
        <v>2870412</v>
      </c>
      <c r="G65" s="42">
        <v>2870412</v>
      </c>
      <c r="H65" s="42">
        <v>2870412</v>
      </c>
      <c r="I65" s="42">
        <v>2870412</v>
      </c>
      <c r="J65" s="42">
        <v>3523443</v>
      </c>
      <c r="K65" s="42">
        <v>3523443</v>
      </c>
      <c r="L65" s="42">
        <v>3523443</v>
      </c>
      <c r="M65" s="42">
        <v>3523443</v>
      </c>
      <c r="N65" s="169">
        <v>2876239</v>
      </c>
      <c r="O65" s="42">
        <v>2876239</v>
      </c>
      <c r="P65" s="42">
        <v>2876239</v>
      </c>
      <c r="Q65" s="147">
        <v>2876239</v>
      </c>
      <c r="R65" s="147">
        <v>1696038</v>
      </c>
      <c r="S65" s="147">
        <v>1696038</v>
      </c>
      <c r="T65" s="147">
        <v>1696038</v>
      </c>
      <c r="U65" s="147">
        <v>1696038</v>
      </c>
      <c r="V65" s="147">
        <v>1696038</v>
      </c>
      <c r="W65" s="147">
        <v>1737922</v>
      </c>
      <c r="X65" s="147">
        <v>1737922</v>
      </c>
      <c r="Y65" s="147">
        <v>1737922</v>
      </c>
      <c r="Z65" s="147">
        <v>3682925</v>
      </c>
      <c r="AA65" s="147">
        <v>3682925</v>
      </c>
      <c r="AB65" s="147">
        <v>3682925</v>
      </c>
      <c r="AC65" s="147">
        <v>3682925</v>
      </c>
      <c r="AD65" s="147">
        <v>5277275</v>
      </c>
      <c r="AE65" s="147">
        <v>5277275</v>
      </c>
      <c r="AF65" s="147">
        <v>5277275</v>
      </c>
      <c r="AG65" s="147">
        <v>3909434</v>
      </c>
      <c r="AH65" s="147">
        <v>6915784</v>
      </c>
    </row>
    <row r="66" spans="1:34" ht="11.25" customHeight="1">
      <c r="A66" s="51" t="s">
        <v>171</v>
      </c>
      <c r="B66" s="52" t="s">
        <v>172</v>
      </c>
      <c r="C66" s="42">
        <v>-249257</v>
      </c>
      <c r="D66" s="42">
        <v>-225818</v>
      </c>
      <c r="E66" s="42">
        <v>-224845</v>
      </c>
      <c r="F66" s="42">
        <v>-221759</v>
      </c>
      <c r="G66" s="42">
        <v>-187634</v>
      </c>
      <c r="H66" s="42">
        <v>-169298</v>
      </c>
      <c r="I66" s="42">
        <v>-168276</v>
      </c>
      <c r="J66" s="42">
        <v>-165635</v>
      </c>
      <c r="K66" s="42">
        <v>-130740</v>
      </c>
      <c r="L66" s="42">
        <v>-128382</v>
      </c>
      <c r="M66" s="42">
        <v>-200874</v>
      </c>
      <c r="N66" s="169">
        <v>-196619</v>
      </c>
      <c r="O66" s="42">
        <v>-369685</v>
      </c>
      <c r="P66" s="42">
        <v>-375913</v>
      </c>
      <c r="Q66" s="42">
        <v>-486347</v>
      </c>
      <c r="R66" s="42">
        <v>-916632</v>
      </c>
      <c r="S66" s="42">
        <v>-460824</v>
      </c>
      <c r="T66" s="42">
        <v>-805218</v>
      </c>
      <c r="U66" s="42">
        <v>-805045</v>
      </c>
      <c r="V66" s="42">
        <v>-801729</v>
      </c>
      <c r="W66" s="42">
        <v>-1352327</v>
      </c>
      <c r="X66" s="42">
        <v>-2599163</v>
      </c>
      <c r="Y66" s="42">
        <v>-3348852</v>
      </c>
      <c r="Z66" s="42">
        <v>-4095967</v>
      </c>
      <c r="AA66" s="42">
        <v>-4440311</v>
      </c>
      <c r="AB66" s="42">
        <v>-1409998</v>
      </c>
      <c r="AC66" s="42">
        <v>-2109430</v>
      </c>
      <c r="AD66" s="42">
        <v>-430966</v>
      </c>
      <c r="AE66" s="42">
        <v>-962908</v>
      </c>
      <c r="AF66" s="42">
        <v>-1042520</v>
      </c>
      <c r="AG66" s="42">
        <v>-410385</v>
      </c>
      <c r="AH66" s="42">
        <v>-1719033</v>
      </c>
    </row>
    <row r="67" spans="1:34" ht="11.25" customHeight="1">
      <c r="A67" s="51" t="s">
        <v>173</v>
      </c>
      <c r="B67" s="52" t="s">
        <v>174</v>
      </c>
      <c r="C67" s="42">
        <v>2774</v>
      </c>
      <c r="D67" s="42">
        <v>-671</v>
      </c>
      <c r="E67" s="42">
        <v>-6368</v>
      </c>
      <c r="F67" s="42">
        <v>34002</v>
      </c>
      <c r="G67" s="42">
        <v>35722</v>
      </c>
      <c r="H67" s="42">
        <v>60327</v>
      </c>
      <c r="I67" s="42">
        <v>77183</v>
      </c>
      <c r="J67" s="42">
        <v>41897</v>
      </c>
      <c r="K67" s="42">
        <v>53369</v>
      </c>
      <c r="L67" s="42">
        <v>35255</v>
      </c>
      <c r="M67" s="42">
        <v>46748</v>
      </c>
      <c r="N67" s="169">
        <v>42896</v>
      </c>
      <c r="O67" s="42">
        <v>17067</v>
      </c>
      <c r="P67" s="42">
        <v>78948</v>
      </c>
      <c r="Q67" s="147">
        <v>98759</v>
      </c>
      <c r="R67" s="147">
        <v>78774</v>
      </c>
      <c r="S67" s="147">
        <v>20938</v>
      </c>
      <c r="T67" s="147">
        <v>-26699</v>
      </c>
      <c r="U67" s="147">
        <v>-152519</v>
      </c>
      <c r="V67" s="147">
        <v>-224168</v>
      </c>
      <c r="W67" s="147">
        <v>154916</v>
      </c>
      <c r="X67" s="147">
        <v>-86380</v>
      </c>
      <c r="Y67" s="147">
        <v>-138906</v>
      </c>
      <c r="Z67" s="147">
        <v>-50582</v>
      </c>
      <c r="AA67" s="147">
        <v>82511</v>
      </c>
      <c r="AB67" s="147">
        <v>222512</v>
      </c>
      <c r="AC67" s="147">
        <v>117095</v>
      </c>
      <c r="AD67" s="147">
        <v>280291</v>
      </c>
      <c r="AE67" s="147">
        <v>133426</v>
      </c>
      <c r="AF67" s="147">
        <v>-152189</v>
      </c>
      <c r="AG67" s="147">
        <v>-100542</v>
      </c>
      <c r="AH67" s="147">
        <v>-436807</v>
      </c>
    </row>
    <row r="68" spans="1:34" ht="11.25" customHeight="1">
      <c r="A68" s="51" t="s">
        <v>175</v>
      </c>
      <c r="B68" s="53" t="s">
        <v>176</v>
      </c>
      <c r="C68" s="42">
        <v>280698</v>
      </c>
      <c r="D68" s="42">
        <v>303884</v>
      </c>
      <c r="E68" s="42">
        <v>558693</v>
      </c>
      <c r="F68" s="42">
        <v>0</v>
      </c>
      <c r="G68" s="42">
        <v>314869</v>
      </c>
      <c r="H68" s="42">
        <v>387451</v>
      </c>
      <c r="I68" s="42">
        <v>492962</v>
      </c>
      <c r="J68" s="42">
        <v>0</v>
      </c>
      <c r="K68" s="42">
        <v>211344</v>
      </c>
      <c r="L68" s="42">
        <v>265111</v>
      </c>
      <c r="M68" s="42">
        <v>337388</v>
      </c>
      <c r="N68" s="169"/>
      <c r="O68" s="42">
        <v>732896</v>
      </c>
      <c r="P68" s="42">
        <v>1325431</v>
      </c>
      <c r="Q68" s="147">
        <v>835570</v>
      </c>
      <c r="R68" s="147">
        <v>0</v>
      </c>
      <c r="S68" s="147">
        <v>1033223</v>
      </c>
      <c r="T68" s="147">
        <v>954571</v>
      </c>
      <c r="U68" s="147">
        <v>949206</v>
      </c>
      <c r="V68" s="147">
        <v>0</v>
      </c>
      <c r="W68" s="147">
        <v>798665</v>
      </c>
      <c r="X68" s="147">
        <v>1118144</v>
      </c>
      <c r="Y68" s="147">
        <v>1663181</v>
      </c>
      <c r="Z68" s="147">
        <v>0</v>
      </c>
      <c r="AA68" s="147">
        <v>743154</v>
      </c>
      <c r="AB68" s="147">
        <v>1139168</v>
      </c>
      <c r="AC68" s="147">
        <v>1615635</v>
      </c>
      <c r="AD68" s="147">
        <v>0</v>
      </c>
      <c r="AE68" s="147">
        <v>697692</v>
      </c>
      <c r="AF68" s="147">
        <v>1473298</v>
      </c>
      <c r="AG68" s="147">
        <v>2162837</v>
      </c>
      <c r="AH68" s="147">
        <v>0</v>
      </c>
    </row>
    <row r="69" spans="1:34" ht="11.25" customHeight="1">
      <c r="A69" s="46" t="s">
        <v>177</v>
      </c>
      <c r="B69" s="47" t="s">
        <v>178</v>
      </c>
      <c r="C69" s="42">
        <v>10034</v>
      </c>
      <c r="D69" s="42">
        <v>10199</v>
      </c>
      <c r="E69" s="42">
        <v>10283</v>
      </c>
      <c r="F69" s="42">
        <v>10320</v>
      </c>
      <c r="G69" s="42">
        <v>10333</v>
      </c>
      <c r="H69" s="42">
        <v>11105</v>
      </c>
      <c r="I69" s="42">
        <v>11147</v>
      </c>
      <c r="J69" s="42">
        <v>11227</v>
      </c>
      <c r="K69" s="42">
        <v>13165</v>
      </c>
      <c r="L69" s="42">
        <v>13302</v>
      </c>
      <c r="M69" s="42">
        <v>13975</v>
      </c>
      <c r="N69" s="169">
        <v>13232</v>
      </c>
      <c r="O69" s="42">
        <v>12891</v>
      </c>
      <c r="P69" s="42">
        <v>12327</v>
      </c>
      <c r="Q69" s="147">
        <v>11514</v>
      </c>
      <c r="R69" s="147">
        <v>11473</v>
      </c>
      <c r="S69" s="147">
        <v>11462</v>
      </c>
      <c r="T69" s="147">
        <v>11437</v>
      </c>
      <c r="U69" s="147">
        <v>11404</v>
      </c>
      <c r="V69" s="147">
        <v>11465</v>
      </c>
      <c r="W69" s="147">
        <v>11563</v>
      </c>
      <c r="X69" s="147">
        <v>11658</v>
      </c>
      <c r="Y69" s="147">
        <v>11854</v>
      </c>
      <c r="Z69" s="147">
        <v>12006</v>
      </c>
      <c r="AA69" s="147">
        <v>12113</v>
      </c>
      <c r="AB69" s="147">
        <v>12261</v>
      </c>
      <c r="AC69" s="147">
        <v>12327</v>
      </c>
      <c r="AD69" s="147">
        <v>12589</v>
      </c>
      <c r="AE69" s="147">
        <v>12575</v>
      </c>
      <c r="AF69" s="147">
        <v>12567</v>
      </c>
      <c r="AG69" s="147">
        <v>12609</v>
      </c>
      <c r="AH69" s="147">
        <v>12699</v>
      </c>
    </row>
    <row r="70" spans="1:34" ht="11.25" customHeight="1">
      <c r="A70" s="46" t="s">
        <v>519</v>
      </c>
      <c r="B70" s="47" t="s">
        <v>520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169">
        <v>994247</v>
      </c>
      <c r="O70" s="42">
        <v>0</v>
      </c>
      <c r="P70" s="42">
        <v>0</v>
      </c>
      <c r="Q70" s="147">
        <v>0</v>
      </c>
      <c r="R70" s="147">
        <v>1988212</v>
      </c>
      <c r="S70" s="147">
        <v>1189698</v>
      </c>
      <c r="T70" s="147">
        <v>0</v>
      </c>
      <c r="U70" s="147">
        <v>0</v>
      </c>
      <c r="V70" s="147">
        <v>831179</v>
      </c>
      <c r="W70" s="147">
        <v>0</v>
      </c>
      <c r="X70" s="147">
        <v>0</v>
      </c>
      <c r="Y70" s="147">
        <v>0</v>
      </c>
      <c r="Z70" s="147">
        <v>212590</v>
      </c>
      <c r="AA70" s="147">
        <v>0</v>
      </c>
      <c r="AB70" s="147">
        <v>0</v>
      </c>
      <c r="AC70" s="147">
        <v>0</v>
      </c>
      <c r="AD70" s="147">
        <v>374000</v>
      </c>
      <c r="AE70" s="147">
        <v>0</v>
      </c>
      <c r="AF70" s="147">
        <v>0</v>
      </c>
      <c r="AG70" s="147">
        <v>0</v>
      </c>
      <c r="AH70" s="147">
        <v>0</v>
      </c>
    </row>
    <row r="71" spans="1:34" ht="11.25" customHeight="1">
      <c r="A71" s="44" t="s">
        <v>179</v>
      </c>
      <c r="B71" s="47" t="s">
        <v>180</v>
      </c>
      <c r="C71" s="38">
        <v>46014063</v>
      </c>
      <c r="D71" s="38">
        <v>37242310</v>
      </c>
      <c r="E71" s="38">
        <v>37067816</v>
      </c>
      <c r="F71" s="38">
        <v>37579879</v>
      </c>
      <c r="G71" s="38">
        <v>36987562</v>
      </c>
      <c r="H71" s="38">
        <v>37965371</v>
      </c>
      <c r="I71" s="38">
        <v>38653591</v>
      </c>
      <c r="J71" s="38">
        <v>37672245</v>
      </c>
      <c r="K71" s="38">
        <v>38714221</v>
      </c>
      <c r="L71" s="38">
        <v>40174936</v>
      </c>
      <c r="M71" s="38">
        <v>40950869</v>
      </c>
      <c r="N71" s="168">
        <v>40027315</v>
      </c>
      <c r="O71" s="38">
        <v>41141848</v>
      </c>
      <c r="P71" s="38">
        <v>44192558</v>
      </c>
      <c r="Q71" s="150">
        <v>45378408</v>
      </c>
      <c r="R71" s="150">
        <v>46332783</v>
      </c>
      <c r="S71" s="150">
        <v>46194195</v>
      </c>
      <c r="T71" s="150">
        <v>49530810</v>
      </c>
      <c r="U71" s="150">
        <v>54807451</v>
      </c>
      <c r="V71" s="150">
        <v>52531769</v>
      </c>
      <c r="W71" s="150">
        <v>50737250</v>
      </c>
      <c r="X71" s="150">
        <v>47394318</v>
      </c>
      <c r="Y71" s="150">
        <v>48771393</v>
      </c>
      <c r="Z71" s="150">
        <v>47689429</v>
      </c>
      <c r="AA71" s="150">
        <v>45806400</v>
      </c>
      <c r="AB71" s="150">
        <v>47176955</v>
      </c>
      <c r="AC71" s="150">
        <v>47872683</v>
      </c>
      <c r="AD71" s="150">
        <v>49205283</v>
      </c>
      <c r="AE71" s="150">
        <v>48283271</v>
      </c>
      <c r="AF71" s="150">
        <v>46444945</v>
      </c>
      <c r="AG71" s="150">
        <v>46068083</v>
      </c>
      <c r="AH71" s="150">
        <v>45228850</v>
      </c>
    </row>
    <row r="72" spans="1:34" ht="15" customHeight="1"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171"/>
      <c r="O72" s="64"/>
      <c r="Q72" s="147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</row>
    <row r="73" spans="1:34" ht="15" customHeight="1">
      <c r="A73" s="46" t="s">
        <v>484</v>
      </c>
      <c r="B73" s="46" t="s">
        <v>490</v>
      </c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</row>
    <row r="74" spans="1:34" ht="15" customHeight="1">
      <c r="A74" s="46" t="s">
        <v>181</v>
      </c>
      <c r="B74" s="46" t="s">
        <v>489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</row>
    <row r="75" spans="1:34" ht="15" customHeight="1">
      <c r="A75" s="46" t="s">
        <v>182</v>
      </c>
      <c r="B75" s="46" t="s">
        <v>488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</row>
    <row r="76" spans="1:34" ht="15" customHeight="1"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</row>
    <row r="77" spans="1:34" ht="15" customHeight="1"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</row>
    <row r="78" spans="1:34" ht="15" customHeight="1"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</row>
    <row r="79" spans="1:34" ht="15" customHeight="1"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</row>
    <row r="80" spans="1:34" ht="15" customHeight="1"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</row>
    <row r="81" spans="3:34" ht="15" customHeight="1"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</row>
    <row r="82" spans="3:34" ht="15" customHeight="1"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Income Statement_Old</vt:lpstr>
      <vt:lpstr>Reconciliação_Produtos</vt:lpstr>
      <vt:lpstr>Reconciliation_Products</vt:lpstr>
      <vt:lpstr>De_Para</vt:lpstr>
      <vt:lpstr>Income Statement (New)</vt:lpstr>
      <vt:lpstr>Income Statement (B3)</vt:lpstr>
      <vt:lpstr>Income Statement (Neoway)</vt:lpstr>
      <vt:lpstr>Income Statement (Neurotech)</vt:lpstr>
      <vt:lpstr>Balance Sheet </vt:lpstr>
      <vt:lpstr>Cash Flow Statement</vt:lpstr>
      <vt:lpstr>Distributions &amp; Share Count</vt:lpstr>
      <vt:lpstr>Listado - Ações</vt:lpstr>
      <vt:lpstr>Listado - Juros, Moedas, Mercad</vt:lpstr>
      <vt:lpstr>Balcão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2025-05-05T22:14:05Z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