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8. Outros\Guia de Modelagem\"/>
    </mc:Choice>
  </mc:AlternateContent>
  <xr:revisionPtr revIDLastSave="0" documentId="13_ncr:1_{2328B581-11A1-465A-B26B-31E3FF4A21FD}" xr6:coauthVersionLast="47" xr6:coauthVersionMax="47" xr10:uidLastSave="{00000000-0000-0000-0000-000000000000}"/>
  <bookViews>
    <workbookView xWindow="14124" yWindow="-16380" windowWidth="29016" windowHeight="15696" xr2:uid="{574CBB8A-1F73-42DC-B74C-440D5200E043}"/>
  </bookViews>
  <sheets>
    <sheet name="Modeling Revenues Guide" sheetId="2" r:id="rId1"/>
    <sheet name="Agio Cetip_Cetip Goodwill" sheetId="3" r:id="rId2"/>
    <sheet name="Cash and Fin. Invest. Info" sheetId="4" r:id="rId3"/>
    <sheet name="Debt Info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\0">[1]Patrimonial!#REF!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P">'[2]Mgmt Quarterly Case'!#REF!</definedName>
    <definedName name="\S">#REF!</definedName>
    <definedName name="\xx">'[3]Mgmt Quarterly Case'!#REF!</definedName>
    <definedName name="\xy">'[3]Mgmt Quarterly Case'!#REF!</definedName>
    <definedName name="\y">#REF!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hidden="1">{"Page 1",#N/A,TRUE,"Sheet1";"Page 2",#N/A,TRUE,"Sheet1"}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hidden="1">{"Page 1",#N/A,TRUE,"Sheet1";"Page 2",#N/A,TRUE,"Sheet1"}</definedName>
    <definedName name="______ANN1">#REF!</definedName>
    <definedName name="______ATI2">#N/A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 localSheetId="0">#REF!</definedName>
    <definedName name="__ANO68">#REF!</definedName>
    <definedName name="__ANO69" localSheetId="0">#REF!</definedName>
    <definedName name="__ANO69">#REF!</definedName>
    <definedName name="__ANO70" localSheetId="0">#REF!</definedName>
    <definedName name="__ANO70">#REF!</definedName>
    <definedName name="__ANO71" localSheetId="0">#REF!</definedName>
    <definedName name="__ANO71">#REF!</definedName>
    <definedName name="__ANO72" localSheetId="0">#REF!</definedName>
    <definedName name="__ANO72">#REF!</definedName>
    <definedName name="__ANO73" localSheetId="0">#REF!</definedName>
    <definedName name="__ANO73">#REF!</definedName>
    <definedName name="__ANO74" localSheetId="0">#REF!</definedName>
    <definedName name="__ANO74">#REF!</definedName>
    <definedName name="__ANO75" localSheetId="0">#REF!</definedName>
    <definedName name="__ANO75">#REF!</definedName>
    <definedName name="__ANO76" localSheetId="0">#REF!</definedName>
    <definedName name="__ANO76">#REF!</definedName>
    <definedName name="__ANO77" localSheetId="0">#REF!</definedName>
    <definedName name="__ANO77">#REF!</definedName>
    <definedName name="__ANO78" localSheetId="0">#REF!</definedName>
    <definedName name="__ANO78">#REF!</definedName>
    <definedName name="__ANO79" localSheetId="0">#REF!</definedName>
    <definedName name="__ANO79">#REF!</definedName>
    <definedName name="__ANO80" localSheetId="0">#REF!</definedName>
    <definedName name="__ANO80">#REF!</definedName>
    <definedName name="__ANO81" localSheetId="0">#REF!</definedName>
    <definedName name="__ANO81">#REF!</definedName>
    <definedName name="__ANO82" localSheetId="0">#REF!</definedName>
    <definedName name="__ANO82">#REF!</definedName>
    <definedName name="__ANO83" localSheetId="0">#REF!</definedName>
    <definedName name="__ANO83">#REF!</definedName>
    <definedName name="__ANO84" localSheetId="0">#REF!</definedName>
    <definedName name="__ANO84">#REF!</definedName>
    <definedName name="__ANO85" localSheetId="0">#REF!</definedName>
    <definedName name="__ANO85">#REF!</definedName>
    <definedName name="__ANO86" localSheetId="0">#REF!</definedName>
    <definedName name="__ANO86">#REF!</definedName>
    <definedName name="__ANO87" localSheetId="0">#REF!</definedName>
    <definedName name="__ANO87">#REF!</definedName>
    <definedName name="__ANO88" localSheetId="0">#REF!</definedName>
    <definedName name="__ANO88">#REF!</definedName>
    <definedName name="__ANO89" localSheetId="0">#REF!</definedName>
    <definedName name="__ANO89">#REF!</definedName>
    <definedName name="__ANO90" localSheetId="0">#REF!</definedName>
    <definedName name="__ANO90">#REF!</definedName>
    <definedName name="__ANO91" localSheetId="0">#REF!</definedName>
    <definedName name="__ANO91">#REF!</definedName>
    <definedName name="__ANO92" localSheetId="0">#REF!</definedName>
    <definedName name="__ANO92">#REF!</definedName>
    <definedName name="__ANO93" localSheetId="0">#REF!</definedName>
    <definedName name="__ANO93">#REF!</definedName>
    <definedName name="__ANO94" localSheetId="0">#REF!</definedName>
    <definedName name="__ANO94">#REF!</definedName>
    <definedName name="__ANO95" localSheetId="0">#REF!</definedName>
    <definedName name="__ANO95">#REF!</definedName>
    <definedName name="__ANO96" localSheetId="0">#REF!</definedName>
    <definedName name="__ANO96">#REF!</definedName>
    <definedName name="__ATI2">#N/A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>#REF!</definedName>
    <definedName name="_1__123Graph_AChart_1A" hidden="1">#REF!</definedName>
    <definedName name="_1__123Graph_AChart_2" hidden="1">[10]Model!$B$453:$B$462</definedName>
    <definedName name="_10">#REF!</definedName>
    <definedName name="_10__123Graph_CGROWTH_REVS_B" hidden="1">#REF!</definedName>
    <definedName name="_11__123Graph_DGROWTH_REVS_A" hidden="1">#REF!</definedName>
    <definedName name="_11A">#REF!</definedName>
    <definedName name="_11B">#REF!</definedName>
    <definedName name="_11C">#REF!</definedName>
    <definedName name="_12">#REF!</definedName>
    <definedName name="_12__123Graph_DGROWTH_REVS_B" hidden="1">#REF!</definedName>
    <definedName name="_13">#REF!</definedName>
    <definedName name="_13__123Graph_XChart_1A" hidden="1">#REF!</definedName>
    <definedName name="_14">#REF!</definedName>
    <definedName name="_14__123Graph_XChart_2A" hidden="1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A">#REF!</definedName>
    <definedName name="_2">#REF!</definedName>
    <definedName name="_2__123Graph_AChart_2A" hidden="1">#REF!</definedName>
    <definedName name="_2__123Graph_AChart_3" hidden="1">[10]Model!$B$483:$B$489</definedName>
    <definedName name="_20">#REF!</definedName>
    <definedName name="_20_Jul_94">#REF!</definedName>
    <definedName name="_2004_Revenue">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A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>#REF!</definedName>
    <definedName name="_4__123Graph_AGROWTH_REVS_A" hidden="1">#REF!</definedName>
    <definedName name="_4__123Graph_BChart_3" hidden="1">[10]Model!$C$483:$C$489</definedName>
    <definedName name="_4A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>#REF!</definedName>
    <definedName name="_6__123Graph_BGROSS_MARGINS" hidden="1">#REF!</definedName>
    <definedName name="_6__123Graph_XChart_2" hidden="1">[10]Model!$A$453:$A$462</definedName>
    <definedName name="_7">#REF!</definedName>
    <definedName name="_7__123Graph_BGROWTH_REVS_A" hidden="1">#REF!</definedName>
    <definedName name="_7__123Graph_XChart_3" hidden="1">[10]Model!$A$483:$A$489</definedName>
    <definedName name="_8">#REF!</definedName>
    <definedName name="_8__123Graph_BGROWTH_REVS_B" hidden="1">#REF!</definedName>
    <definedName name="_8__123Graph_XChart_4" hidden="1">[10]Model!$A$469:$A$475</definedName>
    <definedName name="_8A">#REF!</definedName>
    <definedName name="_8B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>#REF!</definedName>
    <definedName name="_ANO68" localSheetId="0">#REF!</definedName>
    <definedName name="_ANO68">#REF!</definedName>
    <definedName name="_ANO69" localSheetId="0">#REF!</definedName>
    <definedName name="_ANO69">#REF!</definedName>
    <definedName name="_ANO70" localSheetId="0">#REF!</definedName>
    <definedName name="_ANO70">#REF!</definedName>
    <definedName name="_ANO71" localSheetId="0">#REF!</definedName>
    <definedName name="_ANO71">#REF!</definedName>
    <definedName name="_ANO72" localSheetId="0">#REF!</definedName>
    <definedName name="_ANO72">#REF!</definedName>
    <definedName name="_ANO73" localSheetId="0">#REF!</definedName>
    <definedName name="_ANO73">#REF!</definedName>
    <definedName name="_ANO74" localSheetId="0">#REF!</definedName>
    <definedName name="_ANO74">#REF!</definedName>
    <definedName name="_ANO75" localSheetId="0">#REF!</definedName>
    <definedName name="_ANO75">#REF!</definedName>
    <definedName name="_ANO76" localSheetId="0">#REF!</definedName>
    <definedName name="_ANO76">#REF!</definedName>
    <definedName name="_ANO77" localSheetId="0">#REF!</definedName>
    <definedName name="_ANO77">#REF!</definedName>
    <definedName name="_ANO78" localSheetId="0">#REF!</definedName>
    <definedName name="_ANO78">#REF!</definedName>
    <definedName name="_ANO79" localSheetId="0">#REF!</definedName>
    <definedName name="_ANO79">#REF!</definedName>
    <definedName name="_ANO80" localSheetId="0">#REF!</definedName>
    <definedName name="_ANO80">#REF!</definedName>
    <definedName name="_ANO81" localSheetId="0">#REF!</definedName>
    <definedName name="_ANO81">#REF!</definedName>
    <definedName name="_ANO82" localSheetId="0">#REF!</definedName>
    <definedName name="_ANO82">#REF!</definedName>
    <definedName name="_ANO83" localSheetId="0">#REF!</definedName>
    <definedName name="_ANO83">#REF!</definedName>
    <definedName name="_ANO84" localSheetId="0">#REF!</definedName>
    <definedName name="_ANO84">#REF!</definedName>
    <definedName name="_ANO85" localSheetId="0">#REF!</definedName>
    <definedName name="_ANO85">#REF!</definedName>
    <definedName name="_ANO86" localSheetId="0">#REF!</definedName>
    <definedName name="_ANO86">#REF!</definedName>
    <definedName name="_ANO87" localSheetId="0">#REF!</definedName>
    <definedName name="_ANO87">#REF!</definedName>
    <definedName name="_ANO88" localSheetId="0">#REF!</definedName>
    <definedName name="_ANO88">#REF!</definedName>
    <definedName name="_ANO89" localSheetId="0">#REF!</definedName>
    <definedName name="_ANO89">#REF!</definedName>
    <definedName name="_ANO90" localSheetId="0">#REF!</definedName>
    <definedName name="_ANO90">#REF!</definedName>
    <definedName name="_ANO91" localSheetId="0">#REF!</definedName>
    <definedName name="_ANO91">#REF!</definedName>
    <definedName name="_ANO92" localSheetId="0">#REF!</definedName>
    <definedName name="_ANO92">#REF!</definedName>
    <definedName name="_ANO93" localSheetId="0">#REF!</definedName>
    <definedName name="_ANO93">#REF!</definedName>
    <definedName name="_ANO94" localSheetId="0">#REF!</definedName>
    <definedName name="_ANO94">#REF!</definedName>
    <definedName name="_ANO95" localSheetId="0">#REF!</definedName>
    <definedName name="_ANO95">#REF!</definedName>
    <definedName name="_ANO96" localSheetId="0">#REF!</definedName>
    <definedName name="_ANO96">#REF!</definedName>
    <definedName name="_ATI2">#N/A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hidden="1">{"Page 1",#N/A,TRUE,"Sheet1";"Page 2",#N/A,TRUE,"Sheet1"}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hidden="1">#REF!</definedName>
    <definedName name="_FYE2">'[8]DCF Inputs'!$H$11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hidden="1">[18]Factset!#REF!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>#REF!</definedName>
    <definedName name="_recomms">[19]systems!#REF!</definedName>
    <definedName name="_Regression_Out" hidden="1">'[15]Football Field'!$F$77:$F$77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>#REF!</definedName>
    <definedName name="_sem2">#REF!</definedName>
    <definedName name="_Sort" hidden="1">[18]Factset!#REF!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YN2">'[8]DCF Inputs'!$Q$18</definedName>
    <definedName name="_Table1_In1" hidden="1">[20]Consolidated!#REF!</definedName>
    <definedName name="_Table1_Out" hidden="1">[20]Consolidated!#REF!</definedName>
    <definedName name="_Table2_In1" hidden="1">[20]Consolidated!#REF!</definedName>
    <definedName name="_Table2_In2" hidden="1">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hidden="1">{"'REL CUSTODIF'!$B$1:$H$72"}</definedName>
    <definedName name="a_disc_inf">'[6]A I'!$K$38</definedName>
    <definedName name="a_sal_inf">'[6]A I'!$K$36</definedName>
    <definedName name="aa" hidden="1">{"'REL CUSTODIF'!$B$1:$H$72"}</definedName>
    <definedName name="AAA">[21]PATRIMON!#REF!</definedName>
    <definedName name="AAA_DOCTOPS" hidden="1">"AAA_SET"</definedName>
    <definedName name="AAA_duser" hidden="1">"OFF"</definedName>
    <definedName name="aaaa" localSheetId="0">Word</definedName>
    <definedName name="aaaa">Word</definedName>
    <definedName name="aaaaaa" localSheetId="0">Word</definedName>
    <definedName name="aaaaaa">Word</definedName>
    <definedName name="aaaaaaa">[22]Patrimonial!#REF!</definedName>
    <definedName name="aaaaaaa1">[22]Patrimonial!#REF!</definedName>
    <definedName name="aaaaaaaa">#REF!</definedName>
    <definedName name="aaaaaaaaaa">#REF!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{"page1",#N/A,FALSE,"PF";"page2",#N/A,FALSE,"PF";"page3",#N/A,FALSE,"PF";"page4",#N/A,FALSE,"Bal_Sht"}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[23]TabAplicIndices!$E$7</definedName>
    <definedName name="abr">#REF!</definedName>
    <definedName name="ABRSP">#REF!</definedName>
    <definedName name="ABRVIN">#REF!</definedName>
    <definedName name="abrytd">#REF!</definedName>
    <definedName name="ac">#REF!</definedName>
    <definedName name="acc_perc">'[24]A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[25]Financials!#REF!</definedName>
    <definedName name="acct">[26]Inputs!$T$6</definedName>
    <definedName name="acct_mgt_admin_inflator">'[24]A I'!$J$32</definedName>
    <definedName name="acct_mgt_comm_perc">'[24]A I'!$J$33</definedName>
    <definedName name="acct_mgt_fringe_c">'[24]A I'!$J$29</definedName>
    <definedName name="acct_mgt_mtg_inflator">'[24]A I'!$J$30</definedName>
    <definedName name="ACCTPLAC">#REF!</definedName>
    <definedName name="AcdSW_Growth_2003">[27]Assumptions!#REF!</definedName>
    <definedName name="AcdSW_Growth_2004">[27]Assumptions!#REF!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[28]inputs!$G$13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'[29]Acquisition Schedule'!$R$7</definedName>
    <definedName name="AcqPfrdStock">#REF!</definedName>
    <definedName name="AcqSharesNow">#REF!</definedName>
    <definedName name="AcqSTDebt">#REF!</definedName>
    <definedName name="ACQUIRE1">[30]LBO_IS_WC!#REF!</definedName>
    <definedName name="ACQUIRE2">[30]LBO_IS_WC!#REF!</definedName>
    <definedName name="acquiror">[26]Inputs!$F$11</definedName>
    <definedName name="acquisitions">'[31]Control Panel'!$G$12</definedName>
    <definedName name="AcqValuation">#REF!</definedName>
    <definedName name="Act_Int">[32]Balance!$K$60:$AD$60</definedName>
    <definedName name="ACT_METHOD">#REF!</definedName>
    <definedName name="Active_User_Profile">#REF!</definedName>
    <definedName name="Active_Users">#REF!</definedName>
    <definedName name="ACTUAL">#REF!</definedName>
    <definedName name="ACUMSP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[33]ADCT!#REF!</definedName>
    <definedName name="Address1">#REF!</definedName>
    <definedName name="Address2">#REF!</definedName>
    <definedName name="address3">#REF!</definedName>
    <definedName name="address4">#REF!</definedName>
    <definedName name="AdicionalIR">[34]Dados!$D$41</definedName>
    <definedName name="Adjusted_EPS">[35]Figures!#REF!</definedName>
    <definedName name="ADM.HONORARIOS">#REF!</definedName>
    <definedName name="ADM.PARTIC.ESTAT">#REF!</definedName>
    <definedName name="Admin">#REF!</definedName>
    <definedName name="ADR_EXRATE">[36]EquityTemplate!$A$106:$IV$106</definedName>
    <definedName name="ads" hidden="1">{"page1",#N/A,FALSE,"PF";"page2",#N/A,FALSE,"PF";"page3",#N/A,FALSE,"PF";"page4",#N/A,FALSE,"Bal_Sht"}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>#REF!</definedName>
    <definedName name="AFIL.REC.MI">#REF!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>#REF!</definedName>
    <definedName name="AGOSP">#REF!</definedName>
    <definedName name="AGOVIN">#REF!</definedName>
    <definedName name="agoytd">#REF!</definedName>
    <definedName name="airfar">#REF!</definedName>
    <definedName name="Airfare">[37]Sheet3!$B$12</definedName>
    <definedName name="Airfare_97">[37]Sheet3!$C$12</definedName>
    <definedName name="Aktuellt">#REF!</definedName>
    <definedName name="ali" hidden="1">'[38]base dados grafico'!$I$10:$I$21</definedName>
    <definedName name="ALL">#REF!</definedName>
    <definedName name="AllianceLiabilities">'[39]Monthly Cash Flow'!#REF!</definedName>
    <definedName name="AllianceLiabilities2">'[39]Monthly Cash Flow'!#REF!</definedName>
    <definedName name="AllTables">{18}</definedName>
    <definedName name="ALSDQK">#REF!</definedName>
    <definedName name="amort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[40]Dados!#REF!</definedName>
    <definedName name="anscount" hidden="1">1</definedName>
    <definedName name="APL.FIN">#REF!</definedName>
    <definedName name="APOIO_INV">'[41]Grafico Por investidor-PÓS FM'!$A$289:$A$309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hidden="1">{#N/A,#N/A,FALSE,"Sheet1"}</definedName>
    <definedName name="_xlnm.Extract">#REF!</definedName>
    <definedName name="_xlnm.Print_Area">'[42]Analysis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[36]EquityTemplate!$A$92:$IV$92</definedName>
    <definedName name="AssetBeta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>{18}</definedName>
    <definedName name="ATI">#N/A</definedName>
    <definedName name="ATIVO">#N/A</definedName>
    <definedName name="ATIVO2">[21]PATRIMON!#REF!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[37]Sheet3!$B$1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>#REF!</definedName>
    <definedName name="Avg_Weekly_Order_Size_Existing">#REF!</definedName>
    <definedName name="Avg_Weekly_Order_Size_New">#REF!</definedName>
    <definedName name="AVGFDSHARES">[36]EquityTemplate!$A$16:$IV$16</definedName>
    <definedName name="AVGLIFE">#REF!</definedName>
    <definedName name="AvgPrice">#REF!</definedName>
    <definedName name="AVGSHARES">[36]EquityTemplate!$A$14:$IV$14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>'[48]16-10-03'!#REF!</definedName>
    <definedName name="BALANCE">#REF!</definedName>
    <definedName name="balance1">#REF!</definedName>
    <definedName name="BALANCO">[1]Patrimonial!#REF!</definedName>
    <definedName name="BALANCO1">[1]Patrimonial!#REF!</definedName>
    <definedName name="banco">[49]Critica!$A$1:$D$1022</definedName>
    <definedName name="_xlnm.Database">#REF!</definedName>
    <definedName name="BANCOS1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[34]Dados!$D$39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[36]EquityTemplate!$A$75:$IV$75</definedName>
    <definedName name="BetaTable">#REF!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[37]Sheet2!#REF!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hidden="1">#REF!</definedName>
    <definedName name="BLPH10" hidden="1">[55]Historical!#REF!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3" hidden="1">#REF!</definedName>
    <definedName name="BLPH4" hidden="1">#REF!</definedName>
    <definedName name="BLPH5" hidden="1">#REF!</definedName>
    <definedName name="BLPH58" hidden="1">[56]Indian_Second_hist!#REF!</definedName>
    <definedName name="BLPH59" hidden="1">[56]Indian_Second_hist!#REF!</definedName>
    <definedName name="BLPH6" hidden="1">[55]Historical!#REF!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[33]BNET!#REF!</definedName>
    <definedName name="BNET_hst_a">[33]BNET!#REF!</definedName>
    <definedName name="BNET_hst_cogs">[33]BNET!#REF!</definedName>
    <definedName name="BNET_hst_ebit">[33]BNET!#REF!</definedName>
    <definedName name="BNET_hst_ebt">[33]BNET!#REF!</definedName>
    <definedName name="BNET_hst_eps">[33]BNET!#REF!</definedName>
    <definedName name="BNET_hst_r_d">[33]BNET!#REF!</definedName>
    <definedName name="BNET_hst_sg_a">[33]BNET!#REF!</definedName>
    <definedName name="boardrpt">#REF!,#REF!</definedName>
    <definedName name="Bomb_Marketing">[25]Financials!#REF!</definedName>
    <definedName name="Bond_Deal">[25]Financials!#REF!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[36]EquityTemplate!$A$73:$IV$73</definedName>
    <definedName name="C.C.COLIGADAS">#REF!</definedName>
    <definedName name="C.M.B">#REF!</definedName>
    <definedName name="C.P.V">#REF!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[36]EquityTemplate!$A$56:$IV$56</definedName>
    <definedName name="CA_RECS">[36]EquityTemplate!$A$58:$IV$58</definedName>
    <definedName name="CA_STK">[36]EquityTemplate!$A$57:$IV$57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0">[61]!Calculation</definedName>
    <definedName name="Calculation">[61]!Calculation</definedName>
    <definedName name="calendar">#REF!</definedName>
    <definedName name="cap">#REF!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[36]EquityTemplate!$A$94:$IV$94</definedName>
    <definedName name="Cashflow_Financing">#REF!</definedName>
    <definedName name="cashInterest">[28]inputs!$G$15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>#REF!</definedName>
    <definedName name="cctr_descr">[74]Apoio!$B$108:$B$116</definedName>
    <definedName name="CE">[36]EquityTemplate!$A$97:$IV$97</definedName>
    <definedName name="Cell_Errors">#N/A</definedName>
    <definedName name="Cellsdown">#REF!</definedName>
    <definedName name="Cenário" localSheetId="0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[36]EquityTemplate!$A$85:$IV$85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[36]EquityTemplate!$A$87:$IV$87</definedName>
    <definedName name="CF_Deferred_Taxes">#REF!</definedName>
    <definedName name="CF_DEPR">[36]EquityTemplate!$A$84:$IV$84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[36]EquityTemplate!$A$93:$IV$93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[36]EquityTemplate!$A$83:$IV$83</definedName>
    <definedName name="CF_Provisions">#REF!</definedName>
    <definedName name="CF_Straight_Debt">#REF!</definedName>
    <definedName name="CF_Straight_Preferred">#REF!</definedName>
    <definedName name="CF_WC">[36]EquityTemplate!$A$86:$IV$86</definedName>
    <definedName name="CFb">[8]Financials!$B$67:$AI$144</definedName>
    <definedName name="CFD">#REF!</definedName>
    <definedName name="CFPS">[36]EquityTemplate!$A$99:$IV$99</definedName>
    <definedName name="CFPS__DM">#REF!</definedName>
    <definedName name="Change_in_NWC">#REF!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[32]Balance!$AD$61</definedName>
    <definedName name="check1">#REF!</definedName>
    <definedName name="check2">#REF!</definedName>
    <definedName name="check3">#REF!</definedName>
    <definedName name="CHECKLIST">[36]EquityTemplate!$A$96:$IV$96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[36]EquityTemplate!$A$61:$IV$61</definedName>
    <definedName name="CL_PAY">[36]EquityTemplate!$A$62:$IV$62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>#REF!</definedName>
    <definedName name="cod_arrevsa">#REF!</definedName>
    <definedName name="cod_credn">#REF!</definedName>
    <definedName name="cod_crednsa">#REF!</definedName>
    <definedName name="cod_credvsa">#REF!</definedName>
    <definedName name="COD_EST">#REF!</definedName>
    <definedName name="cod_outcredn">#REF!</definedName>
    <definedName name="cod_outcrednsa">#REF!</definedName>
    <definedName name="cod_outcredvsa">#REF!</definedName>
    <definedName name="code">[83]Assump!$U$1</definedName>
    <definedName name="codn_sa">#REF!</definedName>
    <definedName name="codpdd_sa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>#REF!</definedName>
    <definedName name="Comb.CI.Ativo">#REF!</definedName>
    <definedName name="Comb.CI.Origem">#REF!</definedName>
    <definedName name="Comb.CI.Passivo">#REF!</definedName>
    <definedName name="Comb.CI.Resultado">#REF!</definedName>
    <definedName name="Comb.LS.Aplicação">#REF!</definedName>
    <definedName name="Comb.LS.Ativo">#REF!</definedName>
    <definedName name="Comb.LS.Origem">#REF!</definedName>
    <definedName name="Comb.LS.Passivo">#REF!</definedName>
    <definedName name="Comb.LS.Resultado">#REF!</definedName>
    <definedName name="CombinadoEaling">#REF!</definedName>
    <definedName name="CombinadoEmbraco">#REF!</definedName>
    <definedName name="CombinadoEna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[27]Assumptions!#REF!</definedName>
    <definedName name="commSW_Growth_2004">[27]Assumptions!#REF!</definedName>
    <definedName name="company">[86]Snapshot!$B$1</definedName>
    <definedName name="Company_reported_exceptionals">[35]Figures!#REF!</definedName>
    <definedName name="Company_tax_97">[37]Sheet3!$C$15</definedName>
    <definedName name="Company_tax_98">[37]Sheet3!$B$15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>#REF!</definedName>
    <definedName name="compresult" hidden="1">{"FCB_ALL",#N/A,FALSE,"FCB"}</definedName>
    <definedName name="compresults" hidden="1">{"FCB_ALL",#N/A,FALSE,"FCB"}</definedName>
    <definedName name="COMPS">#REF!</definedName>
    <definedName name="COMS_cogs">[33]COMS!#REF!</definedName>
    <definedName name="COMS_hist_cogs">[33]COMS!#REF!</definedName>
    <definedName name="COMS_hist_d">[33]COMS!#REF!</definedName>
    <definedName name="COMS_hst_a">[33]COMS!#REF!</definedName>
    <definedName name="COMS_hst_cogs">[33]COMS!#REF!</definedName>
    <definedName name="COMS_hst_ebit">[33]COMS!#REF!</definedName>
    <definedName name="COMS_hst_ebt">[33]COMS!#REF!</definedName>
    <definedName name="COMS_hst_eps">[33]COMS!#REF!</definedName>
    <definedName name="COMS_hst_r_d">[33]COMS!#REF!</definedName>
    <definedName name="COMS_hst_sg_a">[33]COMS!#REF!</definedName>
    <definedName name="COMS_sg_a">[33]COMS!#REF!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>#REF!</definedName>
    <definedName name="CONT.REC.ME">#REF!</definedName>
    <definedName name="conta">#REF!</definedName>
    <definedName name="CONTAS.PAGAR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[23]Controle02!$E$20</definedName>
    <definedName name="Conv">#REF!</definedName>
    <definedName name="conv_value">'[24]A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[25]Financials!#REF!</definedName>
    <definedName name="Corporate_Logistics_Employee_Count_Logistics_Systems_Manager">[25]Financials!#REF!</definedName>
    <definedName name="Corporate_Logistics_Employee_Count_Secretary">[25]Financials!#REF!</definedName>
    <definedName name="Corporate_Mgt_and_Admin_Employee_Count_Admin_Assistant">[25]Financials!#REF!</definedName>
    <definedName name="Corporate_Mgt_and_Admin_Employee_Count_COO">[25]Financials!#REF!</definedName>
    <definedName name="Corporate_Mgt_and_Admin_Employee_Count_HR_Director">[25]Financials!#REF!</definedName>
    <definedName name="Corporate_Mgt_and_Admin_Employee_Count_Secretary">[25]Financials!#REF!</definedName>
    <definedName name="Corporate_Mgt_and_Admin_Employee_Count_VP_of_Customer_Service">[25]Financials!#REF!</definedName>
    <definedName name="Corporate_Mgt_and_Admin_Employee_Count_VP_of_Purchasing">[25]Financials!#REF!</definedName>
    <definedName name="Corporate_Real_Estate_Employee_Count_Assistant">[25]Financials!#REF!</definedName>
    <definedName name="Corporate_Real_Estate_Employee_Count_Secretary">[25]Financials!#REF!</definedName>
    <definedName name="Corporate_Real_Estate_Employee_Count_Sight_Selection_Agent">[25]Financials!#REF!</definedName>
    <definedName name="Corporate_Real_Estate_Employee_Count_Warehouse_Construction_Manager">[25]Financials!#REF!</definedName>
    <definedName name="Corporate_SandM_Employee_Count_Secretary">[25]Financials!#REF!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[36]EquityTemplate!$A$78:$IV$78</definedName>
    <definedName name="Costofsales">#REF!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[34]Dados!$D$49</definedName>
    <definedName name="CS_PERC">[34]Dados!$D$45</definedName>
    <definedName name="CS_PERC2003">[34]Dados!$F$45</definedName>
    <definedName name="cse">#REF!</definedName>
    <definedName name="cso">[94]Assum!$R$9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[35]Figures!#REF!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>#REF!</definedName>
    <definedName name="cusprd02">#REF!</definedName>
    <definedName name="cusprd03">#REF!</definedName>
    <definedName name="cusprd04">#REF!</definedName>
    <definedName name="cusprd05">#REF!</definedName>
    <definedName name="cusprd06">#REF!</definedName>
    <definedName name="Cust_Name">#REF!</definedName>
    <definedName name="Customer">#REF!</definedName>
    <definedName name="CustomIndexDate">#REF!</definedName>
    <definedName name="CustomIndexValue">#REF!</definedName>
    <definedName name="Cwvu.GREY_ALL." hidden="1">#REF!</definedName>
    <definedName name="CXPRICE">#REF!</definedName>
    <definedName name="CZ">#REF!</definedName>
    <definedName name="d" localSheetId="0">#REF!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>#REF!</definedName>
    <definedName name="DATA1">#REF!</definedName>
    <definedName name="Data2">#REF!</definedName>
    <definedName name="DATA3">#REF!</definedName>
    <definedName name="DataAdjust">#REF!</definedName>
    <definedName name="DataProjecao">[23]Indices!$R$3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>#REF!</definedName>
    <definedName name="DATEFINAL">#REF!</definedName>
    <definedName name="DateHeader">#REF!</definedName>
    <definedName name="DATESTAMP">[26]Inputs!$F$5</definedName>
    <definedName name="dattrans">#REF!</definedName>
    <definedName name="DAU">#REF!</definedName>
    <definedName name="Days_Per_Month">[37]Sheet3!$B$2</definedName>
    <definedName name="Days_Per_Month_India">[37]Sheet3!$B$3</definedName>
    <definedName name="Days_Per_Month_US">[37]Sheet3!$B$2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[36]EquityTemplate!$A$70:$IV$70</definedName>
    <definedName name="debt_cov">[94]Assum!#REF!</definedName>
    <definedName name="DEBT_EBITDA">[36]EquityTemplate!$A$44:$IV$44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[36]EquityTemplate!$A$67:$IV$67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>#REF!</definedName>
    <definedName name="DemoFinEaling">#REF!</definedName>
    <definedName name="DemoFinEna">#REF!</definedName>
    <definedName name="DemoFinHG">#REF!</definedName>
    <definedName name="DEN">#REF!</definedName>
    <definedName name="DEP.REC">#REF!</definedName>
    <definedName name="DepAmortConta">[23]DepreciacaoAmortizacao!$Q$13:$Q$320</definedName>
    <definedName name="DeParaGerencialBmf">#REF!</definedName>
    <definedName name="DeParaHistórico">#REF!</definedName>
    <definedName name="depn">#REF!</definedName>
    <definedName name="DEPR">[36]EquityTemplate!$A$20:$IV$20</definedName>
    <definedName name="depr_perc">'[62]A I'!#REF!</definedName>
    <definedName name="deprec">#REF!</definedName>
    <definedName name="DEPREC.ACUM">#REF!</definedName>
    <definedName name="DEPREC.ADM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>#REF!</definedName>
    <definedName name="DESP.ANTEC">#REF!</definedName>
    <definedName name="DESP.REC.N.OP">#REF!</definedName>
    <definedName name="desp.rec.ñ.op">[98]Índice!$L$16</definedName>
    <definedName name="DESP.VENDAS">#REF!</definedName>
    <definedName name="Detail_Expense_Summary">#REF!</definedName>
    <definedName name="develop">[104]Summary!$G$7:$AZ$57</definedName>
    <definedName name="dez">#REF!</definedName>
    <definedName name="DEZSP">#REF!</definedName>
    <definedName name="DEZVIN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[40]Dados!#REF!</definedName>
    <definedName name="DIFERIDO">#N/A</definedName>
    <definedName name="DilutedShares">#REF!</definedName>
    <definedName name="DIN">#REF!</definedName>
    <definedName name="DIR.ACIONISTAS">#REF!</definedName>
    <definedName name="Direct_Mail_Cost_per_Piece">[25]Financials!#REF!</definedName>
    <definedName name="Direct_Mail_Percent_Targeted">[25]Financials!#REF!</definedName>
    <definedName name="Direct_Mail_Target_Customers">#REF!</definedName>
    <definedName name="DiretoriaPresidência">#REF!</definedName>
    <definedName name="DiscountYears">#REF!</definedName>
    <definedName name="DISPONIVEL">#REF!</definedName>
    <definedName name="Disposals">#REF!</definedName>
    <definedName name="DIV.PAGAR">#REF!</definedName>
    <definedName name="Div_Method">#REF!</definedName>
    <definedName name="DIV_PD">[36]EquityTemplate!$A$90:$IV$90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[30]LBO_IS_WC!#REF!</definedName>
    <definedName name="DIVEST2">[30]LBO_IS_WC!#REF!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>[1]Patrimonial!#REF!</definedName>
    <definedName name="DOAR1">[1]Patrimonial!#REF!</definedName>
    <definedName name="DocType" localSheetId="0">Word</definedName>
    <definedName name="DocType">Word</definedName>
    <definedName name="doctype_2" localSheetId="0">Word</definedName>
    <definedName name="doctype_2">Word</definedName>
    <definedName name="doctype_3" localSheetId="0">Word</definedName>
    <definedName name="doctype_3">Word</definedName>
    <definedName name="doctype_4" localSheetId="0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[25]Financials!#REF!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[36]EquityTemplate!$A$42:$IV$42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0">Word</definedName>
    <definedName name="dsf">Word</definedName>
    <definedName name="dsf_2" localSheetId="0">Word</definedName>
    <definedName name="dsf_2">Word</definedName>
    <definedName name="dsf_4" localSheetId="0">Word</definedName>
    <definedName name="dsf_4">Word</definedName>
    <definedName name="dsf_5" localSheetId="0">Word</definedName>
    <definedName name="dsf_5">Word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>#REF!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>[21]PATRIMON!#REF!</definedName>
    <definedName name="EALCBCR">#REF!</definedName>
    <definedName name="EARTADCR">#REF!</definedName>
    <definedName name="EBDIT">#REF!</definedName>
    <definedName name="EBIT">[36]EquityTemplate!$A$35:$IV$35</definedName>
    <definedName name="ebita">#REF!</definedName>
    <definedName name="EBITDA">[36]EquityTemplate!$A$36:$IV$36</definedName>
    <definedName name="EBITDA_INT">[36]EquityTemplate!$A$45:$IV$45</definedName>
    <definedName name="EBITDA_MAR">[36]EquityTemplate!$A$37:$IV$37</definedName>
    <definedName name="EBITDAdebt">#REF!</definedName>
    <definedName name="ECHTADCR">#REF!</definedName>
    <definedName name="ECM">'[109]LT data'!$B$4:$Q$255</definedName>
    <definedName name="EDA">#REF!</definedName>
    <definedName name="Edu_Growth">[27]Assumptions!#REF!</definedName>
    <definedName name="Education">[27]Assumptions!#REF!</definedName>
    <definedName name="EEUCBCR">#REF!</definedName>
    <definedName name="EF">[110]Dados!$E$19</definedName>
    <definedName name="EFEITOFINANCEIRO">[34]Dados!$E$19</definedName>
    <definedName name="EG_DPS">[35]projections!#REF!</definedName>
    <definedName name="EG_Net_Profit">[35]projections!#REF!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>#REF!</definedName>
    <definedName name="EMBCBUF">#REF!</definedName>
    <definedName name="EMBCELCR">#REF!</definedName>
    <definedName name="EMBCELUS">'[98]Empresas_US$'!$D$9</definedName>
    <definedName name="EMBELCR">#REF!</definedName>
    <definedName name="EMBELUS">'[98]Empresas_US$'!$C$7</definedName>
    <definedName name="EMBIADCR">#REF!</definedName>
    <definedName name="EMBTADUF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[35]Figures!#REF!</definedName>
    <definedName name="EPS00">#REF!</definedName>
    <definedName name="EPSPrint">#REF!</definedName>
    <definedName name="eqshare">#REF!</definedName>
    <definedName name="Equipment_cost">[37]Sheet3!$B$8</definedName>
    <definedName name="Equipment_Cost_97">[37]Sheet3!$C$8</definedName>
    <definedName name="EQUITY">[36]EquityTemplate!$A$66:$IV$66</definedName>
    <definedName name="Equity_Issuance">[25]Financials!#REF!</definedName>
    <definedName name="EQUITY_RETURNS_ANALYSIS___MM">'[5]Input-Main'!#REF!</definedName>
    <definedName name="EquityBeta">#REF!</definedName>
    <definedName name="EquityRatio">#REF!</definedName>
    <definedName name="EQUIVALENCIA">#REF!</definedName>
    <definedName name="erate">#REF!</definedName>
    <definedName name="erew" hidden="1">{#N/A,#N/A,FALSE,"Sheet1"}</definedName>
    <definedName name="ERP">[36]EquityTemplate!$A$76:$IV$76</definedName>
    <definedName name="error">#REF!</definedName>
    <definedName name="EST.MATERIAIS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[36]EquityTemplate!$A$80:$IV$80</definedName>
    <definedName name="EVA_TOTCAP">[36]EquityTemplate!$A$81:$IV$81</definedName>
    <definedName name="eve" hidden="1">#REF!</definedName>
    <definedName name="Events_Marketing">[25]Financials!#REF!</definedName>
    <definedName name="EX_EBITDA_INT">[36]EquityTemplate!$A$46:$IV$46</definedName>
    <definedName name="example1">[108]webout!#REF!</definedName>
    <definedName name="example2">[108]webout!#REF!</definedName>
    <definedName name="example3">[108]webout!#REF!</definedName>
    <definedName name="EXCEP_ITEMS">[36]EquityTemplate!$A$26:$IV$26</definedName>
    <definedName name="except">#REF!</definedName>
    <definedName name="Exceptionals">[35]Figures!#REF!</definedName>
    <definedName name="Exchange_Rate">[37]Sheet3!$C$16</definedName>
    <definedName name="Exchange_Rate_98">[37]Sheet3!$B$16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[36]EquityTemplate!$A$34:$IV$34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hidden="1">{"'REL CUSTODIF'!$B$1:$H$72"}</definedName>
    <definedName name="FA">'[46]Operating Accouting'!$C$51:$AA$51</definedName>
    <definedName name="FA_ASSOC">[36]EquityTemplate!$A$53:$IV$53</definedName>
    <definedName name="FA_INV">[36]EquityTemplate!$A$54:$IV$54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[36]EquityTemplate!$A$98:$IV$98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[26]Inputs!$J$44</definedName>
    <definedName name="fd" hidden="1">{"Qtr Op Mgd Q3",#N/A,FALSE,"Qtr-Op (Mng)";"Qtr Op Rpt Q3",#N/A,FALSE,"Qtr-Op (Rpt)";"Operating Vs Reported",#N/A,FALSE,"Rpt-Op Inc"}</definedName>
    <definedName name="FD_EPS">[36]EquityTemplate!$A$40:$IV$40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[26]Inputs!$L$45</definedName>
    <definedName name="FDS_target">[26]Inputs!$J$45</definedName>
    <definedName name="FDSHARES">[36]EquityTemplate!$A$15:$IV$15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hidden="1">{"'REL CUSTODIF'!$B$1:$H$72"}</definedName>
    <definedName name="Feriados">#REF!</definedName>
    <definedName name="fev">#REF!</definedName>
    <definedName name="FEVSP">#REF!</definedName>
    <definedName name="FEVVIN">#REF!</definedName>
    <definedName name="fevytd">#REF!</definedName>
    <definedName name="ff">#REF!</definedName>
    <definedName name="ffff" hidden="1">'[38]base dados grafico'!$J$10:$J$21</definedName>
    <definedName name="fi_rk">#REF!,#REF!</definedName>
    <definedName name="file">#REF!</definedName>
    <definedName name="File_Name" localSheetId="0">OFFSET([75]!START,0,0,1,1)</definedName>
    <definedName name="File_Name">OFFSET([75]!START,0,0,1,1)</definedName>
    <definedName name="FILEID">[26]Inputs!$F$6</definedName>
    <definedName name="fill1" hidden="1">'[15]Football Field'!#REF!</definedName>
    <definedName name="FINAN.LIQ">#REF!</definedName>
    <definedName name="FINANC.AF">#REF!</definedName>
    <definedName name="FINANC.LP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[25]Financials!#REF!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>#REF!</definedName>
    <definedName name="FORNECEDORES">#REF!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[36]EquityTemplate!$A$17:$IV$17</definedName>
    <definedName name="FreezeCell">#REF!</definedName>
    <definedName name="FREIGHT_MIX">[30]SA!#REF!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[36]EquityTemplate!$A$107:$IV$107</definedName>
    <definedName name="general">#REF!</definedName>
    <definedName name="Germany_Sales">#REF!</definedName>
    <definedName name="GetData" localSheetId="0">[33]!GetData</definedName>
    <definedName name="GetData">[33]!GetData</definedName>
    <definedName name="gf" hidden="1">[12]VFLUORI!$A$10:$A$21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[38]VFLUORI!$I$10:$I$21</definedName>
    <definedName name="Global_DCM">'[119]LT data'!$A$4:$BE$255</definedName>
    <definedName name="gmarg">#REF!</definedName>
    <definedName name="gmarg2">'[5]Input-Main'!#REF!</definedName>
    <definedName name="gogo" hidden="1">{#N/A,#N/A,TRUE,"Cover sheet";#N/A,#N/A,TRUE,"INPUTS";#N/A,#N/A,TRUE,"OUTPUTS";#N/A,#N/A,TRUE,"VALUATION"}</definedName>
    <definedName name="Goodwill">#REF!</definedName>
    <definedName name="Goodwill_Life">[26]Inputs!$R$25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'[38]base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>'[42]Analysis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[27]Assumptions!#REF!</definedName>
    <definedName name="HW_Q_Growth_2004">[27]Assumptions!#REF!</definedName>
    <definedName name="HYINTEREST">#REF!</definedName>
    <definedName name="i" hidden="1">{"Qtr Op Mgd Q3",#N/A,FALSE,"Qtr-Op (Mng)";"Qtr Op Rpt Q3",#N/A,FALSE,"Qtr-Op (Rpt)";"Operating Vs Reported",#N/A,FALSE,"Rpt-Op Inc"}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>#REF!</definedName>
    <definedName name="IMP.RECOLHER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>#REF!</definedName>
    <definedName name="IMPOS.DIF.PASSIVO">#REF!</definedName>
    <definedName name="IMPWCD">#REF!</definedName>
    <definedName name="INC">#REF!</definedName>
    <definedName name="inc_tax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'[42]Analysis Range $500M and 10%'!#REF!</definedName>
    <definedName name="INCREMENT">#REF!</definedName>
    <definedName name="INCREMENTAL">#REF!</definedName>
    <definedName name="Incremental_Annual_Oracle">[37]Sheet3!$B$18</definedName>
    <definedName name="Incremental_Oracle_Salary">[37]Sheet3!$B$18</definedName>
    <definedName name="Incremental_SAP_Salary">[37]Sheet3!$B$18</definedName>
    <definedName name="IncrementCell">#REF!</definedName>
    <definedName name="Ind_Inicial_Corretora_Geracao_Relatorio">[126]Aux!$B$4</definedName>
    <definedName name="index">'[40]Fluxo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[30]SA!#REF!</definedName>
    <definedName name="INFL01">[30]SA!#REF!</definedName>
    <definedName name="INFL02">[30]SA!#REF!</definedName>
    <definedName name="INFL03">[30]SA!#REF!</definedName>
    <definedName name="INFL99">[30]SA!#REF!</definedName>
    <definedName name="Inflation">#REF!</definedName>
    <definedName name="Info">#REF!</definedName>
    <definedName name="ing">#REF!</definedName>
    <definedName name="Initial_Package">[37]Sheet3!$B$14</definedName>
    <definedName name="Initial_Package_97">[37]Sheet3!$C$14</definedName>
    <definedName name="InLineRng">#REF!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0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[36]EquityTemplate!$A$49:$IV$49</definedName>
    <definedName name="INT_EXP">[36]EquityTemplate!$A$21:$IV$21</definedName>
    <definedName name="INT_INC">[36]EquityTemplate!$A$24:$IV$24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>#REF!</definedName>
    <definedName name="INV.OUTROS">#REF!</definedName>
    <definedName name="invdate">#REF!</definedName>
    <definedName name="INVESTIDORES">'[41]Grafico Por investidor-PÓS FM'!$A$289:$B$309</definedName>
    <definedName name="INVESTIMENTOS">#REF!</definedName>
    <definedName name="investment">#REF!</definedName>
    <definedName name="invoiceno">#REF!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>#REF!</definedName>
    <definedName name="IR_1">#REF!</definedName>
    <definedName name="IR_2">#REF!</definedName>
    <definedName name="IR_3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>#REF!</definedName>
    <definedName name="jan">#REF!</definedName>
    <definedName name="JanOff">#REF!</definedName>
    <definedName name="JanOn">#REF!</definedName>
    <definedName name="JANSP">#REF!</definedName>
    <definedName name="January">#REF!</definedName>
    <definedName name="JANVIN">#REF!</definedName>
    <definedName name="janytd">#REF!</definedName>
    <definedName name="jjjjjjjjjj">#REF!</definedName>
    <definedName name="JOE">#REF!</definedName>
    <definedName name="JUAREZ">#REF!</definedName>
    <definedName name="jul">#REF!</definedName>
    <definedName name="JULSP">#REF!</definedName>
    <definedName name="JULVIN">#REF!</definedName>
    <definedName name="July">#REF!</definedName>
    <definedName name="JulyOff">#REF!</definedName>
    <definedName name="JulyOn">#REF!</definedName>
    <definedName name="julytd">#REF!</definedName>
    <definedName name="jun">#REF!</definedName>
    <definedName name="June">#REF!</definedName>
    <definedName name="JuneOff">#REF!</definedName>
    <definedName name="JunOn">#REF!</definedName>
    <definedName name="JUNSP">#REF!</definedName>
    <definedName name="JUNVIN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hidden="1">{#N/A,#N/A,FALSE,"Sheet1"}</definedName>
    <definedName name="kjk">#REF!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>#REF!</definedName>
    <definedName name="LEASING1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[37]Sheet3!$B$9</definedName>
    <definedName name="Link_Cost_97">[37]Sheet3!$C$9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[25]Financials!#REF!</definedName>
    <definedName name="Loyalty_and_Retention_Percent">[25]Financials!#REF!</definedName>
    <definedName name="lt">'[6]A I'!$E$48</definedName>
    <definedName name="LT_INV">[36]EquityTemplate!$A$89:$IV$89</definedName>
    <definedName name="Ltitle">#REF!</definedName>
    <definedName name="LTL">[36]EquityTemplate!$A$63:$IV$63</definedName>
    <definedName name="LTL_CAP">[36]EquityTemplate!$A$71:$IV$71</definedName>
    <definedName name="LTL_DEBT">[36]EquityTemplate!$A$64:$IV$64</definedName>
    <definedName name="LTL_TAX">[36]EquityTemplate!$A$65:$IV$65</definedName>
    <definedName name="LTM">#REF!</definedName>
    <definedName name="LUCROS.EXERC">#REF!</definedName>
    <definedName name="LUCROS.EXERCICIO">#REF!</definedName>
    <definedName name="M.PER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'[24]A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>#REF!</definedName>
    <definedName name="Maintenance">[27]Assumptions!#REF!</definedName>
    <definedName name="MAISP">#REF!</definedName>
    <definedName name="MAIVIN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[37]Sheet3!$B$10</definedName>
    <definedName name="Marketing_Cost_97">[37]Sheet3!$C$10</definedName>
    <definedName name="MarketPrice">#REF!</definedName>
    <definedName name="MarOff">#REF!</definedName>
    <definedName name="MarOn">#REF!</definedName>
    <definedName name="MARSP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>#REF!</definedName>
    <definedName name="MARYWC">#REF!</definedName>
    <definedName name="MASTER">#REF!</definedName>
    <definedName name="MASTER1">[30]LBO_IS_WC!#REF!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[37]Sheet3!$B$13</definedName>
    <definedName name="Medical_97">[37]Sheet3!$C$13</definedName>
    <definedName name="MemberPrint">#REF!</definedName>
    <definedName name="MENSAL2">#REF!</definedName>
    <definedName name="MENSAL4">#REF!</definedName>
    <definedName name="Merc" hidden="1">{"'REL CUSTODIF'!$B$1:$H$72"}</definedName>
    <definedName name="merger">'[131]Fin''ls'!#REF!</definedName>
    <definedName name="MES_SEQ">#REF!</definedName>
    <definedName name="MESES_A_PROJETAR">[65]Dados!$D$17</definedName>
    <definedName name="MesesDataBase">[40]Dados!#REF!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[28]inputs!$G$11</definedName>
    <definedName name="midyear">#REF!</definedName>
    <definedName name="Migration">#REF!</definedName>
    <definedName name="mike" hidden="1">{#N/A,#N/A,FALSE,"Aging Summary";#N/A,#N/A,FALSE,"Ratio Analysis";#N/A,#N/A,FALSE,"Test 120 Day Accts";#N/A,#N/A,FALSE,"Tickmarks"}</definedName>
    <definedName name="MIL">#REF!</definedName>
    <definedName name="min_cash">#REF!</definedName>
    <definedName name="MIN_INT">[36]EquityTemplate!$A$31:$IV$31</definedName>
    <definedName name="Min_Utilities">#REF!</definedName>
    <definedName name="mincash">#REF!</definedName>
    <definedName name="mincell">#REF!</definedName>
    <definedName name="Minimum_Cash">[25]Financials!#REF!</definedName>
    <definedName name="Minimum_Customer_Service_Agents_Required">#REF!</definedName>
    <definedName name="Minimum_Variable_Expense">[25]Financials!#REF!</definedName>
    <definedName name="Minorities">#REF!</definedName>
    <definedName name="Minority_Dividends">#REF!</definedName>
    <definedName name="misc_rate">'[45]Support - US'!#REF!</definedName>
    <definedName name="mkt_share" hidden="1">{#N/A,#N/A,FALSE,"Sheet1"}</definedName>
    <definedName name="mktg_c_03">'[24]A I'!$E$42</definedName>
    <definedName name="mktg_c_04">'[24]A I'!$F$42</definedName>
    <definedName name="mktg_c_05">'[24]A I'!$G$42</definedName>
    <definedName name="mktg_c_06">'[6]A I'!$M$15</definedName>
    <definedName name="mktg_cost_06">'[24]A I'!$H$42</definedName>
    <definedName name="mktg_cost_perc">'[24]A I'!$E$42</definedName>
    <definedName name="MOA" hidden="1">{#N/A,#N/A,FALSE,"DEF1";#N/A,#N/A,FALSE,"DEF2";#N/A,#N/A,FALSE,"DEF3"}</definedName>
    <definedName name="model">[134]inputs!$G$9</definedName>
    <definedName name="Model_5yr" localSheetId="0">[61]!Model_5yr</definedName>
    <definedName name="Model_5yr">[61]!Model_5yr</definedName>
    <definedName name="modelCase">[135]inputs!$G$9</definedName>
    <definedName name="ModelHdr">#REF!</definedName>
    <definedName name="ModelType" localSheetId="0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[25]Financials!#REF!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>[1]Patrimonial!#REF!</definedName>
    <definedName name="MUTACAO1">[1]Patrimonial!#REF!</definedName>
    <definedName name="MUTUO.ATIVO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[36]EquityTemplate!$A$74:$IV$74</definedName>
    <definedName name="Ncomm">#REF!</definedName>
    <definedName name="ND_EQ">[36]EquityTemplate!$A$72:$IV$72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[36]EquityTemplate!$A$68:$IV$68</definedName>
    <definedName name="NET_INT">[36]EquityTemplate!$A$38:$IV$38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[35]projections!#REF!</definedName>
    <definedName name="network">#REF!</definedName>
    <definedName name="Network_Comments">#REF!</definedName>
    <definedName name="NETWORTH">#REF!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hidden="1">{#N/A,#N/A,TRUE,"Cover sheet";#N/A,#N/A,TRUE,"DCF analysis";#N/A,#N/A,TRUE,"WACC calculation"}</definedName>
    <definedName name="NEWGOODWILL">#REF!</definedName>
    <definedName name="NewPrint" localSheetId="0">[61]!NewPrint</definedName>
    <definedName name="NewPrint">[61]!NewPrint</definedName>
    <definedName name="NEWSHRCAPITAL">[36]EquityTemplate!$A$91:$IV$91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>#REF!</definedName>
    <definedName name="November">#REF!</definedName>
    <definedName name="NovOff">#REF!</definedName>
    <definedName name="NovOn">#REF!</definedName>
    <definedName name="NOVSP">#REF!</definedName>
    <definedName name="NOVVIN">#REF!</definedName>
    <definedName name="novytd">#REF!</definedName>
    <definedName name="NP">[36]EquityTemplate!$A$33:$IV$33</definedName>
    <definedName name="NSTRATMULT">#REF!</definedName>
    <definedName name="ntjty" hidden="1">'[38]base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[36]EquityTemplate!$A$23:$IV$23</definedName>
    <definedName name="OPER_PROFIT">[36]EquityTemplate!$A$22:$IV$22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'[24]A I'!$D$9</definedName>
    <definedName name="original_inv_no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[37]Sheet3!$B$11</definedName>
    <definedName name="Other_Expenses_97">[37]Sheet3!$C$11</definedName>
    <definedName name="Other_Financial_Assets">#REF!</definedName>
    <definedName name="OTHER_INC">[36]EquityTemplate!$A$25:$IV$25</definedName>
    <definedName name="Other_Provisions">#REF!</definedName>
    <definedName name="Other_Taxes">#REF!</definedName>
    <definedName name="Other_Traditional_Marketing_1">[25]Financials!#REF!</definedName>
    <definedName name="Other_Traditional_Marketing_2">[25]Financials!#REF!</definedName>
    <definedName name="out">#REF!</definedName>
    <definedName name="OUTPUT">#REF!</definedName>
    <definedName name="Output2" localSheetId="0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>#REF!</definedName>
    <definedName name="OUTRAS.REC.DESP">#REF!</definedName>
    <definedName name="OUTSP">#REF!</definedName>
    <definedName name="OUTVIN">#REF!</definedName>
    <definedName name="outytd">#REF!</definedName>
    <definedName name="own_case">#REF!</definedName>
    <definedName name="OWNERS">#REF!</definedName>
    <definedName name="Ownership">#REF!</definedName>
    <definedName name="p">[22]Patrimonial!#REF!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>#REF!</definedName>
    <definedName name="part.minoritários">[98]Índice!$K$18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[35]Figures!#REF!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[26]Inputs!$R$17</definedName>
    <definedName name="PCLD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'[24]A I'!$D$16</definedName>
    <definedName name="percent_change">#REF!</definedName>
    <definedName name="Percent_of_Food_Dollars_Ending">#REF!</definedName>
    <definedName name="Percent_Of_New_Customers_Referred">[25]Financials!#REF!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[34]Dados!$E$29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[36]EquityTemplate!$A$27:$IV$27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[25]Financials!#REF!</definedName>
    <definedName name="PLMONTH">#REF!</definedName>
    <definedName name="PM_val">'[24]A I'!$D$20</definedName>
    <definedName name="pmv">#REF!</definedName>
    <definedName name="pn">{"Client Name or Project Name"}</definedName>
    <definedName name="porra">#REF!</definedName>
    <definedName name="port">#REF!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>#REF!</definedName>
    <definedName name="Post_tax_stock_gains_losses">[35]Figures!#REF!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[36]EquityTemplate!$A$41:$IV$41</definedName>
    <definedName name="pre_GAP_own">'[24]A I'!$D$11</definedName>
    <definedName name="pre_money_equity">'[24]A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[36]EquityTemplate!$A$32:$IV$32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[34]Dados!$D$47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[36]EquityTemplate!$A$28:$IV$28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[36]EquityTemplate!$A$95:$IV$95</definedName>
    <definedName name="Price">#REF!</definedName>
    <definedName name="price_acquiror">[26]Inputs!$L$31</definedName>
    <definedName name="price_case">#REF!</definedName>
    <definedName name="Price_Impact">#REF!</definedName>
    <definedName name="Price_List">'[147]iCollege - COGS - Data'!#REF!</definedName>
    <definedName name="price_target">[26]Inputs!$J$31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0">#REF!</definedName>
    <definedName name="Print_Area_MI">#REF!</definedName>
    <definedName name="Print_Buttons">#REF!</definedName>
    <definedName name="Print_DCF" localSheetId="0">[149]!Print_DCF</definedName>
    <definedName name="Print_DCF">[149]!Print_DCF</definedName>
    <definedName name="Print_ibt" localSheetId="0">[150]!Print_ibt</definedName>
    <definedName name="Print_ibt">[150]!Print_ibt</definedName>
    <definedName name="Print_image" localSheetId="0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0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0">[151]!PrintModelReports</definedName>
    <definedName name="PrintModelReports">[151]!PrintModelReports</definedName>
    <definedName name="PrintPage" localSheetId="0">[61]!PrintPage</definedName>
    <definedName name="PrintPage">[61]!PrintPage</definedName>
    <definedName name="PrintPreviewModelReports" localSheetId="0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[26]Inputs!$J$43</definedName>
    <definedName name="PROCEEDS2">'[99]Hist Inputs'!$G$39</definedName>
    <definedName name="Processing">#REF!</definedName>
    <definedName name="Processos">#REF!</definedName>
    <definedName name="PROD.ACAB">#REF!</definedName>
    <definedName name="PROD.PROC">#REF!</definedName>
    <definedName name="PRODOWN">#REF!</definedName>
    <definedName name="Produce_Wash_and_Ripe">#REF!</definedName>
    <definedName name="Production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[32]Balance!$K$58:$AD$58</definedName>
    <definedName name="project">[94]Assum!$A$1</definedName>
    <definedName name="PROJECT_NAME">[153]Income!$A$1</definedName>
    <definedName name="projections_acquiror">[26]Inputs!$L$64</definedName>
    <definedName name="projections_target">[26]Inputs!$J$64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[25]Financials!#REF!</definedName>
    <definedName name="ProporcaoDi">[154]TabAplicIndices!$E$10</definedName>
    <definedName name="Proposal">#REF!</definedName>
    <definedName name="PROV.GARANTIA">#REF!</definedName>
    <definedName name="PROV.IR.CS">#REF!</definedName>
    <definedName name="PROV.LP.CONTIG">#REF!</definedName>
    <definedName name="PROVISÕES">#REF!</definedName>
    <definedName name="PROWC">#REF!</definedName>
    <definedName name="pstock">[26]Inputs!$R$16</definedName>
    <definedName name="ptp">#REF!</definedName>
    <definedName name="purchase">[26]Inputs!$R$6</definedName>
    <definedName name="Purchase_Accounting">#REF!</definedName>
    <definedName name="PV_CFPS">[36]EquityTemplate!$A$101:$IV$101</definedName>
    <definedName name="PV_DPS">[36]EquityTemplate!$A$102:$IV$102</definedName>
    <definedName name="PV_EPS">[36]EquityTemplate!$A$103:$IV$103</definedName>
    <definedName name="PV_NP">[36]EquityTemplate!$A$104:$IV$104</definedName>
    <definedName name="PV_PRETAX">[36]EquityTemplate!$A$105:$IV$105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[27]Assumptions!#REF!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[27]Assumptions!#REF!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[27]Assumptions!#REF!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[22]Patrimonial!#REF!</definedName>
    <definedName name="qqqqq">#REF!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[22]Patrimonial!#REF!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[26]Inputs!$R$23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>#REF!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[25]Financials!#REF!</definedName>
    <definedName name="rename">#REF!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[28]inputs!$O$8</definedName>
    <definedName name="Reported_net_income">[35]Figures!#REF!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>#REF!</definedName>
    <definedName name="REPUBLIC1">#REF!</definedName>
    <definedName name="repurchase">#REF!</definedName>
    <definedName name="repurchase_cash">#REF!</definedName>
    <definedName name="RES.CM.CAPITAL">#REF!</definedName>
    <definedName name="RES.CM.ESP">#REF!</definedName>
    <definedName name="RES.INC.FISCAL">#REF!</definedName>
    <definedName name="RES.LUCROS.AC">#REF!</definedName>
    <definedName name="RES.MINORITARIOS">#REF!</definedName>
    <definedName name="Research">#REF!</definedName>
    <definedName name="RESERVA.CAPITAL">#REF!</definedName>
    <definedName name="RESERVA.REAVAL">#REF!</definedName>
    <definedName name="Residual_Value_Percent">#REF!</definedName>
    <definedName name="Restaurant_MtoB_Sales_Percent">#REF!</definedName>
    <definedName name="Resultado">'[42]Analysis Range $500M and 10%'!#REF!</definedName>
    <definedName name="results" hidden="1">{"FCB_ALL",#N/A,FALSE,"FCB"}</definedName>
    <definedName name="Retire_Debt">#REF!</definedName>
    <definedName name="Returns" localSheetId="0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[36]EquityTemplate!$A$77:$IV$77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[36]EquityTemplate!$A$48:$IV$48</definedName>
    <definedName name="ROAE">[36]EquityTemplate!$A$47:$IV$47</definedName>
    <definedName name="ROCE">[36]EquityTemplate!$A$50:$IV$50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 localSheetId="0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>#REF!</definedName>
    <definedName name="s_sal_inf">'[6]A I'!$D$36</definedName>
    <definedName name="sa" hidden="1">#REF!</definedName>
    <definedName name="sachin">[134]inputs!$O$8</definedName>
    <definedName name="SAFRA">#REF!</definedName>
    <definedName name="SAL.ENCARGOS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'[24]A I'!$D$32</definedName>
    <definedName name="sales_fringe_c">'[24]A I'!$D$29</definedName>
    <definedName name="sales_mtg_inflator">'[24]A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[35]Figures!#REF!</definedName>
    <definedName name="SCIA">#REF!</definedName>
    <definedName name="SCIA1">#REF!</definedName>
    <definedName name="sd" hidden="1">{"Page 1",#N/A,TRUE,"Sheet1";"Page 2",#N/A,TRUE,"Sheet1"}</definedName>
    <definedName name="sdafsdfzSDfasdf" hidden="1">{#N/A,#N/A,FALSE,"Sheet1"}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>{"Client Name or Project Name"}</definedName>
    <definedName name="SedTables">{18}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0">[61]!SelectCreditRatios</definedName>
    <definedName name="SelectCreditRatios">[61]!SelectCreditRatios</definedName>
    <definedName name="SelectedData">[166]Network!#REF!</definedName>
    <definedName name="SelectSheet" localSheetId="0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[23]Indices!$AE$57</definedName>
    <definedName name="SelicMes1">[23]Indices!$AF$57</definedName>
    <definedName name="SelicMes10">[23]Indices!$AO$57</definedName>
    <definedName name="SelicMes11">[23]Indices!$AP$57</definedName>
    <definedName name="SelicMes12">[23]Indices!$AQ$57</definedName>
    <definedName name="SelicMes2">[23]Indices!$AG$57</definedName>
    <definedName name="SelicMes3">[23]Indices!$AH$57</definedName>
    <definedName name="SelicMes4">[23]Indices!$AI$57</definedName>
    <definedName name="SelicMes5">[23]Indices!$AJ$57</definedName>
    <definedName name="SelicMes6">[23]Indices!$AK$57</definedName>
    <definedName name="SelicMes7">[23]Indices!$AL$57</definedName>
    <definedName name="SelicMes8">[23]Indices!$AM$57</definedName>
    <definedName name="SelicMes9">[23]Indices!$AN$57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>#REF!</definedName>
    <definedName name="SET_3">#REF!</definedName>
    <definedName name="sete">#REF!</definedName>
    <definedName name="SETOFBOOKSNAME1">[59]CRITERIA1!$B$2</definedName>
    <definedName name="SETSP">#REF!</definedName>
    <definedName name="setup">'[89]Sales - Total'!$D$149</definedName>
    <definedName name="SETVIN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[23]TabOpcoes!$D$16:$D$17</definedName>
    <definedName name="SING1">#REF!</definedName>
    <definedName name="SING2">#REF!</definedName>
    <definedName name="SING3">#REF!</definedName>
    <definedName name="SING4">#REF!</definedName>
    <definedName name="SING5">#REF!</definedName>
    <definedName name="SING6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[37]Sheet3!$B$7</definedName>
    <definedName name="Space_Furnishing_97">[37]Sheet3!$C$7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[27]Assumptions!$B$38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[33]Backup!#REF!</definedName>
    <definedName name="STRM_EBITDA95">[33]Backup!#REF!</definedName>
    <definedName name="STRM_EBITDA95_m">[33]Backup!#REF!</definedName>
    <definedName name="STRM_EBITDA96">[33]Backup!#REF!</definedName>
    <definedName name="STRM_EBITDA96_m">[33]Backup!#REF!</definedName>
    <definedName name="STRM_equity_mcap">[33]Backup!#REF!</definedName>
    <definedName name="STRM_lev_mcap">[33]Backup!#REF!</definedName>
    <definedName name="STRM_total_dt">[33]Backup!#REF!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[26]Inputs!$X$6</definedName>
    <definedName name="synergiesY1">[26]Inputs!$X$10</definedName>
    <definedName name="synergiesY2">[26]Inputs!$X$11</definedName>
    <definedName name="synergiesY3">[26]Inputs!$X$12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[33]Input!#REF!</definedName>
    <definedName name="T_52_wk">[33]Input!#REF!</definedName>
    <definedName name="T_beta">[33]Input!#REF!</definedName>
    <definedName name="T_curr">[33]Input!#REF!</definedName>
    <definedName name="T_dil_shares">[33]Backup!#REF!</definedName>
    <definedName name="T_EBITDA95">[33]Backup!#REF!</definedName>
    <definedName name="T_EBITDA95_m">[33]Backup!#REF!</definedName>
    <definedName name="T_EBITDA95_res">[33]Input!#REF!</definedName>
    <definedName name="T_EBITDA96">[33]Backup!#REF!</definedName>
    <definedName name="T_EBITDA96_m">[33]Backup!#REF!</definedName>
    <definedName name="T_EBITDA96_res">[33]Input!#REF!</definedName>
    <definedName name="T_eps95">[33]Input!#REF!</definedName>
    <definedName name="T_eps96">[33]Input!#REF!</definedName>
    <definedName name="T_eps97">[33]Input!#REF!</definedName>
    <definedName name="T_equity_mcap">[33]Backup!#REF!</definedName>
    <definedName name="T_lev_mcap">[33]Backup!#REF!</definedName>
    <definedName name="T_pr">[33]Input!#REF!</definedName>
    <definedName name="T_ticker">[33]Input!#REF!</definedName>
    <definedName name="T_total_dt">[33]Backup!#REF!</definedName>
    <definedName name="TA">[36]EquityTemplate!$A$59:$IV$59</definedName>
    <definedName name="tab_Pessoal">[23]TabViagens!#REF!</definedName>
    <definedName name="tab_uni_cr">[175]unificacao_cr!$B$4:$F$195</definedName>
    <definedName name="tab_uni_cta">[175]unificacao_conta!$B$6:$D$211</definedName>
    <definedName name="tabCoefRedViagem">[23]TabViagens!$S$6:$T$84</definedName>
    <definedName name="Tabela">#REF!</definedName>
    <definedName name="Tables">{18}</definedName>
    <definedName name="tabPoliticaViagem">[23]TabViagens!$J$5:$P$7</definedName>
    <definedName name="TabTrechos">[23]TabViagens!$B$6:$G$21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[26]Inputs!$F$14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[26]Inputs!$L$14</definedName>
    <definedName name="Tax_Amortization">#REF!</definedName>
    <definedName name="tax_benefit">'[24]A I'!$D$15</definedName>
    <definedName name="Tax_Credit">[178]ValSum!$C$5</definedName>
    <definedName name="Tax_Rate">[139]Consolidated!#REF!</definedName>
    <definedName name="TAX_SUB_ROUTINE">#REF!</definedName>
    <definedName name="TAXA">#REF!</definedName>
    <definedName name="TaxaDesconto">[65]Dados!$E$25</definedName>
    <definedName name="TAXES">#REF!</definedName>
    <definedName name="taxrate">#REF!</definedName>
    <definedName name="TbAlocContas">[23]TabAlocContas!$B$6:$B$12</definedName>
    <definedName name="TbCodigoCR">[23]TabCR!$B$6:$B$112</definedName>
    <definedName name="TbCoefOrcamentario">[23]TabContaContabil!$C$6:$E$258</definedName>
    <definedName name="TbCtaContabCusto">[23]TabContaContabil!$B$6:$F$55</definedName>
    <definedName name="TbCtaContabDesp">[23]TabContaContabil!$B$57:$F$258</definedName>
    <definedName name="TbCtaContabDespDesc">[23]TabContaContabil!$B$57:$B$258</definedName>
    <definedName name="TbMeses">[23]TabOpcoes!$H$5:$H$16</definedName>
    <definedName name="TbTaxaDepreciacao">[23]TabDepreciacao!$B$7:$G$24</definedName>
    <definedName name="TbTipoApropriacao">[23]TabOpcoes!$B$5:$B$9</definedName>
    <definedName name="TbTipoConta">[23]TabOpcoes!$F$18:$F$19</definedName>
    <definedName name="TbTipoDepreciacao">[23]TabDepreciacao!$B$7:$B$24</definedName>
    <definedName name="TbTipoLcto">[23]TabOpcoes!$F$13:$F$15</definedName>
    <definedName name="TbTipoMoeda">#REF!</definedName>
    <definedName name="TbTipoReajuste">[23]TabOpcoes!$D$5:$D$13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>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[26]Inputs!$F$8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'[42]Analysis Range $500M and 10%'!$A$1:$B$65536,'[42]Analysis Range $500M and 10%'!$A$1:$IV$6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0">OFFSET([129]!START,0,0,1,1)</definedName>
    <definedName name="Trad_Comps">OFFSET([129]!START,0,0,1,1)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hidden="1">{#N/A,#N/A,FALSE,"Trading-Mult ";#N/A,#N/A,FALSE,"Trading-Cap";#N/A,#N/A,FALSE,"Trading-Inc";#N/A,#N/A,FALSE,"Cash Flow";#N/A,#N/A,FALSE,"M&amp;A info"}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hidden="1">{#N/A,#N/A,FALSE,"Aging Summary";#N/A,#N/A,FALSE,"Ratio Analysis";#N/A,#N/A,FALSE,"Test 120 Day Accts";#N/A,#N/A,FALSE,"Tickmarks"}</definedName>
    <definedName name="trim1">#REF!</definedName>
    <definedName name="trim2">#REF!</definedName>
    <definedName name="trim3">#REF!</definedName>
    <definedName name="trim4">#REF!</definedName>
    <definedName name="TSO">[27]Assumptions!$B$37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0">[180]!UpdateLBOsensitivityAnalysis</definedName>
    <definedName name="UpdateLBOsensitivityAnalysis">[180]!UpdateLBOsensitivityAnalysis</definedName>
    <definedName name="UpdateSelectedCase" localSheetId="0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hidden="1">{"Acquiror Income Statement",#N/A,TRUE,"Acquiror";"Acquiror Balance Sheet",#N/A,TRUE,"Acquiror";"Acquiror Cash Flow",#N/A,TRUE,"Acquiror"}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>#REF!</definedName>
    <definedName name="valor_arrevsa">#REF!</definedName>
    <definedName name="valor_crednsa">#REF!</definedName>
    <definedName name="valor_credvsa">#REF!</definedName>
    <definedName name="valor_outcredn">#REF!</definedName>
    <definedName name="valor_outcrednsa">#REF!</definedName>
    <definedName name="valor_outcredvsa">#REF!</definedName>
    <definedName name="valorn_sa">#REF!</definedName>
    <definedName name="valorpdd_sa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[25]Financials!#REF!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'[38]base dados grafico'!$J$10:$J$21</definedName>
    <definedName name="vendas" hidden="1">[12]VFLUORI!$I$10:$I$21</definedName>
    <definedName name="VENDAS.ME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hidden="1">{"Qtr Op Mgd Q2",#N/A,FALSE,"Qtr-Op (Mng)";"Qtr Op Rpt Q2",#N/A,FALSE,"Qtr-Op (Rpt)";"Operating Vs Reported",#N/A,FALSE,"Rpt-Op Inc"}</definedName>
    <definedName name="WACC">[36]EquityTemplate!$A$79:$IV$79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'[24]A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hidden="1">{#N/A,#N/A,FALSE,"Inputs - Prices &amp; Forecasts"}</definedName>
    <definedName name="week">#REF!</definedName>
    <definedName name="Weight">#REF!</definedName>
    <definedName name="Weight_List">#REF!</definedName>
    <definedName name="Westchester_Penetration_Rate">#REF!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hidden="1">{#N/A,#N/A,FALSE,"Sheet1"}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hidden="1">{#N/A,#N/A,FALSE,"Sheet1"}</definedName>
    <definedName name="wrn.Auto._.Comp2." hidden="1">{#N/A,#N/A,FALSE,"Sheet1"}</definedName>
    <definedName name="wrn.Base." hidden="1">{#N/A,#N/A,FALSE,"Base Business Consol";#N/A,#N/A,FALSE,"Corp Base";#N/A,#N/A,FALSE,"EMEA Base";#N/A,#N/A,FALSE,"APJ Base";#N/A,#N/A,FALSE,"LA Summary"}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hidden="1">{"EVA",#N/A,FALSE,"SMT2";#N/A,#N/A,FALSE,"Summary";#N/A,#N/A,FALSE,"Graphs";#N/A,#N/A,FALSE,"4 Panel"}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hidden="1">{#N/A,#N/A,FALSE,"INPUTS";#N/A,#N/A,FALSE,"PROFORMA BSHEET";#N/A,#N/A,FALSE,"COMBINED";#N/A,#N/A,FALSE,"HIGH YIELD";#N/A,#N/A,FALSE,"COMB_GRAPHS"}</definedName>
    <definedName name="wrn.compare." hidden="1">{"page1",#N/A,FALSE,"Temp";"page2",#N/A,FALSE,"Temp";"page3",#N/A,FALSE,"Temp";"page4",#N/A,FALSE,"Temp";"page5",#N/A,FALSE,"Temp";"page6",#N/A,FALSE,"Temp"}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hidden="1">{"Asia and Europe",#N/A,FALSE,"Selected Output 1";"United States",#N/A,FALSE,"Selected Output 1"}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hidden="1">{#N/A,#N/A,FALSE,"DEF1";#N/A,#N/A,FALSE,"DEF2";#N/A,#N/A,FALSE,"DEF3"}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hidden="1">{#N/A,#N/A,FALSE,"July 95";#N/A,#N/A,FALSE,"Aug 95";#N/A,#N/A,FALSE,"Sep 95";#N/A,#N/A,FALSE,"October 95"}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hidden="1">{#N/A,#N/A,FALSE,"EMEA Target ";#N/A,#N/A,FALSE,"EMEA Summary";#N/A,#N/A,FALSE,"EMEA Base";#N/A,#N/A,FALSE,"EMEA Inf"}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hidden="1">{"Page 1",#N/A,TRUE,"Sheet1";"Page 2",#N/A,TRUE,"Sheet1"}</definedName>
    <definedName name="wrn.FCB." hidden="1">{"FCB_ALL",#N/A,FALSE,"FCB"}</definedName>
    <definedName name="wrn.fcb2" hidden="1">{"FCB_ALL",#N/A,FALSE,"FCB"}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hidden="1">{"assumptions",#N/A,FALSE,"Scenario 1";"valuation",#N/A,FALSE,"Scenario 1"}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hidden="1">{"LBO Summary",#N/A,FALSE,"Summary"}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hidden="1">{"Monthly",#N/A,FALSE,"1.2"}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tandalone.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hidden="1">{"page1",#N/A,FALSE,"PF";"page2",#N/A,FALSE,"PF";"page3",#N/A,FALSE,"PF";"page4",#N/A,FALSE,"Bal_Sht"}</definedName>
    <definedName name="wrn.PrintCap." hidden="1">{"page1",#N/A,FALSE,"Capital";"page2",#N/A,FALSE,"Capital";"page3",#N/A,FALSE,"Capital"}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hidden="1">{"Quarters",#N/A,FALSE,"1.2"}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hidden="1">{"sens1\",#N/A,FALSE,"PF";"sens2",#N/A,FALSE,"PF";"sens3",#N/A,FALSE,"PF";"sens4",#N/A,FALSE,"PF"}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hidden="1">{"FCB_ALL",#N/A,FALSE,"FCB";"GREY_ALL",#N/A,FALSE,"GREY"}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hidden="1">{"Print Summary",#N/A,FALSE,"Bal_Graphs";"Print Summary",#N/A,FALSE,"DCF";"Print Summary",#N/A,FALSE,"Graphs";"Print Summary",#N/A,FALSE,"Summary"}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hidden="1">{"Target Income Statement",#N/A,FALSE,"Target";"Target Balance Sheet",#N/A,FALSE,"Target";"Target Cash Flow",#N/A,FALSE,"Target"}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hidden="1">{"test2",#N/A,TRUE,"Prices"}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hidden="1">{#N/A,#N/A,FALSE,"A&amp;E";#N/A,#N/A,FALSE,"HighTop";#N/A,#N/A,FALSE,"JG";#N/A,#N/A,FALSE,"RI";#N/A,#N/A,FALSE,"woHT";#N/A,#N/A,FALSE,"woHT&amp;JG"}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.YTD_ROY_PL." hidden="1">{"ROY_YTD",#N/A,FALSE,"1.2"}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[37]Sheet3!$C$10</definedName>
    <definedName name="XRATE">[85]Transinputs!#REF!</definedName>
    <definedName name="XRATE_SWITCH">#REF!</definedName>
    <definedName name="xx" hidden="1">{#N/A,#N/A,FALSE,"Sheet1"}</definedName>
    <definedName name="XXX">#REF!</definedName>
    <definedName name="y" hidden="1">{#N/A,#N/A,FALSE,"Sheet1"}</definedName>
    <definedName name="year">'[182]Summary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[26]Inputs!$AB$10</definedName>
    <definedName name="Year2">[26]Inputs!$AB$11</definedName>
    <definedName name="Year3">[26]Inputs!$AB$12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>#REF!</definedName>
    <definedName name="YTDGLASS">#REF!</definedName>
    <definedName name="YTDLAMP">#REF!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7" i="4" l="1"/>
  <c r="N7" i="4" s="1"/>
  <c r="N3" i="4"/>
  <c r="P31" i="5"/>
  <c r="P21" i="5"/>
  <c r="P12" i="5"/>
  <c r="P36" i="5"/>
  <c r="P33" i="5"/>
  <c r="P23" i="5"/>
  <c r="P14" i="5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4" i="3"/>
  <c r="N2" i="4" l="1"/>
  <c r="AP12" i="3"/>
  <c r="N21" i="5"/>
  <c r="M21" i="5"/>
  <c r="L21" i="5"/>
  <c r="K21" i="5"/>
  <c r="J21" i="5"/>
  <c r="I21" i="5"/>
  <c r="H21" i="5"/>
  <c r="G21" i="5"/>
  <c r="F21" i="5"/>
  <c r="E21" i="5"/>
  <c r="O31" i="5"/>
  <c r="N31" i="5"/>
  <c r="M31" i="5"/>
  <c r="L31" i="5"/>
  <c r="K31" i="5"/>
  <c r="J31" i="5"/>
  <c r="I31" i="5"/>
  <c r="H31" i="5"/>
  <c r="G31" i="5"/>
  <c r="F31" i="5"/>
  <c r="E31" i="5"/>
  <c r="O21" i="5"/>
  <c r="M7" i="4" l="1"/>
  <c r="M3" i="4"/>
  <c r="O36" i="5"/>
  <c r="O33" i="5"/>
  <c r="O23" i="5"/>
  <c r="O14" i="5"/>
  <c r="O12" i="5"/>
  <c r="AO12" i="3" l="1"/>
  <c r="AN12" i="3"/>
  <c r="N12" i="5" l="1"/>
  <c r="M12" i="5"/>
  <c r="L12" i="5"/>
  <c r="K12" i="5"/>
  <c r="J12" i="5"/>
  <c r="I12" i="5"/>
  <c r="H12" i="5"/>
  <c r="G12" i="5"/>
  <c r="F12" i="5"/>
  <c r="E12" i="5"/>
  <c r="N36" i="5" l="1"/>
  <c r="N33" i="5"/>
  <c r="N23" i="5"/>
  <c r="N14" i="5"/>
  <c r="L7" i="4"/>
  <c r="L3" i="4"/>
  <c r="AM12" i="3"/>
  <c r="M36" i="5" l="1"/>
  <c r="M33" i="5"/>
  <c r="M23" i="5"/>
  <c r="M14" i="5"/>
  <c r="K7" i="4"/>
  <c r="K17" i="4"/>
  <c r="K15" i="4"/>
  <c r="K12" i="4"/>
  <c r="K11" i="4"/>
  <c r="K3" i="4"/>
  <c r="L36" i="5" l="1"/>
  <c r="L33" i="5"/>
  <c r="L23" i="5"/>
  <c r="L14" i="5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4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4" i="3"/>
</calcChain>
</file>

<file path=xl/sharedStrings.xml><?xml version="1.0" encoding="utf-8"?>
<sst xmlns="http://schemas.openxmlformats.org/spreadsheetml/2006/main" count="451" uniqueCount="319">
  <si>
    <t>-</t>
  </si>
  <si>
    <t>Others</t>
  </si>
  <si>
    <t>Line 6 * Line 7</t>
  </si>
  <si>
    <t>Quantidade de TEDs processadas / Volume of processed electronic cash transfers (TED)</t>
  </si>
  <si>
    <t>Line 4 * 3 * Line 5</t>
  </si>
  <si>
    <t>Utilização Mensal / Monthly Utilization</t>
  </si>
  <si>
    <t xml:space="preserve"> Technology, data and services</t>
  </si>
  <si>
    <t>Tab reference ("Tecnologia, dados e serviços")</t>
  </si>
  <si>
    <t>How to calculate</t>
  </si>
  <si>
    <r>
      <t xml:space="preserve">Receita (R$ mil) / </t>
    </r>
    <r>
      <rPr>
        <b/>
        <i/>
        <sz val="10"/>
        <rFont val="Calibri"/>
        <family val="2"/>
      </rPr>
      <t>Revenue (R$ thousands)</t>
    </r>
  </si>
  <si>
    <t>Tab reference ("Infra para Financiamentos")</t>
  </si>
  <si>
    <t>Infrastructure for financing</t>
  </si>
  <si>
    <t>(Avg. outstanding vol. for other OTC products) * 3 months * Fee for outstanding vol. of other OTC products (bps)</t>
  </si>
  <si>
    <t>Estoque / Outstanding financial volume</t>
  </si>
  <si>
    <t>Novas emissões / New issues</t>
  </si>
  <si>
    <t>Outros (Cotas de fundos) / Other (Investment fund-quota)</t>
  </si>
  <si>
    <t>(Avg. outstanding vol. for derivatives) * 3 months * Fee for outstanding vol. of derivatives (bps)</t>
  </si>
  <si>
    <t>(New issues of derivatives) * Price for new issues of derivatives (bps)</t>
  </si>
  <si>
    <t>Derivativos / Derivatives</t>
  </si>
  <si>
    <t>Volume of transactions (thousands) * Avg. Price per transaction</t>
  </si>
  <si>
    <t>Transações / Transactions</t>
  </si>
  <si>
    <t>Estoque Tesouro Direto / Treasury Direct outstanding volume</t>
  </si>
  <si>
    <t>(Sum of avg. outstanding vol. for bank funding, corporate debt and others) * 3 months * Fee for outstanding vol. of FI (bps)</t>
  </si>
  <si>
    <t>(New issues of Bank funding instruments + Other new issues of FI) * Price for new issues of FI (bps)</t>
  </si>
  <si>
    <t>Renda fixa / Fixed income</t>
  </si>
  <si>
    <t>Tab reference ("Balcao")</t>
  </si>
  <si>
    <t>OTC</t>
  </si>
  <si>
    <t>Tab reference ("Listado - FICC")</t>
  </si>
  <si>
    <t>Listed - FICC</t>
  </si>
  <si>
    <r>
      <t>Listagem e Serviços para Emissores /</t>
    </r>
    <r>
      <rPr>
        <i/>
        <sz val="10"/>
        <rFont val="Calibri"/>
        <family val="2"/>
      </rPr>
      <t xml:space="preserve"> Listing and Services for issuers </t>
    </r>
  </si>
  <si>
    <r>
      <t xml:space="preserve">Empréstimo de Ações / </t>
    </r>
    <r>
      <rPr>
        <i/>
        <sz val="10"/>
        <rFont val="Calibri"/>
        <family val="2"/>
      </rPr>
      <t>Securities Lending</t>
    </r>
  </si>
  <si>
    <r>
      <t xml:space="preserve">Depositária / </t>
    </r>
    <r>
      <rPr>
        <i/>
        <sz val="10"/>
        <rFont val="Calibri"/>
        <family val="2"/>
      </rPr>
      <t>Depository</t>
    </r>
  </si>
  <si>
    <t>Tab reference ("Listado - Ações_Equities")</t>
  </si>
  <si>
    <r>
      <t>Listed - Cash equities and equities instruments</t>
    </r>
    <r>
      <rPr>
        <sz val="10.199999999999999"/>
        <color rgb="FF0070C0"/>
        <rFont val="Calibri"/>
        <family val="2"/>
      </rPr>
      <t xml:space="preserve"> (Others)</t>
    </r>
  </si>
  <si>
    <t>*bps must be divided by 10,000</t>
  </si>
  <si>
    <t>Number of contracts ADV * RPC (R$ per contract) * Business days</t>
  </si>
  <si>
    <r>
      <t>Derivativos de Índice /</t>
    </r>
    <r>
      <rPr>
        <b/>
        <i/>
        <sz val="10"/>
        <rFont val="Calibri"/>
        <family val="2"/>
      </rPr>
      <t xml:space="preserve"> Stock Indices Derivatives</t>
    </r>
    <r>
      <rPr>
        <b/>
        <sz val="10"/>
        <rFont val="Calibri"/>
        <family val="2"/>
      </rPr>
      <t xml:space="preserve"> (thousands)</t>
    </r>
  </si>
  <si>
    <t>Forward market ADTV * Forward market fee (bps) * Business days</t>
  </si>
  <si>
    <r>
      <t xml:space="preserve">Termo / </t>
    </r>
    <r>
      <rPr>
        <i/>
        <sz val="10"/>
        <rFont val="Calibri"/>
        <family val="2"/>
      </rPr>
      <t>Forward market</t>
    </r>
  </si>
  <si>
    <t>Options market ADTV * Options market fee (bps) * Business days</t>
  </si>
  <si>
    <r>
      <t xml:space="preserve">Opções / </t>
    </r>
    <r>
      <rPr>
        <i/>
        <sz val="10"/>
        <rFont val="Calibri"/>
        <family val="2"/>
      </rPr>
      <t>Options Market (stocks / indexes)</t>
    </r>
  </si>
  <si>
    <r>
      <t xml:space="preserve">Derivativos / </t>
    </r>
    <r>
      <rPr>
        <b/>
        <i/>
        <sz val="10"/>
        <rFont val="Calibri"/>
        <family val="2"/>
      </rPr>
      <t>Derivatives</t>
    </r>
  </si>
  <si>
    <t>Cash Market ADTV * Cash market fee (bps) * Business days</t>
  </si>
  <si>
    <r>
      <t xml:space="preserve">À vista / </t>
    </r>
    <r>
      <rPr>
        <i/>
        <sz val="10"/>
        <rFont val="Calibri"/>
        <family val="2"/>
      </rPr>
      <t>Cash market</t>
    </r>
  </si>
  <si>
    <r>
      <t xml:space="preserve">Ações e seus derivativos / </t>
    </r>
    <r>
      <rPr>
        <b/>
        <i/>
        <sz val="10"/>
        <rFont val="Calibri"/>
        <family val="2"/>
      </rPr>
      <t>Stocks and derivatives</t>
    </r>
  </si>
  <si>
    <r>
      <t xml:space="preserve">Listed - Cash equities and equities instruments </t>
    </r>
    <r>
      <rPr>
        <sz val="10.199999999999999"/>
        <color rgb="FF0070C0"/>
        <rFont val="Calibri"/>
        <family val="2"/>
      </rPr>
      <t>(Trading and post-Trading)</t>
    </r>
  </si>
  <si>
    <t>Line 12 * Line 42 * Business days</t>
  </si>
  <si>
    <t>Line 14 * Line 44 * Business days</t>
  </si>
  <si>
    <t>Line 13 * Line 45 * Business days</t>
  </si>
  <si>
    <t>Line 20 * Line 26 * Business days</t>
  </si>
  <si>
    <t>Outstanding Value in Custody * Avg. fee per account</t>
  </si>
  <si>
    <t>Total Issuers * Fee</t>
  </si>
  <si>
    <t>Line 100 * Fee</t>
  </si>
  <si>
    <t>Avg. Treasury Direct outstanding volume * 3 months * Fee for outstanding vol. of TD (bps)</t>
  </si>
  <si>
    <t>Total Financing * GRV Fee</t>
  </si>
  <si>
    <t>SNG (GRV / liens)</t>
  </si>
  <si>
    <t>Line 30 * GRV Fee</t>
  </si>
  <si>
    <t>Number of participants * 3 months * Avg. Fee</t>
  </si>
  <si>
    <t>Volume of processed electronic cash transfers (TED) (thousands) * Avg. Fee</t>
  </si>
  <si>
    <t>Taxas de Juros em Reais / Interest Rates in BRL</t>
  </si>
  <si>
    <t>Interest Rates in BRL ADV * RPC * Business days</t>
  </si>
  <si>
    <t>Taxas de Câmbio / FX Rates</t>
  </si>
  <si>
    <t>FX Rates ADV * RPC * Business days + FX Spot revenue</t>
  </si>
  <si>
    <t>Commodities</t>
  </si>
  <si>
    <t>Commodities ADV * RPC * Business days</t>
  </si>
  <si>
    <t>Taxas de Juros em Dólares / Interes Rates in USD</t>
  </si>
  <si>
    <t>Ajustes no lucro líquido de imposto</t>
  </si>
  <si>
    <t>Adjustments to net income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</si>
  <si>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</si>
  <si>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</si>
  <si>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</si>
  <si>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</si>
  <si>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</si>
  <si>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</si>
  <si>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</si>
  <si>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</si>
  <si>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</si>
  <si>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2Q19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</si>
  <si>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</si>
  <si>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</si>
  <si>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</si>
  <si>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</si>
  <si>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</si>
  <si>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</si>
  <si>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</si>
  <si>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</si>
  <si>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</si>
  <si>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</si>
  <si>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</si>
  <si>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</si>
  <si>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</si>
  <si>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</si>
  <si>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</si>
  <si>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</si>
  <si>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</si>
  <si>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</si>
  <si>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2T19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</si>
  <si>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</si>
  <si>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</si>
  <si>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</si>
  <si>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</si>
  <si>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</si>
  <si>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</si>
  <si>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</si>
  <si>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</si>
  <si>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</si>
  <si>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Lucro líquido (atribuídos aos acionistas)</t>
  </si>
  <si>
    <t>Net income (attributable to shareholders)</t>
  </si>
  <si>
    <t>Despesas relacionadas à combinação com a Cetip</t>
  </si>
  <si>
    <t xml:space="preserve">Expenses related to the combination with Cetip </t>
  </si>
  <si>
    <t>Provisões não-recorrentes</t>
  </si>
  <si>
    <t xml:space="preserve">Recurring provisions </t>
  </si>
  <si>
    <t>Recuperação de despesas não-recorrentes</t>
  </si>
  <si>
    <t>Recovery of non-recurring expenses</t>
  </si>
  <si>
    <t>Redução ao valor recuperável de ativos</t>
  </si>
  <si>
    <t xml:space="preserve">Impairment </t>
  </si>
  <si>
    <t>Impactos Fiscais</t>
  </si>
  <si>
    <t>Fiscal Impacts</t>
  </si>
  <si>
    <t>Impactos relacionados ao CME Group</t>
  </si>
  <si>
    <t>Impact related to CME Group</t>
  </si>
  <si>
    <t>Despesas extraordinárias rescisão contratual</t>
  </si>
  <si>
    <t>Non-recurring termination expenses</t>
  </si>
  <si>
    <t>Amortização de intangível (combinação com GRV)</t>
  </si>
  <si>
    <t>Intangible amortization on combination with GRV</t>
  </si>
  <si>
    <t>Alteração de programa/metodologia de incentivo de longo prazo</t>
  </si>
  <si>
    <t xml:space="preserve">Changes on long term stock based compensation program/methodology 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</si>
  <si>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</si>
  <si>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</si>
  <si>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</si>
  <si>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</si>
  <si>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</si>
  <si>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</si>
  <si>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</si>
  <si>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</si>
  <si>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Lucro líquido recorrente ajustado pelo benefício fiscal do ágio</t>
  </si>
  <si>
    <t>Recurring net income adjusted by goodwill tax benefit</t>
  </si>
  <si>
    <t>Imposto diferido (ágio da combinação Cetip)**</t>
  </si>
  <si>
    <t>•	    Valor total do intangível: R$ 4.942.189 MM</t>
  </si>
  <si>
    <t xml:space="preserve">•	    Benefício: aprox. R$ 115 MM por trimestre </t>
  </si>
  <si>
    <t xml:space="preserve">•	    Valor total do ágio estimado para dedução fiscal: aprox. R$ 7 B </t>
  </si>
  <si>
    <t xml:space="preserve">•	    Benefício: R$ 119,6 MM por trimestre (R$ 478,5 MM ao ano) </t>
  </si>
  <si>
    <t>•	    Total intangible: aprox. R$ 5bn</t>
  </si>
  <si>
    <t>•	    Benefits of R$115 MM / quarter</t>
  </si>
  <si>
    <t>•	    Total Goodwill: aprox. R$ 7 bn</t>
  </si>
  <si>
    <t>*Amortização de intangível da combinação com Cetip</t>
  </si>
  <si>
    <t>**Ágio da combinação com Cetip</t>
  </si>
  <si>
    <t>**Goodwill from Cetip combination</t>
  </si>
  <si>
    <t>*Amortization of intangibles from combination with Cetip</t>
  </si>
  <si>
    <t>•	    Benefits of R$ 119.5 MM per quarter</t>
  </si>
  <si>
    <t>Mais informações na pág. 22 das DFs de 2017</t>
  </si>
  <si>
    <t>More info on page 26 of the Financial Statements 2017</t>
  </si>
  <si>
    <t>Deferred Tax (goodwill from Cetip acquisition)**</t>
  </si>
  <si>
    <t>4T21</t>
  </si>
  <si>
    <t>4Q21</t>
  </si>
  <si>
    <t>1T22</t>
  </si>
  <si>
    <t>1Q22</t>
  </si>
  <si>
    <t>2T22</t>
  </si>
  <si>
    <t>2Q22</t>
  </si>
  <si>
    <t>•	    Duração: 5 anos (finalizado em jun-22)</t>
  </si>
  <si>
    <t>•	    Use in 5 years - finished in Jun-22</t>
  </si>
  <si>
    <t xml:space="preserve">                                         * For the Listed segments, please refer to the "Operational Figures" spreadsheet in B3's IR Website (Investor's Kit section)</t>
  </si>
  <si>
    <t xml:space="preserve">                                  * For this segment, please refer to the "Quarterly Data" spreadsheet in B3's IR Website (Investor's Kit section)</t>
  </si>
  <si>
    <t>Line 70 * Avg. fee</t>
  </si>
  <si>
    <t>3T22</t>
  </si>
  <si>
    <t>3Q22</t>
  </si>
  <si>
    <t>4T22</t>
  </si>
  <si>
    <t>4Q22</t>
  </si>
  <si>
    <t>1T23</t>
  </si>
  <si>
    <t>1Q23</t>
  </si>
  <si>
    <t>Bps over the fee charged by the lender</t>
  </si>
  <si>
    <t>2T23</t>
  </si>
  <si>
    <t>2Q23</t>
  </si>
  <si>
    <t>3T23</t>
  </si>
  <si>
    <t>3Q23</t>
  </si>
  <si>
    <t>Line 80 * Avg. Fee (For more details, click here)</t>
  </si>
  <si>
    <t>Amortização de intangível (combinação com Cetip)*</t>
  </si>
  <si>
    <t>Amortization of intangibles (combination with Cetip)*</t>
  </si>
  <si>
    <t>Amortização de intangível (outros)</t>
  </si>
  <si>
    <t>Amortization of intangibles (Other)</t>
  </si>
  <si>
    <t>Amortization of intangibles (total)</t>
  </si>
  <si>
    <t>Amortização de intangível (total)</t>
  </si>
  <si>
    <t>4T23</t>
  </si>
  <si>
    <t>4Q23</t>
  </si>
  <si>
    <t>Amortization of intangibles (Neoway)</t>
  </si>
  <si>
    <t>Amortization of intangibles (Neurotech)</t>
  </si>
  <si>
    <t>Amortização de intangível (Neoway)</t>
  </si>
  <si>
    <t>Amortização de intangível (Neurotech)</t>
  </si>
  <si>
    <t>Total</t>
  </si>
  <si>
    <t>Disponibilidades</t>
  </si>
  <si>
    <t>Cash and cash equivalents</t>
  </si>
  <si>
    <t>Moeda Nacional (CDI)</t>
  </si>
  <si>
    <t>Local Currency (CDI)</t>
  </si>
  <si>
    <t>Moeda Estrangeira (Fed Fund)</t>
  </si>
  <si>
    <t>Foreign Currency (Fed Fund)</t>
  </si>
  <si>
    <t>Moeda Estrangeira - 3os (Fed Fund)</t>
  </si>
  <si>
    <t>Foreign Currency - Third Party (Fed Fund)</t>
  </si>
  <si>
    <t>Aplicações financeiras e títulos e valores mobiliários</t>
  </si>
  <si>
    <t>Financial investments and marketable securities (current + non current)</t>
  </si>
  <si>
    <t>Fundos (CDI)</t>
  </si>
  <si>
    <t>Funds (CDI)</t>
  </si>
  <si>
    <t>Recursos de terceiros (CDI)</t>
  </si>
  <si>
    <t>Third-party funds (CDI)</t>
  </si>
  <si>
    <t>Compromissada (CDI)</t>
  </si>
  <si>
    <t>LFT (Selic)</t>
  </si>
  <si>
    <t>Aplicações INOVA no exterior - Sem Juros</t>
  </si>
  <si>
    <t>INOVA investments abroad - No Interest</t>
  </si>
  <si>
    <t>Participações em outras companhias - Sem Juros</t>
  </si>
  <si>
    <t>Participation in other companies - No Interest</t>
  </si>
  <si>
    <t>NTN-B (Usufruto Associação BM&amp;F)** - Sem Juros</t>
  </si>
  <si>
    <t>NTN-B (Usufruct Associação BM&amp;F)** - No Interest</t>
  </si>
  <si>
    <t>Outras - Sem Juros</t>
  </si>
  <si>
    <t>Other - No Interest</t>
  </si>
  <si>
    <r>
      <t xml:space="preserve">** Notas do Tesouro vinculadas a operação entre B3, Associação BM&amp;F e BSM (Nota 13 (a)). / </t>
    </r>
    <r>
      <rPr>
        <i/>
        <sz val="7"/>
        <rFont val="Calibri"/>
        <family val="2"/>
      </rPr>
      <t>National Treasury Notes linked to the operation between B3, Associação BM&amp;F and BSM (Note 13(a)).</t>
    </r>
  </si>
  <si>
    <t>2ª emissão - série única*</t>
  </si>
  <si>
    <t>102,80% CDI</t>
  </si>
  <si>
    <t>CDI + 1,05%</t>
  </si>
  <si>
    <t>3ª emissão - série única</t>
  </si>
  <si>
    <t>CDI + 1,75%</t>
  </si>
  <si>
    <t>ago/22; ago/23; ago/24</t>
  </si>
  <si>
    <t>4ª emissão - série DI</t>
  </si>
  <si>
    <t>CDI + 1,30%</t>
  </si>
  <si>
    <t>4ª emissão - série IPCA</t>
  </si>
  <si>
    <t>IPCA + 3,90%</t>
  </si>
  <si>
    <t>dez/28; dez/29; dez/30</t>
  </si>
  <si>
    <t>5ª emissão - 1ª série</t>
  </si>
  <si>
    <t>CDI + 1,17%</t>
  </si>
  <si>
    <t>5ª emissão - 2ª série</t>
  </si>
  <si>
    <t>CDI + 1,39%</t>
  </si>
  <si>
    <t>mai/25; mai/26</t>
  </si>
  <si>
    <t>6ª emissão - série única</t>
  </si>
  <si>
    <t>CDI + 1,33%</t>
  </si>
  <si>
    <t>ago/26; ago/27</t>
  </si>
  <si>
    <t>7ª emissão - série única</t>
  </si>
  <si>
    <t>out/27; out/28</t>
  </si>
  <si>
    <t>CETIP Lux</t>
  </si>
  <si>
    <t>out/24</t>
  </si>
  <si>
    <t>ago/24</t>
  </si>
  <si>
    <t>set/23</t>
  </si>
  <si>
    <t>B3 Inova</t>
  </si>
  <si>
    <t>set/26</t>
  </si>
  <si>
    <t>CETIP Lux I</t>
  </si>
  <si>
    <t>ago/22</t>
  </si>
  <si>
    <t>CETIP Lux II</t>
  </si>
  <si>
    <t>CETIP Lux III</t>
  </si>
  <si>
    <t>CETIP Lux IV</t>
  </si>
  <si>
    <t>CCB*</t>
  </si>
  <si>
    <t>jul/23</t>
  </si>
  <si>
    <t>SLB</t>
  </si>
  <si>
    <t>set/31</t>
  </si>
  <si>
    <t>NTN (IPCA + 5,71%)</t>
  </si>
  <si>
    <t>NTN (IPCA + 5.71%)</t>
  </si>
  <si>
    <t>Amortização de principal /
Principal amortization</t>
  </si>
  <si>
    <t>Amortização de juros / 
Interest amortization</t>
  </si>
  <si>
    <t>Taxa Contratual (a.a.) / 
Interest rate (p.a.)</t>
  </si>
  <si>
    <t>Semestral (Semiannual) (Mai e Nov)</t>
  </si>
  <si>
    <t>Semestral (Semiannual) (Fev e Ago)</t>
  </si>
  <si>
    <t>Mensal (Monthly)</t>
  </si>
  <si>
    <t>Semestral (Semiannual) (Abr e Out)</t>
  </si>
  <si>
    <t>Trimestral (Quarterly)</t>
  </si>
  <si>
    <t>Anual (Annual)</t>
  </si>
  <si>
    <t>Semestral (Semiannual)</t>
  </si>
  <si>
    <t>1T24</t>
  </si>
  <si>
    <t>1Q24</t>
  </si>
  <si>
    <t>Distribuição / Distribution</t>
  </si>
  <si>
    <t>(Line 7 + Line 8) * Line 40</t>
  </si>
  <si>
    <t>Line 31 * Line 59</t>
  </si>
  <si>
    <t>Line 26 * 3 * Line 54</t>
  </si>
  <si>
    <t>(Volume distributed of other OTC products) * Price for distribution (bps)</t>
  </si>
  <si>
    <t>(New issues of investment fund-quotas) * Price for new issues of investment fund-quotas (bps)</t>
  </si>
  <si>
    <r>
      <t xml:space="preserve">* Nota 4b das Demonstrações Financeiras / </t>
    </r>
    <r>
      <rPr>
        <i/>
        <sz val="7"/>
        <rFont val="Calibri"/>
        <family val="2"/>
      </rPr>
      <t>Note 4b of the Financial Statements.</t>
    </r>
  </si>
  <si>
    <t>LTN (Fixed-rate)</t>
  </si>
  <si>
    <t>LTN (Taxa prefixada)</t>
  </si>
  <si>
    <t>CDI + 2,5%</t>
  </si>
  <si>
    <t>Interest Rates in USD * ADV * Business Days</t>
  </si>
  <si>
    <t>REPO (CDI)</t>
  </si>
  <si>
    <t>*** Tabela para referência; taxas podem mudar. / Table only for reference; rates can change.</t>
  </si>
  <si>
    <t>Futuro de Criptoativos/  Future of Cryptoassets</t>
  </si>
  <si>
    <t>Line 12 * Line 26 * Business days</t>
  </si>
  <si>
    <t>Line 13 * Line 27 * Business days + Line 43 * 1000000</t>
  </si>
  <si>
    <t>Line 14 * Line 28 * Business Days</t>
  </si>
  <si>
    <t>Line 15 * Line 29 * Business days</t>
  </si>
  <si>
    <t>Future of Cryptoassets ADV * RPC * Business days</t>
  </si>
  <si>
    <t>Line 16 * Line 30 * Business days</t>
  </si>
  <si>
    <t>Line 13 * 3 * Fee</t>
  </si>
  <si>
    <t>Line 19 * Line 47</t>
  </si>
  <si>
    <t>Line 20 * 3 * Line 48</t>
  </si>
  <si>
    <t>Line 25 * Line 53</t>
  </si>
  <si>
    <t>2Q24</t>
  </si>
  <si>
    <t>8ª emissão - série única</t>
  </si>
  <si>
    <t>CDI + 0,62%</t>
  </si>
  <si>
    <t>mai/27; mai/28; mai/29</t>
  </si>
  <si>
    <t>2T24</t>
  </si>
  <si>
    <t xml:space="preserve">                                         * For this segment, please refer to the "Operational Figures" spreadsheet in B3's IR Website (Investor's Kit section)</t>
  </si>
  <si>
    <t>Note: this guide does not include all services that B3 provides, which can result in differences between the calculated and reported revenues.</t>
  </si>
  <si>
    <t>3T24</t>
  </si>
  <si>
    <t>3Q24</t>
  </si>
  <si>
    <t>(Line 9 + Line 10 + Line 11) * 3 * Line 42</t>
  </si>
  <si>
    <t>Line 12 * Line 41</t>
  </si>
  <si>
    <t>B3 Inova I</t>
  </si>
  <si>
    <t>B3 Inova II</t>
  </si>
  <si>
    <t>B3 Inova III</t>
  </si>
  <si>
    <t>SOFR + 1,51%</t>
  </si>
  <si>
    <t>SOFR + 1,94%</t>
  </si>
  <si>
    <t>set/27</t>
  </si>
  <si>
    <t>SOFR + 1,93%</t>
  </si>
  <si>
    <t>SOFR + 1,50%</t>
  </si>
  <si>
    <t>ago/27</t>
  </si>
  <si>
    <t>ago/26</t>
  </si>
  <si>
    <t>Debêntures (R$ mil) / 
Debentures (R$ thousand)</t>
  </si>
  <si>
    <t>Empréstimos com subsidiária (R$ mi) /
Loans involving subsidiary (R$ thousand)</t>
  </si>
  <si>
    <t>Empréstimos bancários  (R$ mil) / 
Bank loans (R$ thousand)</t>
  </si>
  <si>
    <t>Cédula de Crédito Bancário (R$ mil) /
Bank credit note (R$ thousand)</t>
  </si>
  <si>
    <t>Sustainability-linked Bond (R$ mil)
(R$ thousand)</t>
  </si>
  <si>
    <t>Ativo (R$ mil)</t>
  </si>
  <si>
    <t>Assets (R$ thousand)</t>
  </si>
  <si>
    <t>4T24</t>
  </si>
  <si>
    <t>4Q24</t>
  </si>
  <si>
    <t>•	    Duração: 7 anos (finalizado ao fim do 1T24)</t>
  </si>
  <si>
    <t>•	    Finished at the end of 1Q24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</si>
</sst>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0.000%"/>
    <numFmt numFmtId="168" formatCode="0.0%"/>
  </numFmts>
  <fonts count="4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Verdana"/>
      <family val="2"/>
    </font>
    <font>
      <b/>
      <i/>
      <sz val="10"/>
      <name val="Calibri"/>
      <family val="2"/>
    </font>
    <font>
      <b/>
      <sz val="10"/>
      <color rgb="FFC00000"/>
      <name val="Arial"/>
      <family val="2"/>
    </font>
    <font>
      <b/>
      <sz val="12"/>
      <color rgb="FF0070C0"/>
      <name val="Calibri"/>
      <family val="2"/>
    </font>
    <font>
      <b/>
      <sz val="8"/>
      <name val="Arial"/>
      <family val="2"/>
    </font>
    <font>
      <i/>
      <sz val="10"/>
      <name val="Calibri"/>
      <family val="2"/>
    </font>
    <font>
      <sz val="10.199999999999999"/>
      <color rgb="FF0070C0"/>
      <name val="Calibri"/>
      <family val="2"/>
    </font>
    <font>
      <sz val="8"/>
      <name val="Calibri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sz val="10"/>
      <name val="Geneva"/>
    </font>
    <font>
      <b/>
      <sz val="11"/>
      <name val="Calibri"/>
      <family val="2"/>
    </font>
    <font>
      <sz val="1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i/>
      <sz val="14"/>
      <color theme="0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1"/>
      <color theme="1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7"/>
      <name val="Calibri"/>
      <family val="2"/>
    </font>
    <font>
      <i/>
      <sz val="7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rgb="FF00206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34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3273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3273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7" fillId="0" borderId="0"/>
    <xf numFmtId="37" fontId="20" fillId="0" borderId="0"/>
    <xf numFmtId="0" fontId="29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37" fontId="20" fillId="0" borderId="0"/>
    <xf numFmtId="43" fontId="36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1"/>
    <xf numFmtId="0" fontId="2" fillId="0" borderId="0" xfId="1" applyFont="1"/>
    <xf numFmtId="165" fontId="3" fillId="0" borderId="1" xfId="2" applyNumberFormat="1" applyFont="1" applyBorder="1" applyAlignment="1">
      <alignment horizontal="center" vertical="center"/>
    </xf>
    <xf numFmtId="165" fontId="3" fillId="0" borderId="2" xfId="2" applyNumberFormat="1" applyFont="1" applyBorder="1" applyAlignment="1">
      <alignment horizontal="center" vertical="center"/>
    </xf>
    <xf numFmtId="0" fontId="4" fillId="0" borderId="3" xfId="1" applyFont="1" applyBorder="1"/>
    <xf numFmtId="165" fontId="3" fillId="0" borderId="4" xfId="2" applyNumberFormat="1" applyFont="1" applyBorder="1" applyAlignment="1">
      <alignment horizontal="center" vertical="center"/>
    </xf>
    <xf numFmtId="165" fontId="3" fillId="0" borderId="5" xfId="2" applyNumberFormat="1" applyFont="1" applyBorder="1" applyAlignment="1">
      <alignment horizontal="center" vertical="center"/>
    </xf>
    <xf numFmtId="0" fontId="3" fillId="0" borderId="6" xfId="1" applyFont="1" applyBorder="1" applyAlignment="1">
      <alignment horizontal="left" indent="1"/>
    </xf>
    <xf numFmtId="165" fontId="5" fillId="0" borderId="4" xfId="2" applyNumberFormat="1" applyFont="1" applyBorder="1" applyAlignment="1">
      <alignment horizontal="center" vertical="center"/>
    </xf>
    <xf numFmtId="165" fontId="5" fillId="0" borderId="5" xfId="2" applyNumberFormat="1" applyFont="1" applyBorder="1" applyAlignment="1">
      <alignment horizontal="center" vertical="center"/>
    </xf>
    <xf numFmtId="0" fontId="5" fillId="0" borderId="6" xfId="1" applyFont="1" applyBorder="1" applyAlignment="1">
      <alignment horizontal="left" indent="1"/>
    </xf>
    <xf numFmtId="0" fontId="5" fillId="0" borderId="7" xfId="1" applyFont="1" applyBorder="1" applyAlignment="1">
      <alignment horizontal="left" indent="1"/>
    </xf>
    <xf numFmtId="165" fontId="5" fillId="0" borderId="8" xfId="2" applyNumberFormat="1" applyFont="1" applyBorder="1" applyAlignment="1">
      <alignment horizontal="center" vertical="center"/>
    </xf>
    <xf numFmtId="0" fontId="6" fillId="0" borderId="9" xfId="1" applyFont="1" applyBorder="1"/>
    <xf numFmtId="17" fontId="6" fillId="2" borderId="10" xfId="3" applyNumberFormat="1" applyFont="1" applyFill="1" applyBorder="1" applyAlignment="1">
      <alignment horizontal="center" vertical="center"/>
    </xf>
    <xf numFmtId="17" fontId="6" fillId="2" borderId="11" xfId="3" applyNumberFormat="1" applyFont="1" applyFill="1" applyBorder="1" applyAlignment="1">
      <alignment horizontal="center" vertical="center"/>
    </xf>
    <xf numFmtId="0" fontId="6" fillId="2" borderId="12" xfId="1" applyFont="1" applyFill="1" applyBorder="1"/>
    <xf numFmtId="0" fontId="10" fillId="3" borderId="14" xfId="1" applyFont="1" applyFill="1" applyBorder="1"/>
    <xf numFmtId="165" fontId="5" fillId="0" borderId="1" xfId="2" applyNumberFormat="1" applyFont="1" applyBorder="1" applyAlignment="1">
      <alignment horizontal="center" vertical="center"/>
    </xf>
    <xf numFmtId="165" fontId="5" fillId="0" borderId="2" xfId="2" applyNumberFormat="1" applyFont="1" applyBorder="1" applyAlignment="1">
      <alignment horizontal="center" vertical="center"/>
    </xf>
    <xf numFmtId="0" fontId="5" fillId="0" borderId="3" xfId="1" applyFont="1" applyBorder="1" applyAlignment="1">
      <alignment horizontal="left" indent="1"/>
    </xf>
    <xf numFmtId="0" fontId="11" fillId="0" borderId="0" xfId="1" applyFont="1" applyAlignment="1">
      <alignment horizontal="right"/>
    </xf>
    <xf numFmtId="165" fontId="5" fillId="4" borderId="0" xfId="2" applyNumberFormat="1" applyFont="1" applyFill="1" applyBorder="1" applyAlignment="1">
      <alignment horizontal="center"/>
    </xf>
    <xf numFmtId="17" fontId="6" fillId="4" borderId="0" xfId="3" applyNumberFormat="1" applyFont="1" applyFill="1" applyAlignment="1">
      <alignment horizontal="left" vertical="center"/>
    </xf>
    <xf numFmtId="0" fontId="5" fillId="0" borderId="15" xfId="1" applyFont="1" applyBorder="1" applyAlignment="1">
      <alignment horizontal="left" indent="1"/>
    </xf>
    <xf numFmtId="0" fontId="6" fillId="0" borderId="16" xfId="1" applyFont="1" applyBorder="1"/>
    <xf numFmtId="0" fontId="5" fillId="0" borderId="17" xfId="1" applyFont="1" applyBorder="1" applyAlignment="1">
      <alignment horizontal="left" indent="1"/>
    </xf>
    <xf numFmtId="0" fontId="5" fillId="0" borderId="16" xfId="1" applyFont="1" applyBorder="1" applyAlignment="1">
      <alignment horizontal="left" indent="1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5" xfId="2" applyNumberFormat="1" applyFont="1" applyFill="1" applyBorder="1" applyAlignment="1">
      <alignment horizontal="center" vertical="center"/>
    </xf>
    <xf numFmtId="165" fontId="5" fillId="5" borderId="0" xfId="2" applyNumberFormat="1" applyFont="1" applyFill="1" applyBorder="1" applyAlignment="1">
      <alignment horizontal="center"/>
    </xf>
    <xf numFmtId="0" fontId="1" fillId="3" borderId="0" xfId="1" applyFill="1"/>
    <xf numFmtId="17" fontId="6" fillId="2" borderId="19" xfId="3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right" vertical="top"/>
    </xf>
    <xf numFmtId="0" fontId="11" fillId="0" borderId="20" xfId="1" applyFont="1" applyBorder="1" applyAlignment="1">
      <alignment horizontal="right" vertical="top"/>
    </xf>
    <xf numFmtId="165" fontId="5" fillId="0" borderId="21" xfId="2" applyNumberFormat="1" applyFont="1" applyBorder="1" applyAlignment="1">
      <alignment horizontal="center"/>
    </xf>
    <xf numFmtId="165" fontId="5" fillId="0" borderId="2" xfId="2" applyNumberFormat="1" applyFont="1" applyBorder="1" applyAlignment="1">
      <alignment horizontal="center"/>
    </xf>
    <xf numFmtId="0" fontId="6" fillId="0" borderId="13" xfId="1" applyFont="1" applyBorder="1"/>
    <xf numFmtId="0" fontId="14" fillId="0" borderId="22" xfId="1" applyFont="1" applyBorder="1" applyAlignment="1">
      <alignment horizontal="center"/>
    </xf>
    <xf numFmtId="0" fontId="5" fillId="0" borderId="13" xfId="1" applyFont="1" applyBorder="1"/>
    <xf numFmtId="165" fontId="5" fillId="0" borderId="23" xfId="2" applyNumberFormat="1" applyFont="1" applyBorder="1" applyAlignment="1">
      <alignment horizontal="center" vertical="center"/>
    </xf>
    <xf numFmtId="0" fontId="5" fillId="0" borderId="7" xfId="1" applyFont="1" applyBorder="1" applyAlignment="1">
      <alignment horizontal="left" indent="2"/>
    </xf>
    <xf numFmtId="0" fontId="14" fillId="0" borderId="23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6" fillId="0" borderId="7" xfId="1" applyFont="1" applyBorder="1" applyAlignment="1">
      <alignment horizontal="left" indent="1"/>
    </xf>
    <xf numFmtId="0" fontId="14" fillId="0" borderId="24" xfId="1" applyFont="1" applyBorder="1"/>
    <xf numFmtId="0" fontId="14" fillId="0" borderId="25" xfId="1" applyFont="1" applyBorder="1"/>
    <xf numFmtId="0" fontId="15" fillId="0" borderId="0" xfId="1" applyFont="1"/>
    <xf numFmtId="0" fontId="17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16" fillId="6" borderId="0" xfId="0" applyFont="1" applyFill="1" applyAlignment="1">
      <alignment horizontal="center" wrapText="1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5" fontId="21" fillId="7" borderId="0" xfId="4" applyNumberFormat="1" applyFont="1" applyFill="1"/>
    <xf numFmtId="165" fontId="21" fillId="0" borderId="0" xfId="4" applyNumberFormat="1" applyFont="1"/>
    <xf numFmtId="0" fontId="22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165" fontId="24" fillId="7" borderId="0" xfId="4" applyNumberFormat="1" applyFont="1" applyFill="1"/>
    <xf numFmtId="165" fontId="24" fillId="0" borderId="0" xfId="4" applyNumberFormat="1" applyFont="1"/>
    <xf numFmtId="165" fontId="17" fillId="0" borderId="0" xfId="0" applyNumberFormat="1" applyFont="1"/>
    <xf numFmtId="0" fontId="22" fillId="8" borderId="0" xfId="0" applyFont="1" applyFill="1" applyAlignment="1">
      <alignment horizontal="left" indent="2"/>
    </xf>
    <xf numFmtId="0" fontId="23" fillId="8" borderId="0" xfId="0" applyFont="1" applyFill="1" applyAlignment="1">
      <alignment horizontal="left" indent="2"/>
    </xf>
    <xf numFmtId="165" fontId="24" fillId="8" borderId="0" xfId="4" applyNumberFormat="1" applyFont="1" applyFill="1"/>
    <xf numFmtId="0" fontId="18" fillId="0" borderId="13" xfId="0" applyFont="1" applyBorder="1" applyAlignment="1">
      <alignment horizontal="left"/>
    </xf>
    <xf numFmtId="0" fontId="19" fillId="0" borderId="13" xfId="0" applyFont="1" applyBorder="1" applyAlignment="1">
      <alignment horizontal="left"/>
    </xf>
    <xf numFmtId="165" fontId="21" fillId="0" borderId="13" xfId="4" applyNumberFormat="1" applyFont="1" applyBorder="1"/>
    <xf numFmtId="165" fontId="21" fillId="7" borderId="13" xfId="4" applyNumberFormat="1" applyFont="1" applyFill="1" applyBorder="1"/>
    <xf numFmtId="165" fontId="17" fillId="0" borderId="13" xfId="0" applyNumberFormat="1" applyFont="1" applyBorder="1"/>
    <xf numFmtId="0" fontId="0" fillId="0" borderId="27" xfId="0" applyBorder="1" applyAlignment="1">
      <alignment horizontal="left" vertical="center" indent="2"/>
    </xf>
    <xf numFmtId="0" fontId="23" fillId="0" borderId="23" xfId="0" applyFont="1" applyBorder="1" applyAlignment="1">
      <alignment horizontal="left" indent="2"/>
    </xf>
    <xf numFmtId="0" fontId="0" fillId="0" borderId="28" xfId="0" applyBorder="1" applyAlignment="1">
      <alignment horizontal="left" vertical="center" indent="2"/>
    </xf>
    <xf numFmtId="0" fontId="23" fillId="0" borderId="21" xfId="0" applyFont="1" applyBorder="1" applyAlignment="1">
      <alignment horizontal="left" indent="2"/>
    </xf>
    <xf numFmtId="0" fontId="0" fillId="9" borderId="27" xfId="0" applyFill="1" applyBorder="1" applyAlignment="1">
      <alignment vertical="center"/>
    </xf>
    <xf numFmtId="0" fontId="0" fillId="9" borderId="23" xfId="0" applyFill="1" applyBorder="1"/>
    <xf numFmtId="0" fontId="25" fillId="8" borderId="26" xfId="0" applyFont="1" applyFill="1" applyBorder="1" applyAlignment="1">
      <alignment horizontal="left" vertical="center" indent="1"/>
    </xf>
    <xf numFmtId="0" fontId="26" fillId="8" borderId="24" xfId="0" applyFont="1" applyFill="1" applyBorder="1" applyAlignment="1">
      <alignment vertical="center"/>
    </xf>
    <xf numFmtId="0" fontId="25" fillId="8" borderId="27" xfId="0" applyFont="1" applyFill="1" applyBorder="1" applyAlignment="1">
      <alignment horizontal="left" vertical="center" indent="1"/>
    </xf>
    <xf numFmtId="0" fontId="26" fillId="8" borderId="23" xfId="0" applyFont="1" applyFill="1" applyBorder="1" applyAlignment="1">
      <alignment horizontal="left" vertical="center" indent="1"/>
    </xf>
    <xf numFmtId="0" fontId="29" fillId="0" borderId="12" xfId="5" applyFill="1" applyBorder="1" applyAlignment="1">
      <alignment horizontal="left" vertical="center" indent="2"/>
    </xf>
    <xf numFmtId="0" fontId="29" fillId="0" borderId="29" xfId="5" applyFill="1" applyBorder="1" applyAlignment="1">
      <alignment horizontal="left" vertical="center" indent="2"/>
    </xf>
    <xf numFmtId="0" fontId="30" fillId="0" borderId="4" xfId="5" applyFont="1" applyFill="1" applyBorder="1" applyAlignment="1">
      <alignment horizontal="center"/>
    </xf>
    <xf numFmtId="0" fontId="18" fillId="0" borderId="0" xfId="0" applyFont="1" applyAlignment="1">
      <alignment horizontal="left" indent="2"/>
    </xf>
    <xf numFmtId="0" fontId="19" fillId="0" borderId="0" xfId="0" applyFont="1" applyAlignment="1">
      <alignment horizontal="left" indent="2"/>
    </xf>
    <xf numFmtId="0" fontId="23" fillId="8" borderId="0" xfId="0" applyFont="1" applyFill="1" applyAlignment="1">
      <alignment horizontal="left" indent="3"/>
    </xf>
    <xf numFmtId="0" fontId="31" fillId="8" borderId="0" xfId="0" applyFont="1" applyFill="1" applyAlignment="1">
      <alignment horizontal="left" indent="3"/>
    </xf>
    <xf numFmtId="165" fontId="32" fillId="8" borderId="0" xfId="4" applyNumberFormat="1" applyFont="1" applyFill="1" applyAlignment="1">
      <alignment horizontal="left" indent="1"/>
    </xf>
    <xf numFmtId="0" fontId="31" fillId="0" borderId="0" xfId="0" applyFont="1" applyAlignment="1">
      <alignment horizontal="left" indent="3"/>
    </xf>
    <xf numFmtId="0" fontId="23" fillId="0" borderId="0" xfId="0" applyFont="1" applyAlignment="1">
      <alignment horizontal="left" indent="3"/>
    </xf>
    <xf numFmtId="165" fontId="32" fillId="0" borderId="0" xfId="4" applyNumberFormat="1" applyFont="1" applyAlignment="1">
      <alignment horizontal="left" indent="1"/>
    </xf>
    <xf numFmtId="165" fontId="32" fillId="7" borderId="0" xfId="4" applyNumberFormat="1" applyFont="1" applyFill="1" applyAlignment="1">
      <alignment horizontal="left" indent="1"/>
    </xf>
    <xf numFmtId="37" fontId="34" fillId="4" borderId="30" xfId="8" applyFont="1" applyFill="1" applyBorder="1"/>
    <xf numFmtId="166" fontId="35" fillId="0" borderId="26" xfId="6" applyNumberFormat="1" applyFont="1" applyFill="1" applyBorder="1" applyAlignment="1">
      <alignment horizontal="center" vertical="center"/>
    </xf>
    <xf numFmtId="166" fontId="35" fillId="0" borderId="30" xfId="6" applyNumberFormat="1" applyFont="1" applyFill="1" applyBorder="1" applyAlignment="1">
      <alignment horizontal="center" vertical="center"/>
    </xf>
    <xf numFmtId="37" fontId="34" fillId="4" borderId="31" xfId="8" applyFont="1" applyFill="1" applyBorder="1" applyAlignment="1">
      <alignment horizontal="left"/>
    </xf>
    <xf numFmtId="37" fontId="34" fillId="4" borderId="32" xfId="8" applyFont="1" applyFill="1" applyBorder="1"/>
    <xf numFmtId="165" fontId="35" fillId="0" borderId="27" xfId="9" applyNumberFormat="1" applyFont="1" applyFill="1" applyBorder="1"/>
    <xf numFmtId="165" fontId="35" fillId="0" borderId="32" xfId="9" applyNumberFormat="1" applyFont="1" applyFill="1" applyBorder="1"/>
    <xf numFmtId="165" fontId="35" fillId="0" borderId="31" xfId="9" applyNumberFormat="1" applyFont="1" applyFill="1" applyBorder="1"/>
    <xf numFmtId="37" fontId="14" fillId="4" borderId="30" xfId="8" applyFont="1" applyFill="1" applyBorder="1" applyAlignment="1">
      <alignment horizontal="right"/>
    </xf>
    <xf numFmtId="165" fontId="37" fillId="0" borderId="26" xfId="9" applyNumberFormat="1" applyFont="1" applyFill="1" applyBorder="1"/>
    <xf numFmtId="165" fontId="37" fillId="0" borderId="30" xfId="9" applyNumberFormat="1" applyFont="1" applyFill="1" applyBorder="1"/>
    <xf numFmtId="166" fontId="37" fillId="0" borderId="30" xfId="6" applyNumberFormat="1" applyFont="1" applyFill="1" applyBorder="1"/>
    <xf numFmtId="37" fontId="14" fillId="4" borderId="32" xfId="8" applyFont="1" applyFill="1" applyBorder="1" applyAlignment="1">
      <alignment horizontal="right"/>
    </xf>
    <xf numFmtId="165" fontId="37" fillId="0" borderId="27" xfId="9" applyNumberFormat="1" applyFont="1" applyFill="1" applyBorder="1"/>
    <xf numFmtId="165" fontId="37" fillId="0" borderId="32" xfId="9" applyNumberFormat="1" applyFont="1" applyFill="1" applyBorder="1"/>
    <xf numFmtId="166" fontId="37" fillId="0" borderId="32" xfId="6" applyNumberFormat="1" applyFont="1" applyFill="1" applyBorder="1"/>
    <xf numFmtId="37" fontId="14" fillId="4" borderId="33" xfId="8" applyFont="1" applyFill="1" applyBorder="1" applyAlignment="1">
      <alignment horizontal="right"/>
    </xf>
    <xf numFmtId="165" fontId="37" fillId="0" borderId="28" xfId="9" applyNumberFormat="1" applyFont="1" applyFill="1" applyBorder="1"/>
    <xf numFmtId="165" fontId="37" fillId="0" borderId="33" xfId="9" applyNumberFormat="1" applyFont="1" applyFill="1" applyBorder="1"/>
    <xf numFmtId="166" fontId="37" fillId="0" borderId="33" xfId="6" applyNumberFormat="1" applyFont="1" applyFill="1" applyBorder="1"/>
    <xf numFmtId="165" fontId="35" fillId="0" borderId="12" xfId="9" applyNumberFormat="1" applyFont="1" applyFill="1" applyBorder="1"/>
    <xf numFmtId="37" fontId="38" fillId="4" borderId="0" xfId="8" applyFont="1" applyFill="1" applyAlignment="1">
      <alignment horizontal="left"/>
    </xf>
    <xf numFmtId="0" fontId="40" fillId="0" borderId="0" xfId="0" applyFont="1"/>
    <xf numFmtId="166" fontId="40" fillId="0" borderId="0" xfId="6" applyNumberFormat="1" applyFont="1"/>
    <xf numFmtId="166" fontId="0" fillId="0" borderId="0" xfId="0" applyNumberFormat="1"/>
    <xf numFmtId="166" fontId="35" fillId="0" borderId="13" xfId="6" applyNumberFormat="1" applyFont="1" applyFill="1" applyBorder="1" applyAlignment="1">
      <alignment horizontal="center" vertical="center"/>
    </xf>
    <xf numFmtId="17" fontId="40" fillId="0" borderId="0" xfId="0" applyNumberFormat="1" applyFont="1" applyAlignment="1">
      <alignment horizontal="left"/>
    </xf>
    <xf numFmtId="166" fontId="40" fillId="0" borderId="0" xfId="0" applyNumberFormat="1" applyFont="1"/>
    <xf numFmtId="3" fontId="40" fillId="0" borderId="0" xfId="0" applyNumberFormat="1" applyFont="1"/>
    <xf numFmtId="165" fontId="37" fillId="0" borderId="0" xfId="9" applyNumberFormat="1" applyFont="1" applyFill="1" applyBorder="1"/>
    <xf numFmtId="165" fontId="41" fillId="0" borderId="0" xfId="0" applyNumberFormat="1" applyFont="1"/>
    <xf numFmtId="0" fontId="40" fillId="0" borderId="0" xfId="0" applyFont="1" applyAlignment="1">
      <alignment horizontal="left"/>
    </xf>
    <xf numFmtId="10" fontId="40" fillId="0" borderId="0" xfId="7" applyNumberFormat="1" applyFont="1"/>
    <xf numFmtId="166" fontId="41" fillId="0" borderId="0" xfId="0" applyNumberFormat="1" applyFont="1"/>
    <xf numFmtId="166" fontId="37" fillId="0" borderId="0" xfId="6" applyNumberFormat="1" applyFont="1" applyFill="1" applyBorder="1"/>
    <xf numFmtId="166" fontId="40" fillId="0" borderId="0" xfId="6" applyNumberFormat="1" applyFont="1" applyBorder="1"/>
    <xf numFmtId="0" fontId="40" fillId="0" borderId="13" xfId="0" applyFont="1" applyBorder="1"/>
    <xf numFmtId="0" fontId="40" fillId="0" borderId="13" xfId="0" applyFont="1" applyBorder="1" applyAlignment="1">
      <alignment horizontal="left"/>
    </xf>
    <xf numFmtId="166" fontId="40" fillId="0" borderId="13" xfId="6" applyNumberFormat="1" applyFont="1" applyBorder="1"/>
    <xf numFmtId="165" fontId="37" fillId="0" borderId="13" xfId="9" applyNumberFormat="1" applyFont="1" applyFill="1" applyBorder="1"/>
    <xf numFmtId="0" fontId="41" fillId="0" borderId="0" xfId="0" applyFont="1"/>
    <xf numFmtId="166" fontId="41" fillId="0" borderId="0" xfId="6" applyNumberFormat="1" applyFont="1"/>
    <xf numFmtId="37" fontId="14" fillId="4" borderId="0" xfId="8" applyFont="1" applyFill="1"/>
    <xf numFmtId="10" fontId="40" fillId="0" borderId="0" xfId="0" applyNumberFormat="1" applyFont="1" applyAlignment="1">
      <alignment horizontal="left"/>
    </xf>
    <xf numFmtId="49" fontId="14" fillId="4" borderId="0" xfId="8" applyNumberFormat="1" applyFont="1" applyFill="1"/>
    <xf numFmtId="0" fontId="41" fillId="0" borderId="20" xfId="0" applyFont="1" applyBorder="1"/>
    <xf numFmtId="0" fontId="40" fillId="0" borderId="20" xfId="0" applyFont="1" applyBorder="1"/>
    <xf numFmtId="166" fontId="41" fillId="0" borderId="20" xfId="6" applyNumberFormat="1" applyFont="1" applyBorder="1"/>
    <xf numFmtId="14" fontId="40" fillId="0" borderId="0" xfId="0" applyNumberFormat="1" applyFont="1"/>
    <xf numFmtId="10" fontId="40" fillId="0" borderId="0" xfId="0" applyNumberFormat="1" applyFont="1"/>
    <xf numFmtId="168" fontId="40" fillId="0" borderId="0" xfId="7" applyNumberFormat="1" applyFont="1"/>
    <xf numFmtId="37" fontId="34" fillId="4" borderId="13" xfId="8" applyFont="1" applyFill="1" applyBorder="1" applyAlignment="1">
      <alignment horizontal="left" wrapText="1"/>
    </xf>
    <xf numFmtId="0" fontId="40" fillId="0" borderId="22" xfId="0" applyFont="1" applyBorder="1"/>
    <xf numFmtId="49" fontId="14" fillId="4" borderId="22" xfId="8" applyNumberFormat="1" applyFont="1" applyFill="1" applyBorder="1"/>
    <xf numFmtId="166" fontId="40" fillId="0" borderId="22" xfId="6" applyNumberFormat="1" applyFont="1" applyBorder="1"/>
    <xf numFmtId="167" fontId="40" fillId="0" borderId="22" xfId="0" applyNumberFormat="1" applyFont="1" applyBorder="1" applyAlignment="1">
      <alignment horizontal="left"/>
    </xf>
    <xf numFmtId="165" fontId="0" fillId="0" borderId="0" xfId="0" applyNumberFormat="1"/>
    <xf numFmtId="37" fontId="34" fillId="4" borderId="13" xfId="8" applyFont="1" applyFill="1" applyBorder="1" applyAlignment="1">
      <alignment horizontal="left" vertical="center" wrapText="1"/>
    </xf>
    <xf numFmtId="166" fontId="34" fillId="4" borderId="12" xfId="6" applyNumberFormat="1" applyFont="1" applyFill="1" applyBorder="1" applyAlignment="1">
      <alignment horizontal="right"/>
    </xf>
    <xf numFmtId="166" fontId="34" fillId="4" borderId="31" xfId="6" applyNumberFormat="1" applyFont="1" applyFill="1" applyBorder="1" applyAlignment="1">
      <alignment horizontal="right"/>
    </xf>
    <xf numFmtId="0" fontId="42" fillId="3" borderId="13" xfId="1" applyFont="1" applyFill="1" applyBorder="1" applyAlignment="1">
      <alignment horizontal="center"/>
    </xf>
    <xf numFmtId="0" fontId="9" fillId="0" borderId="13" xfId="1" applyFont="1" applyBorder="1" applyAlignment="1">
      <alignment horizontal="right"/>
    </xf>
    <xf numFmtId="0" fontId="10" fillId="3" borderId="18" xfId="1" applyFont="1" applyFill="1" applyBorder="1" applyAlignment="1">
      <alignment horizontal="left"/>
    </xf>
    <xf numFmtId="0" fontId="10" fillId="3" borderId="13" xfId="1" applyFont="1" applyFill="1" applyBorder="1" applyAlignment="1">
      <alignment horizontal="left"/>
    </xf>
    <xf numFmtId="0" fontId="16" fillId="6" borderId="0" xfId="0" applyFont="1" applyFill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</cellXfs>
  <cellStyles count="10">
    <cellStyle name="Hiperlink" xfId="5" builtinId="8"/>
    <cellStyle name="Normal" xfId="0" builtinId="0"/>
    <cellStyle name="Normal 2 2" xfId="8" xr:uid="{612991A7-7A7A-46A2-923D-EBDA48CEFD1A}"/>
    <cellStyle name="Normal 51" xfId="1" xr:uid="{890C2DCF-CDAF-42F3-B043-B043ED8966CE}"/>
    <cellStyle name="Normal_Banco de Dados BMF BOVESPA" xfId="3" xr:uid="{584995C6-2ABF-4EC9-B957-0DEAC52B8FF6}"/>
    <cellStyle name="Normal_BMF DFs Consolidado 2006-2005-2004 Auditado" xfId="4" xr:uid="{1629E89F-4DDC-4D54-9E48-51DB27770E20}"/>
    <cellStyle name="Porcentagem" xfId="7" builtinId="5"/>
    <cellStyle name="Separador de milhares 2 4" xfId="9" xr:uid="{33BCBC44-221D-4D5D-905E-6C50048D7F54}"/>
    <cellStyle name="Vírgula" xfId="6" builtinId="3"/>
    <cellStyle name="Vírgula 16" xfId="2" xr:uid="{4FD33B54-C978-42D5-A9FC-FBA6D12D05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149" Type="http://schemas.openxmlformats.org/officeDocument/2006/relationships/externalLink" Target="externalLinks/externalLink145.xml"/><Relationship Id="rId5" Type="http://schemas.openxmlformats.org/officeDocument/2006/relationships/externalLink" Target="externalLinks/externalLink1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181" Type="http://schemas.openxmlformats.org/officeDocument/2006/relationships/externalLink" Target="externalLinks/externalLink177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externalLink" Target="externalLinks/externalLink137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79" Type="http://schemas.openxmlformats.org/officeDocument/2006/relationships/externalLink" Target="externalLinks/externalLink175.xml"/><Relationship Id="rId190" Type="http://schemas.openxmlformats.org/officeDocument/2006/relationships/calcChain" Target="calcChain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48" Type="http://schemas.openxmlformats.org/officeDocument/2006/relationships/externalLink" Target="externalLinks/externalLink144.xml"/><Relationship Id="rId164" Type="http://schemas.openxmlformats.org/officeDocument/2006/relationships/externalLink" Target="externalLinks/externalLink160.xml"/><Relationship Id="rId169" Type="http://schemas.openxmlformats.org/officeDocument/2006/relationships/externalLink" Target="externalLinks/externalLink165.xml"/><Relationship Id="rId185" Type="http://schemas.openxmlformats.org/officeDocument/2006/relationships/externalLink" Target="externalLinks/externalLink1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80" Type="http://schemas.openxmlformats.org/officeDocument/2006/relationships/externalLink" Target="externalLinks/externalLink176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6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IAN\VOL001\Dados\CIPR\K_GISA\Formador%20de%20Mercado%20-%20Op&#231;&#245;es\Relat&#243;rio%20Mensal\Relat&#243;rio%20-%20Matriz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  <sheetName val="web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  <sheetName val="RETURNS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  <sheetName val="LT data"/>
      <sheetName val="tabela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  <sheetName val="UNIT LEVEL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  <sheetName val="BEAQPL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  <sheetName val="BAANF Balance Sheet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3.com.br/en_us/products-and-services/fee-schedules/securities-lending-fee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z-filemanager.s3.amazonaws.com/5fd7b7d8-54a1-472d-8426-eb896ad8a3c4/central-de-downloads/55a4d46f954faff2a7b7926c35298983001d9dfff39b519bfc9720b79911b8a3/2017_financial_statement.pdf" TargetMode="External"/><Relationship Id="rId1" Type="http://schemas.openxmlformats.org/officeDocument/2006/relationships/hyperlink" Target="https://mz-filemanager.s3.amazonaws.com/5fd7b7d8-54a1-472d-8426-eb896ad8a3c4/central-de-downloads/d01684a0a7894264d866d1f0553dfd2a0591a1dc5fcfca9b785bc2e9698ef22e/dfp_2017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176AC-0CF2-4724-A3AC-08B4CB8F296C}">
  <sheetPr>
    <tabColor theme="3" tint="0.39997558519241921"/>
  </sheetPr>
  <dimension ref="A1:C65"/>
  <sheetViews>
    <sheetView showGridLines="0" tabSelected="1" zoomScale="85" zoomScaleNormal="85" workbookViewId="0">
      <selection activeCell="A2" sqref="A2:C2"/>
    </sheetView>
  </sheetViews>
  <sheetFormatPr defaultColWidth="9.109375" defaultRowHeight="13.2"/>
  <cols>
    <col min="1" max="1" width="76.6640625" style="1" bestFit="1" customWidth="1"/>
    <col min="2" max="2" width="99" style="1" customWidth="1"/>
    <col min="3" max="3" width="67.44140625" style="1" bestFit="1" customWidth="1"/>
    <col min="4" max="16384" width="9.109375" style="1"/>
  </cols>
  <sheetData>
    <row r="1" spans="1:3" ht="3.75" customHeight="1">
      <c r="A1" s="48"/>
    </row>
    <row r="2" spans="1:3" ht="15.6">
      <c r="A2" s="151" t="s">
        <v>293</v>
      </c>
      <c r="B2" s="151"/>
      <c r="C2" s="151"/>
    </row>
    <row r="3" spans="1:3" ht="3.75" customHeight="1">
      <c r="A3" s="48"/>
    </row>
    <row r="4" spans="1:3" ht="15.6">
      <c r="A4" s="18" t="s">
        <v>45</v>
      </c>
      <c r="B4" s="152" t="s">
        <v>160</v>
      </c>
      <c r="C4" s="152"/>
    </row>
    <row r="5" spans="1:3" ht="13.8">
      <c r="A5" s="17" t="s">
        <v>9</v>
      </c>
      <c r="B5" s="16" t="s">
        <v>8</v>
      </c>
      <c r="C5" s="15" t="s">
        <v>32</v>
      </c>
    </row>
    <row r="6" spans="1:3" ht="13.8">
      <c r="A6" s="14" t="s">
        <v>44</v>
      </c>
      <c r="B6" s="47"/>
      <c r="C6" s="46"/>
    </row>
    <row r="7" spans="1:3" ht="13.8">
      <c r="A7" s="12" t="s">
        <v>43</v>
      </c>
      <c r="B7" s="10" t="s">
        <v>42</v>
      </c>
      <c r="C7" s="41" t="s">
        <v>46</v>
      </c>
    </row>
    <row r="8" spans="1:3" ht="13.8">
      <c r="A8" s="45" t="s">
        <v>41</v>
      </c>
      <c r="B8" s="44"/>
      <c r="C8" s="43"/>
    </row>
    <row r="9" spans="1:3" ht="13.8">
      <c r="A9" s="42" t="s">
        <v>40</v>
      </c>
      <c r="B9" s="10" t="s">
        <v>39</v>
      </c>
      <c r="C9" s="41" t="s">
        <v>47</v>
      </c>
    </row>
    <row r="10" spans="1:3" ht="13.8">
      <c r="A10" s="42" t="s">
        <v>38</v>
      </c>
      <c r="B10" s="10" t="s">
        <v>37</v>
      </c>
      <c r="C10" s="41" t="s">
        <v>48</v>
      </c>
    </row>
    <row r="11" spans="1:3" s="2" customFormat="1" ht="3.75" customHeight="1">
      <c r="A11" s="40"/>
      <c r="B11" s="39"/>
      <c r="C11" s="39"/>
    </row>
    <row r="12" spans="1:3" ht="11.25" customHeight="1">
      <c r="A12" s="38" t="s">
        <v>36</v>
      </c>
      <c r="B12" s="37" t="s">
        <v>35</v>
      </c>
      <c r="C12" s="36" t="s">
        <v>49</v>
      </c>
    </row>
    <row r="13" spans="1:3">
      <c r="C13" s="35" t="s">
        <v>34</v>
      </c>
    </row>
    <row r="14" spans="1:3" ht="13.8">
      <c r="A14" s="24"/>
      <c r="C14" s="34"/>
    </row>
    <row r="15" spans="1:3" ht="15.6">
      <c r="A15" s="153" t="s">
        <v>33</v>
      </c>
      <c r="B15" s="154"/>
      <c r="C15" s="154"/>
    </row>
    <row r="16" spans="1:3" s="32" customFormat="1" ht="13.8">
      <c r="A16" s="17" t="s">
        <v>9</v>
      </c>
      <c r="B16" s="33" t="s">
        <v>8</v>
      </c>
      <c r="C16" s="15" t="s">
        <v>32</v>
      </c>
    </row>
    <row r="17" spans="1:3" ht="13.8">
      <c r="A17" s="12" t="s">
        <v>31</v>
      </c>
      <c r="B17" s="10" t="s">
        <v>50</v>
      </c>
      <c r="C17" s="13" t="s">
        <v>162</v>
      </c>
    </row>
    <row r="18" spans="1:3" ht="13.8">
      <c r="A18" s="12" t="s">
        <v>30</v>
      </c>
      <c r="B18" s="10" t="s">
        <v>169</v>
      </c>
      <c r="C18" s="81" t="s">
        <v>174</v>
      </c>
    </row>
    <row r="19" spans="1:3" ht="13.8">
      <c r="A19" s="21" t="s">
        <v>29</v>
      </c>
      <c r="B19" s="20" t="s">
        <v>51</v>
      </c>
      <c r="C19" s="19" t="s">
        <v>52</v>
      </c>
    </row>
    <row r="22" spans="1:3" ht="14.25" customHeight="1">
      <c r="A22" s="153" t="s">
        <v>28</v>
      </c>
      <c r="B22" s="154"/>
      <c r="C22" s="154"/>
    </row>
    <row r="23" spans="1:3" ht="13.8">
      <c r="A23" s="17" t="s">
        <v>9</v>
      </c>
      <c r="B23" s="16" t="s">
        <v>8</v>
      </c>
      <c r="C23" s="15" t="s">
        <v>27</v>
      </c>
    </row>
    <row r="24" spans="1:3" ht="13.8">
      <c r="A24" s="11" t="s">
        <v>59</v>
      </c>
      <c r="B24" s="10" t="s">
        <v>60</v>
      </c>
      <c r="C24" s="9" t="s">
        <v>277</v>
      </c>
    </row>
    <row r="25" spans="1:3" ht="13.8">
      <c r="A25" s="11" t="s">
        <v>61</v>
      </c>
      <c r="B25" s="10" t="s">
        <v>62</v>
      </c>
      <c r="C25" s="9" t="s">
        <v>278</v>
      </c>
    </row>
    <row r="26" spans="1:3" ht="13.8">
      <c r="A26" s="11" t="s">
        <v>65</v>
      </c>
      <c r="B26" s="10" t="s">
        <v>273</v>
      </c>
      <c r="C26" s="9" t="s">
        <v>279</v>
      </c>
    </row>
    <row r="27" spans="1:3" ht="13.8">
      <c r="A27" s="11" t="s">
        <v>63</v>
      </c>
      <c r="B27" s="10" t="s">
        <v>64</v>
      </c>
      <c r="C27" s="9" t="s">
        <v>280</v>
      </c>
    </row>
    <row r="28" spans="1:3" ht="13.8">
      <c r="A28" s="21" t="s">
        <v>276</v>
      </c>
      <c r="B28" s="20" t="s">
        <v>281</v>
      </c>
      <c r="C28" s="19" t="s">
        <v>282</v>
      </c>
    </row>
    <row r="30" spans="1:3" ht="13.8">
      <c r="A30" s="24"/>
      <c r="B30" s="31"/>
      <c r="C30" s="31"/>
    </row>
    <row r="31" spans="1:3" ht="16.5" customHeight="1">
      <c r="A31" s="18" t="s">
        <v>26</v>
      </c>
      <c r="B31" s="152" t="s">
        <v>161</v>
      </c>
      <c r="C31" s="152"/>
    </row>
    <row r="32" spans="1:3" ht="13.8">
      <c r="A32" s="17" t="s">
        <v>9</v>
      </c>
      <c r="B32" s="16" t="s">
        <v>8</v>
      </c>
      <c r="C32" s="15" t="s">
        <v>25</v>
      </c>
    </row>
    <row r="33" spans="1:3" ht="13.8">
      <c r="A33" s="14" t="s">
        <v>24</v>
      </c>
      <c r="B33" s="10"/>
      <c r="C33" s="13"/>
    </row>
    <row r="34" spans="1:3" ht="13.8">
      <c r="A34" s="11" t="s">
        <v>14</v>
      </c>
      <c r="B34" s="30" t="s">
        <v>23</v>
      </c>
      <c r="C34" s="29" t="s">
        <v>264</v>
      </c>
    </row>
    <row r="35" spans="1:3" ht="13.8">
      <c r="A35" s="11" t="s">
        <v>13</v>
      </c>
      <c r="B35" s="10" t="s">
        <v>22</v>
      </c>
      <c r="C35" s="9" t="s">
        <v>296</v>
      </c>
    </row>
    <row r="36" spans="1:3" ht="13.8">
      <c r="A36" s="11" t="s">
        <v>263</v>
      </c>
      <c r="B36" s="10" t="s">
        <v>267</v>
      </c>
      <c r="C36" s="9" t="s">
        <v>297</v>
      </c>
    </row>
    <row r="37" spans="1:3" ht="13.8">
      <c r="A37" s="27" t="s">
        <v>21</v>
      </c>
      <c r="B37" s="10" t="s">
        <v>53</v>
      </c>
      <c r="C37" s="9" t="s">
        <v>283</v>
      </c>
    </row>
    <row r="38" spans="1:3" ht="13.8">
      <c r="A38" s="28" t="s">
        <v>20</v>
      </c>
      <c r="B38" s="10" t="s">
        <v>19</v>
      </c>
      <c r="C38" s="9" t="s">
        <v>265</v>
      </c>
    </row>
    <row r="39" spans="1:3" ht="13.8">
      <c r="A39" s="28" t="s">
        <v>1</v>
      </c>
      <c r="B39" s="10" t="s">
        <v>0</v>
      </c>
      <c r="C39" s="9" t="s">
        <v>0</v>
      </c>
    </row>
    <row r="40" spans="1:3" ht="13.8">
      <c r="A40" s="26" t="s">
        <v>18</v>
      </c>
      <c r="B40" s="10"/>
      <c r="C40" s="9"/>
    </row>
    <row r="41" spans="1:3" ht="13.8">
      <c r="A41" s="11" t="s">
        <v>14</v>
      </c>
      <c r="B41" s="10" t="s">
        <v>17</v>
      </c>
      <c r="C41" s="9" t="s">
        <v>284</v>
      </c>
    </row>
    <row r="42" spans="1:3" ht="13.8">
      <c r="A42" s="27" t="s">
        <v>13</v>
      </c>
      <c r="B42" s="10" t="s">
        <v>16</v>
      </c>
      <c r="C42" s="9" t="s">
        <v>285</v>
      </c>
    </row>
    <row r="43" spans="1:3" ht="13.8">
      <c r="A43" s="28" t="s">
        <v>1</v>
      </c>
      <c r="B43" s="10" t="s">
        <v>0</v>
      </c>
      <c r="C43" s="9" t="s">
        <v>0</v>
      </c>
    </row>
    <row r="44" spans="1:3" ht="13.8">
      <c r="A44" s="26" t="s">
        <v>15</v>
      </c>
      <c r="B44" s="10"/>
      <c r="C44" s="9"/>
    </row>
    <row r="45" spans="1:3" ht="13.8">
      <c r="A45" s="11" t="s">
        <v>14</v>
      </c>
      <c r="B45" s="10" t="s">
        <v>268</v>
      </c>
      <c r="C45" s="9" t="s">
        <v>286</v>
      </c>
    </row>
    <row r="46" spans="1:3" ht="13.8">
      <c r="A46" s="11" t="s">
        <v>13</v>
      </c>
      <c r="B46" s="10" t="s">
        <v>12</v>
      </c>
      <c r="C46" s="9" t="s">
        <v>266</v>
      </c>
    </row>
    <row r="47" spans="1:3" ht="13.8">
      <c r="A47" s="25" t="s">
        <v>1</v>
      </c>
      <c r="B47" s="20" t="s">
        <v>0</v>
      </c>
      <c r="C47" s="19" t="s">
        <v>0</v>
      </c>
    </row>
    <row r="48" spans="1:3">
      <c r="C48" s="35" t="s">
        <v>34</v>
      </c>
    </row>
    <row r="49" spans="1:3" ht="13.8">
      <c r="A49" s="24"/>
      <c r="B49" s="23"/>
      <c r="C49" s="22"/>
    </row>
    <row r="50" spans="1:3" ht="15.6">
      <c r="A50" s="18" t="s">
        <v>11</v>
      </c>
      <c r="B50" s="152" t="s">
        <v>292</v>
      </c>
      <c r="C50" s="152"/>
    </row>
    <row r="51" spans="1:3" ht="13.8">
      <c r="A51" s="17" t="s">
        <v>9</v>
      </c>
      <c r="B51" s="16" t="s">
        <v>8</v>
      </c>
      <c r="C51" s="15" t="s">
        <v>10</v>
      </c>
    </row>
    <row r="52" spans="1:3" ht="13.8">
      <c r="A52" s="11" t="s">
        <v>55</v>
      </c>
      <c r="B52" s="10" t="s">
        <v>54</v>
      </c>
      <c r="C52" s="13" t="s">
        <v>56</v>
      </c>
    </row>
    <row r="53" spans="1:3" ht="13.8">
      <c r="A53" s="21" t="s">
        <v>1</v>
      </c>
      <c r="B53" s="20" t="s">
        <v>0</v>
      </c>
      <c r="C53" s="19" t="s">
        <v>0</v>
      </c>
    </row>
    <row r="56" spans="1:3" ht="16.5" customHeight="1">
      <c r="A56" s="18" t="s">
        <v>6</v>
      </c>
      <c r="B56" s="152" t="s">
        <v>161</v>
      </c>
      <c r="C56" s="152"/>
    </row>
    <row r="57" spans="1:3" ht="13.8">
      <c r="A57" s="17" t="s">
        <v>9</v>
      </c>
      <c r="B57" s="16" t="s">
        <v>8</v>
      </c>
      <c r="C57" s="15" t="s">
        <v>7</v>
      </c>
    </row>
    <row r="58" spans="1:3" ht="13.8">
      <c r="A58" s="14" t="s">
        <v>6</v>
      </c>
      <c r="B58" s="10"/>
      <c r="C58" s="13"/>
    </row>
    <row r="59" spans="1:3" ht="13.8">
      <c r="A59" s="12" t="s">
        <v>5</v>
      </c>
      <c r="B59" s="10" t="s">
        <v>57</v>
      </c>
      <c r="C59" s="9" t="s">
        <v>4</v>
      </c>
    </row>
    <row r="60" spans="1:3" ht="13.8">
      <c r="A60" s="11" t="s">
        <v>3</v>
      </c>
      <c r="B60" s="10" t="s">
        <v>58</v>
      </c>
      <c r="C60" s="9" t="s">
        <v>2</v>
      </c>
    </row>
    <row r="61" spans="1:3" ht="13.8">
      <c r="A61" s="8" t="s">
        <v>1</v>
      </c>
      <c r="B61" s="7" t="s">
        <v>0</v>
      </c>
      <c r="C61" s="6" t="s">
        <v>0</v>
      </c>
    </row>
    <row r="62" spans="1:3" ht="13.8">
      <c r="A62" s="5" t="s">
        <v>1</v>
      </c>
      <c r="B62" s="4" t="s">
        <v>0</v>
      </c>
      <c r="C62" s="3" t="s">
        <v>0</v>
      </c>
    </row>
    <row r="63" spans="1:3" s="2" customFormat="1">
      <c r="A63" s="1"/>
      <c r="B63" s="1"/>
      <c r="C63" s="1"/>
    </row>
    <row r="64" spans="1:3" s="2" customFormat="1">
      <c r="A64" s="1"/>
      <c r="B64" s="1"/>
      <c r="C64" s="1"/>
    </row>
    <row r="65" ht="6" customHeight="1"/>
  </sheetData>
  <mergeCells count="7">
    <mergeCell ref="A2:C2"/>
    <mergeCell ref="B56:C56"/>
    <mergeCell ref="B4:C4"/>
    <mergeCell ref="A15:C15"/>
    <mergeCell ref="A22:C22"/>
    <mergeCell ref="B31:C31"/>
    <mergeCell ref="B50:C50"/>
  </mergeCells>
  <hyperlinks>
    <hyperlink ref="C18" r:id="rId1" xr:uid="{DCD0AFA8-D330-424E-9491-5C14E2A8CDD3}"/>
  </hyperlink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0EBCB-28E7-4DD5-8D26-2731B7204432}">
  <dimension ref="B1:AQ41"/>
  <sheetViews>
    <sheetView showGridLines="0" zoomScaleNormal="100" workbookViewId="0">
      <selection activeCell="B2" sqref="B2:B3"/>
    </sheetView>
  </sheetViews>
  <sheetFormatPr defaultRowHeight="14.4" outlineLevelCol="1"/>
  <cols>
    <col min="1" max="1" width="1.6640625" customWidth="1"/>
    <col min="2" max="2" width="73.44140625" customWidth="1"/>
    <col min="3" max="3" width="70" bestFit="1" customWidth="1"/>
    <col min="4" max="7" width="9" hidden="1" customWidth="1" outlineLevel="1"/>
    <col min="8" max="8" width="10.5546875" bestFit="1" customWidth="1" collapsed="1"/>
    <col min="9" max="12" width="9" hidden="1" customWidth="1" outlineLevel="1"/>
    <col min="13" max="13" width="10.5546875" bestFit="1" customWidth="1" collapsed="1"/>
    <col min="14" max="17" width="9" hidden="1" customWidth="1" outlineLevel="1"/>
    <col min="18" max="18" width="10.5546875" bestFit="1" customWidth="1" collapsed="1"/>
    <col min="19" max="22" width="10.5546875" hidden="1" customWidth="1" outlineLevel="1"/>
    <col min="23" max="23" width="10.5546875" bestFit="1" customWidth="1" collapsed="1"/>
    <col min="24" max="27" width="10.5546875" hidden="1" customWidth="1" outlineLevel="1"/>
    <col min="28" max="28" width="10.5546875" customWidth="1" collapsed="1"/>
    <col min="29" max="32" width="10.5546875" hidden="1" customWidth="1" outlineLevel="1"/>
    <col min="33" max="33" width="10.5546875" customWidth="1" collapsed="1"/>
    <col min="34" max="37" width="10.5546875" hidden="1" customWidth="1" outlineLevel="1"/>
    <col min="38" max="38" width="10.5546875" bestFit="1" customWidth="1" collapsed="1"/>
    <col min="39" max="42" width="10.5546875" hidden="1" customWidth="1" outlineLevel="1"/>
    <col min="43" max="43" width="10.5546875" bestFit="1" customWidth="1" collapsed="1"/>
  </cols>
  <sheetData>
    <row r="1" spans="2:43" ht="8.25" customHeight="1"/>
    <row r="2" spans="2:43">
      <c r="B2" s="156" t="s">
        <v>66</v>
      </c>
      <c r="C2" s="157" t="s">
        <v>67</v>
      </c>
      <c r="D2" s="51" t="s">
        <v>68</v>
      </c>
      <c r="E2" s="51" t="s">
        <v>69</v>
      </c>
      <c r="F2" s="51" t="s">
        <v>70</v>
      </c>
      <c r="G2" s="51" t="s">
        <v>71</v>
      </c>
      <c r="H2" s="155">
        <v>2017</v>
      </c>
      <c r="I2" s="51" t="s">
        <v>72</v>
      </c>
      <c r="J2" s="51" t="s">
        <v>73</v>
      </c>
      <c r="K2" s="51" t="s">
        <v>74</v>
      </c>
      <c r="L2" s="51" t="s">
        <v>75</v>
      </c>
      <c r="M2" s="155">
        <v>2018</v>
      </c>
      <c r="N2" s="51" t="s">
        <v>76</v>
      </c>
      <c r="O2" s="51" t="s">
        <v>77</v>
      </c>
      <c r="P2" s="51" t="s">
        <v>78</v>
      </c>
      <c r="Q2" s="51" t="s">
        <v>79</v>
      </c>
      <c r="R2" s="155">
        <v>2019</v>
      </c>
      <c r="S2" s="51" t="s">
        <v>80</v>
      </c>
      <c r="T2" s="51" t="s">
        <v>81</v>
      </c>
      <c r="U2" s="51" t="s">
        <v>82</v>
      </c>
      <c r="V2" s="51" t="s">
        <v>83</v>
      </c>
      <c r="W2" s="155">
        <v>2020</v>
      </c>
      <c r="X2" s="51" t="s">
        <v>84</v>
      </c>
      <c r="Y2" s="51" t="s">
        <v>85</v>
      </c>
      <c r="Z2" s="51" t="s">
        <v>86</v>
      </c>
      <c r="AA2" s="51" t="s">
        <v>152</v>
      </c>
      <c r="AB2" s="155">
        <v>2021</v>
      </c>
      <c r="AC2" s="51" t="s">
        <v>154</v>
      </c>
      <c r="AD2" s="51" t="s">
        <v>156</v>
      </c>
      <c r="AE2" s="51" t="s">
        <v>163</v>
      </c>
      <c r="AF2" s="51" t="s">
        <v>165</v>
      </c>
      <c r="AG2" s="155">
        <v>2022</v>
      </c>
      <c r="AH2" s="51" t="s">
        <v>167</v>
      </c>
      <c r="AI2" s="51" t="s">
        <v>170</v>
      </c>
      <c r="AJ2" s="51" t="s">
        <v>172</v>
      </c>
      <c r="AK2" s="51" t="s">
        <v>181</v>
      </c>
      <c r="AL2" s="155">
        <v>2023</v>
      </c>
      <c r="AM2" s="51" t="s">
        <v>261</v>
      </c>
      <c r="AN2" s="51" t="s">
        <v>291</v>
      </c>
      <c r="AO2" s="51" t="s">
        <v>294</v>
      </c>
      <c r="AP2" s="51" t="s">
        <v>315</v>
      </c>
      <c r="AQ2" s="155">
        <v>2024</v>
      </c>
    </row>
    <row r="3" spans="2:43">
      <c r="B3" s="156"/>
      <c r="C3" s="157"/>
      <c r="D3" s="51" t="s">
        <v>87</v>
      </c>
      <c r="E3" s="51" t="s">
        <v>88</v>
      </c>
      <c r="F3" s="51" t="s">
        <v>89</v>
      </c>
      <c r="G3" s="51" t="s">
        <v>90</v>
      </c>
      <c r="H3" s="155"/>
      <c r="I3" s="51" t="s">
        <v>91</v>
      </c>
      <c r="J3" s="51" t="s">
        <v>92</v>
      </c>
      <c r="K3" s="51" t="s">
        <v>93</v>
      </c>
      <c r="L3" s="51" t="s">
        <v>94</v>
      </c>
      <c r="M3" s="155"/>
      <c r="N3" s="51" t="s">
        <v>95</v>
      </c>
      <c r="O3" s="51" t="s">
        <v>96</v>
      </c>
      <c r="P3" s="51" t="s">
        <v>97</v>
      </c>
      <c r="Q3" s="51" t="s">
        <v>98</v>
      </c>
      <c r="R3" s="155"/>
      <c r="S3" s="51" t="s">
        <v>99</v>
      </c>
      <c r="T3" s="51" t="s">
        <v>100</v>
      </c>
      <c r="U3" s="51" t="s">
        <v>101</v>
      </c>
      <c r="V3" s="51" t="s">
        <v>102</v>
      </c>
      <c r="W3" s="155"/>
      <c r="X3" s="51" t="s">
        <v>103</v>
      </c>
      <c r="Y3" s="51" t="s">
        <v>104</v>
      </c>
      <c r="Z3" s="51" t="s">
        <v>105</v>
      </c>
      <c r="AA3" s="51" t="s">
        <v>153</v>
      </c>
      <c r="AB3" s="155"/>
      <c r="AC3" s="51" t="s">
        <v>155</v>
      </c>
      <c r="AD3" s="51" t="s">
        <v>157</v>
      </c>
      <c r="AE3" s="51" t="s">
        <v>164</v>
      </c>
      <c r="AF3" s="51" t="s">
        <v>166</v>
      </c>
      <c r="AG3" s="155"/>
      <c r="AH3" s="51" t="s">
        <v>168</v>
      </c>
      <c r="AI3" s="51" t="s">
        <v>171</v>
      </c>
      <c r="AJ3" s="51" t="s">
        <v>173</v>
      </c>
      <c r="AK3" s="51" t="s">
        <v>182</v>
      </c>
      <c r="AL3" s="155"/>
      <c r="AM3" s="51" t="s">
        <v>262</v>
      </c>
      <c r="AN3" s="51" t="s">
        <v>287</v>
      </c>
      <c r="AO3" s="51" t="s">
        <v>295</v>
      </c>
      <c r="AP3" s="51" t="s">
        <v>316</v>
      </c>
      <c r="AQ3" s="155"/>
    </row>
    <row r="4" spans="2:43">
      <c r="B4" s="52" t="s">
        <v>106</v>
      </c>
      <c r="C4" s="53" t="s">
        <v>107</v>
      </c>
      <c r="D4" s="55">
        <v>209026.20494000003</v>
      </c>
      <c r="E4" s="55">
        <v>163315</v>
      </c>
      <c r="F4" s="55">
        <v>336263</v>
      </c>
      <c r="G4" s="55">
        <v>516110</v>
      </c>
      <c r="H4" s="54">
        <v>1224714.2049400001</v>
      </c>
      <c r="I4" s="55">
        <v>314723</v>
      </c>
      <c r="J4" s="55">
        <v>724435</v>
      </c>
      <c r="K4" s="55">
        <v>465364</v>
      </c>
      <c r="L4" s="55">
        <v>582922</v>
      </c>
      <c r="M4" s="54">
        <v>2087444</v>
      </c>
      <c r="N4" s="55">
        <v>606198</v>
      </c>
      <c r="O4" s="55">
        <v>654769</v>
      </c>
      <c r="P4" s="55">
        <v>719830</v>
      </c>
      <c r="Q4" s="55">
        <v>733369</v>
      </c>
      <c r="R4" s="54">
        <v>2714166</v>
      </c>
      <c r="S4" s="55">
        <v>1025552</v>
      </c>
      <c r="T4" s="55">
        <v>892388</v>
      </c>
      <c r="U4" s="55">
        <v>1136984</v>
      </c>
      <c r="V4" s="55">
        <v>1097380</v>
      </c>
      <c r="W4" s="54">
        <v>4152304</v>
      </c>
      <c r="X4" s="55">
        <v>1256038</v>
      </c>
      <c r="Y4" s="55">
        <v>1193336</v>
      </c>
      <c r="Z4" s="55">
        <v>1176129</v>
      </c>
      <c r="AA4" s="55">
        <v>1091594</v>
      </c>
      <c r="AB4" s="54">
        <v>4717097</v>
      </c>
      <c r="AC4" s="55">
        <v>1100945</v>
      </c>
      <c r="AD4" s="55">
        <v>1092182</v>
      </c>
      <c r="AE4" s="55">
        <v>1029100</v>
      </c>
      <c r="AF4" s="55">
        <v>1003830</v>
      </c>
      <c r="AG4" s="54">
        <f>SUM(AC4:AF4)</f>
        <v>4226057</v>
      </c>
      <c r="AH4" s="55">
        <v>1089351.0222100001</v>
      </c>
      <c r="AI4" s="55">
        <v>1052794</v>
      </c>
      <c r="AJ4" s="55">
        <v>1074241</v>
      </c>
      <c r="AK4" s="55">
        <v>915543</v>
      </c>
      <c r="AL4" s="54">
        <f>SUM(AH4:AK4)</f>
        <v>4131929.0222100001</v>
      </c>
      <c r="AM4" s="55">
        <v>949583</v>
      </c>
      <c r="AN4" s="55">
        <v>1244051</v>
      </c>
      <c r="AO4" s="55">
        <v>1204491</v>
      </c>
      <c r="AP4" s="55">
        <v>1178456</v>
      </c>
      <c r="AQ4" s="54">
        <f>SUM(AM4:AP4)</f>
        <v>4576581</v>
      </c>
    </row>
    <row r="5" spans="2:43" hidden="1">
      <c r="B5" s="56" t="s">
        <v>108</v>
      </c>
      <c r="C5" s="57" t="s">
        <v>109</v>
      </c>
      <c r="D5" s="59">
        <v>177796.4183008</v>
      </c>
      <c r="E5" s="59">
        <v>95916.011875199998</v>
      </c>
      <c r="F5" s="59">
        <v>22910.8990638</v>
      </c>
      <c r="G5" s="59">
        <v>28759.5</v>
      </c>
      <c r="H5" s="58">
        <v>325382.82923979999</v>
      </c>
      <c r="I5" s="59">
        <v>9937.6200000000008</v>
      </c>
      <c r="J5" s="59">
        <v>9870.9600000000009</v>
      </c>
      <c r="K5" s="59">
        <v>13003.32</v>
      </c>
      <c r="L5" s="59">
        <v>8980.6200000000008</v>
      </c>
      <c r="M5" s="58">
        <v>41792.520000000004</v>
      </c>
      <c r="N5" s="59">
        <v>0</v>
      </c>
      <c r="O5" s="59">
        <v>0</v>
      </c>
      <c r="P5" s="59">
        <v>0</v>
      </c>
      <c r="Q5" s="59">
        <v>0</v>
      </c>
      <c r="R5" s="58">
        <v>0</v>
      </c>
      <c r="S5" s="59">
        <v>0</v>
      </c>
      <c r="T5" s="59">
        <v>0</v>
      </c>
      <c r="U5" s="59">
        <v>0</v>
      </c>
      <c r="V5" s="59">
        <v>0</v>
      </c>
      <c r="W5" s="58">
        <v>0</v>
      </c>
      <c r="X5" s="59">
        <v>0</v>
      </c>
      <c r="Y5" s="59">
        <v>0</v>
      </c>
      <c r="Z5" s="59">
        <v>0</v>
      </c>
      <c r="AA5" s="59"/>
      <c r="AB5" s="58">
        <v>0</v>
      </c>
      <c r="AC5" s="59"/>
      <c r="AD5" s="59"/>
      <c r="AE5" s="59"/>
      <c r="AF5" s="59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</row>
    <row r="6" spans="2:43" hidden="1">
      <c r="B6" s="56" t="s">
        <v>110</v>
      </c>
      <c r="C6" s="57" t="s">
        <v>111</v>
      </c>
      <c r="D6" s="59">
        <v>88607.008512</v>
      </c>
      <c r="E6" s="59">
        <v>0</v>
      </c>
      <c r="F6" s="59">
        <v>-38126.218105800006</v>
      </c>
      <c r="G6" s="59">
        <v>-32626.252391139002</v>
      </c>
      <c r="H6" s="58">
        <v>17854.538015060993</v>
      </c>
      <c r="I6" s="59">
        <v>0</v>
      </c>
      <c r="J6" s="59">
        <v>0</v>
      </c>
      <c r="K6" s="59">
        <v>6232.703188800001</v>
      </c>
      <c r="L6" s="59">
        <v>0</v>
      </c>
      <c r="M6" s="58">
        <v>6232.703188800001</v>
      </c>
      <c r="N6" s="59">
        <v>0</v>
      </c>
      <c r="O6" s="59">
        <v>0</v>
      </c>
      <c r="P6" s="59">
        <v>0</v>
      </c>
      <c r="Q6" s="59">
        <v>0</v>
      </c>
      <c r="R6" s="58">
        <v>0</v>
      </c>
      <c r="S6" s="59">
        <v>0</v>
      </c>
      <c r="T6" s="59">
        <v>0</v>
      </c>
      <c r="U6" s="59">
        <v>-238995</v>
      </c>
      <c r="V6" s="59">
        <v>-99662.930129999993</v>
      </c>
      <c r="W6" s="58">
        <v>-338657.93012999999</v>
      </c>
      <c r="X6" s="59">
        <v>-53620</v>
      </c>
      <c r="Y6" s="59">
        <v>-15975.3076</v>
      </c>
      <c r="Z6" s="59">
        <v>0</v>
      </c>
      <c r="AA6" s="59"/>
      <c r="AB6" s="58">
        <v>-338657.93012999999</v>
      </c>
      <c r="AC6" s="59"/>
      <c r="AD6" s="59"/>
      <c r="AE6" s="59"/>
      <c r="AF6" s="59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</row>
    <row r="7" spans="2:43" hidden="1">
      <c r="B7" s="56" t="s">
        <v>112</v>
      </c>
      <c r="C7" s="57" t="s">
        <v>113</v>
      </c>
      <c r="D7" s="59"/>
      <c r="E7" s="59"/>
      <c r="F7" s="59"/>
      <c r="G7" s="59"/>
      <c r="H7" s="58">
        <v>0</v>
      </c>
      <c r="I7" s="59"/>
      <c r="J7" s="59"/>
      <c r="K7" s="59"/>
      <c r="L7" s="59"/>
      <c r="M7" s="58">
        <v>0</v>
      </c>
      <c r="N7" s="59"/>
      <c r="O7" s="59"/>
      <c r="P7" s="59"/>
      <c r="Q7" s="59"/>
      <c r="R7" s="58">
        <v>0</v>
      </c>
      <c r="S7" s="59"/>
      <c r="T7" s="59"/>
      <c r="U7" s="59"/>
      <c r="V7" s="59"/>
      <c r="W7" s="58">
        <v>0</v>
      </c>
      <c r="X7" s="59">
        <v>0</v>
      </c>
      <c r="Y7" s="59">
        <v>-150222.92079999999</v>
      </c>
      <c r="Z7" s="59">
        <v>0</v>
      </c>
      <c r="AA7" s="59"/>
      <c r="AB7" s="58">
        <v>0</v>
      </c>
      <c r="AC7" s="59"/>
      <c r="AD7" s="59"/>
      <c r="AE7" s="59"/>
      <c r="AF7" s="59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</row>
    <row r="8" spans="2:43" hidden="1">
      <c r="B8" s="56" t="s">
        <v>114</v>
      </c>
      <c r="C8" s="57" t="s">
        <v>115</v>
      </c>
      <c r="D8" s="59">
        <v>43235.264351400008</v>
      </c>
      <c r="E8" s="59">
        <v>0</v>
      </c>
      <c r="F8" s="59">
        <v>0</v>
      </c>
      <c r="G8" s="59">
        <v>0</v>
      </c>
      <c r="H8" s="58">
        <v>43235.264351400008</v>
      </c>
      <c r="I8" s="59">
        <v>0</v>
      </c>
      <c r="J8" s="59">
        <v>0</v>
      </c>
      <c r="K8" s="59">
        <v>5756.5325795999997</v>
      </c>
      <c r="L8" s="59">
        <v>0</v>
      </c>
      <c r="M8" s="58">
        <v>5756.5325795999997</v>
      </c>
      <c r="N8" s="59">
        <v>0</v>
      </c>
      <c r="O8" s="59">
        <v>0</v>
      </c>
      <c r="P8" s="59">
        <v>0</v>
      </c>
      <c r="Q8" s="59">
        <v>0</v>
      </c>
      <c r="R8" s="58">
        <v>0</v>
      </c>
      <c r="S8" s="59">
        <v>0</v>
      </c>
      <c r="T8" s="59">
        <v>0</v>
      </c>
      <c r="U8" s="59">
        <v>67723</v>
      </c>
      <c r="V8" s="59">
        <v>12662</v>
      </c>
      <c r="W8" s="58">
        <v>80385</v>
      </c>
      <c r="X8" s="59">
        <v>0</v>
      </c>
      <c r="Y8" s="59">
        <v>0</v>
      </c>
      <c r="Z8" s="59">
        <v>0</v>
      </c>
      <c r="AA8" s="59"/>
      <c r="AB8" s="58">
        <v>80385</v>
      </c>
      <c r="AC8" s="59"/>
      <c r="AD8" s="59"/>
      <c r="AE8" s="59"/>
      <c r="AF8" s="59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</row>
    <row r="9" spans="2:43" hidden="1">
      <c r="B9" s="56" t="s">
        <v>116</v>
      </c>
      <c r="C9" s="57" t="s">
        <v>117</v>
      </c>
      <c r="D9" s="59"/>
      <c r="E9" s="59"/>
      <c r="F9" s="59"/>
      <c r="G9" s="59"/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58">
        <v>0</v>
      </c>
      <c r="S9" s="59">
        <v>0</v>
      </c>
      <c r="T9" s="59">
        <v>0</v>
      </c>
      <c r="U9" s="59">
        <v>57835.121648400003</v>
      </c>
      <c r="V9" s="59">
        <v>29580.1257034556</v>
      </c>
      <c r="W9" s="58">
        <v>87415.247351855607</v>
      </c>
      <c r="X9" s="59">
        <v>18229.298798</v>
      </c>
      <c r="Y9" s="59">
        <v>40062.348036000003</v>
      </c>
      <c r="Z9" s="59">
        <v>0</v>
      </c>
      <c r="AA9" s="59"/>
      <c r="AB9" s="58">
        <v>87415.247351855607</v>
      </c>
      <c r="AC9" s="59"/>
      <c r="AD9" s="59"/>
      <c r="AE9" s="59"/>
      <c r="AF9" s="59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</row>
    <row r="10" spans="2:43" hidden="1">
      <c r="B10" s="56" t="s">
        <v>118</v>
      </c>
      <c r="C10" s="57" t="s">
        <v>119</v>
      </c>
      <c r="D10" s="59">
        <v>0</v>
      </c>
      <c r="E10" s="59">
        <v>0</v>
      </c>
      <c r="F10" s="59">
        <v>0</v>
      </c>
      <c r="G10" s="59">
        <v>0</v>
      </c>
      <c r="H10" s="58">
        <v>0</v>
      </c>
      <c r="I10" s="59">
        <v>0</v>
      </c>
      <c r="J10" s="59">
        <v>0</v>
      </c>
      <c r="K10" s="59">
        <v>0</v>
      </c>
      <c r="L10" s="59">
        <v>0</v>
      </c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58">
        <v>0</v>
      </c>
      <c r="S10" s="59">
        <v>0</v>
      </c>
      <c r="T10" s="59">
        <v>0</v>
      </c>
      <c r="U10" s="59">
        <v>0</v>
      </c>
      <c r="V10" s="59">
        <v>0</v>
      </c>
      <c r="W10" s="58">
        <v>0</v>
      </c>
      <c r="X10" s="59">
        <v>0</v>
      </c>
      <c r="Y10" s="59">
        <v>0</v>
      </c>
      <c r="Z10" s="59">
        <v>0</v>
      </c>
      <c r="AA10" s="59"/>
      <c r="AB10" s="58">
        <v>0</v>
      </c>
      <c r="AC10" s="59"/>
      <c r="AD10" s="59"/>
      <c r="AE10" s="59"/>
      <c r="AF10" s="59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</row>
    <row r="11" spans="2:43" hidden="1">
      <c r="B11" s="56" t="s">
        <v>120</v>
      </c>
      <c r="C11" s="57" t="s">
        <v>121</v>
      </c>
      <c r="D11" s="59">
        <v>0</v>
      </c>
      <c r="E11" s="59">
        <v>0</v>
      </c>
      <c r="F11" s="59">
        <v>0</v>
      </c>
      <c r="G11" s="59">
        <v>0</v>
      </c>
      <c r="H11" s="58">
        <v>0</v>
      </c>
      <c r="I11" s="59"/>
      <c r="J11" s="59"/>
      <c r="K11" s="59"/>
      <c r="L11" s="59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58">
        <v>0</v>
      </c>
      <c r="S11" s="59">
        <v>0</v>
      </c>
      <c r="T11" s="59">
        <v>0</v>
      </c>
      <c r="U11" s="59">
        <v>0</v>
      </c>
      <c r="V11" s="59">
        <v>0</v>
      </c>
      <c r="W11" s="58">
        <v>0</v>
      </c>
      <c r="X11" s="59">
        <v>0</v>
      </c>
      <c r="Y11" s="59">
        <v>48367.792999999998</v>
      </c>
      <c r="Z11" s="59">
        <v>0</v>
      </c>
      <c r="AA11" s="59"/>
      <c r="AB11" s="58">
        <v>0</v>
      </c>
      <c r="AC11" s="59"/>
      <c r="AD11" s="59"/>
      <c r="AE11" s="59"/>
      <c r="AF11" s="59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</row>
    <row r="12" spans="2:43">
      <c r="B12" s="82" t="s">
        <v>180</v>
      </c>
      <c r="C12" s="83" t="s">
        <v>179</v>
      </c>
      <c r="D12" s="55">
        <v>0</v>
      </c>
      <c r="E12" s="55">
        <v>128642.49519</v>
      </c>
      <c r="F12" s="55">
        <v>124226.3166408</v>
      </c>
      <c r="G12" s="55">
        <v>123554.133252</v>
      </c>
      <c r="H12" s="54">
        <v>376422.9450828</v>
      </c>
      <c r="I12" s="55">
        <v>123554.133252</v>
      </c>
      <c r="J12" s="55">
        <v>123543.945987</v>
      </c>
      <c r="K12" s="55">
        <v>123093.26286839999</v>
      </c>
      <c r="L12" s="55">
        <v>123068.6367438</v>
      </c>
      <c r="M12" s="54">
        <v>493259.68809479999</v>
      </c>
      <c r="N12" s="55">
        <v>130306.9173384</v>
      </c>
      <c r="O12" s="55">
        <v>130584.8056854</v>
      </c>
      <c r="P12" s="55">
        <v>131176.9717434</v>
      </c>
      <c r="Q12" s="55">
        <v>130929.77188499999</v>
      </c>
      <c r="R12" s="54">
        <v>522998.46665219998</v>
      </c>
      <c r="S12" s="55">
        <v>131078.43705000001</v>
      </c>
      <c r="T12" s="55">
        <v>119567.1051366</v>
      </c>
      <c r="U12" s="55">
        <v>119660</v>
      </c>
      <c r="V12" s="55">
        <v>119606.1917292</v>
      </c>
      <c r="W12" s="54">
        <v>489894.95972340001</v>
      </c>
      <c r="X12" s="55">
        <v>115457.25542999999</v>
      </c>
      <c r="Y12" s="55">
        <v>115457.25327840001</v>
      </c>
      <c r="Z12" s="55">
        <v>115457.25327840001</v>
      </c>
      <c r="AA12" s="55">
        <v>115457.25327840001</v>
      </c>
      <c r="AB12" s="54">
        <v>461829.0152652</v>
      </c>
      <c r="AC12" s="55">
        <v>126873.3116112</v>
      </c>
      <c r="AD12" s="55">
        <v>126873.3116112</v>
      </c>
      <c r="AE12" s="55">
        <v>123460.19355120001</v>
      </c>
      <c r="AF12" s="55">
        <v>123129.32955179999</v>
      </c>
      <c r="AG12" s="54">
        <f>SUM(AC12:AF12)</f>
        <v>500336.14632539998</v>
      </c>
      <c r="AH12" s="55">
        <v>123658.07751659999</v>
      </c>
      <c r="AI12" s="55">
        <v>127586.4378228</v>
      </c>
      <c r="AJ12" s="55">
        <v>135455.1183414</v>
      </c>
      <c r="AK12" s="55">
        <v>135298.75489020001</v>
      </c>
      <c r="AL12" s="54">
        <f>SUM(AH12:AK12)</f>
        <v>521998.38857099996</v>
      </c>
      <c r="AM12" s="55">
        <f>SUM(AM13:AM16)</f>
        <v>136490.24862</v>
      </c>
      <c r="AN12" s="55">
        <f>SUM(AN13:AN16)</f>
        <v>14005.389901799999</v>
      </c>
      <c r="AO12" s="55">
        <f>SUM(AO13:AO16)</f>
        <v>20404.486198800001</v>
      </c>
      <c r="AP12" s="55">
        <f>SUM(AP13:AP16)</f>
        <v>20403.646190399999</v>
      </c>
      <c r="AQ12" s="54">
        <f>SUM(AM12:AP12)</f>
        <v>191303.770911</v>
      </c>
    </row>
    <row r="13" spans="2:43">
      <c r="B13" s="85" t="s">
        <v>175</v>
      </c>
      <c r="C13" s="84" t="s">
        <v>176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  <c r="AC13" s="86">
        <v>114598.70145240001</v>
      </c>
      <c r="AD13" s="86">
        <v>114598.7014722</v>
      </c>
      <c r="AE13" s="86">
        <v>113343.50585580002</v>
      </c>
      <c r="AF13" s="86">
        <v>113343.4983186</v>
      </c>
      <c r="AG13" s="86">
        <f t="shared" ref="AG13:AG24" si="0">SUM(AC13:AF13)</f>
        <v>455884.407099</v>
      </c>
      <c r="AH13" s="86">
        <v>113343.498345</v>
      </c>
      <c r="AI13" s="86">
        <v>113343.4976454</v>
      </c>
      <c r="AJ13" s="86">
        <v>113340.77030100001</v>
      </c>
      <c r="AK13" s="86">
        <v>113340.76824840001</v>
      </c>
      <c r="AL13" s="86">
        <f t="shared" ref="AL13:AL24" si="1">SUM(AH13:AK13)</f>
        <v>453368.53453980002</v>
      </c>
      <c r="AM13" s="86">
        <v>113340.76993140001</v>
      </c>
      <c r="AN13" s="86">
        <v>15.619995600000001</v>
      </c>
      <c r="AO13" s="86">
        <v>12.454206599999999</v>
      </c>
      <c r="AP13" s="86">
        <v>12.221893200000002</v>
      </c>
      <c r="AQ13" s="86">
        <f t="shared" ref="AQ13:AQ24" si="2">SUM(AM13:AP13)</f>
        <v>113381.06602680001</v>
      </c>
    </row>
    <row r="14" spans="2:43">
      <c r="B14" s="87" t="s">
        <v>185</v>
      </c>
      <c r="C14" s="88" t="s">
        <v>183</v>
      </c>
      <c r="D14" s="89">
        <v>0</v>
      </c>
      <c r="E14" s="89">
        <v>0</v>
      </c>
      <c r="F14" s="89">
        <v>0</v>
      </c>
      <c r="G14" s="89">
        <v>0</v>
      </c>
      <c r="H14" s="90">
        <v>0</v>
      </c>
      <c r="I14" s="89">
        <v>0</v>
      </c>
      <c r="J14" s="89">
        <v>0</v>
      </c>
      <c r="K14" s="89">
        <v>0</v>
      </c>
      <c r="L14" s="89">
        <v>0</v>
      </c>
      <c r="M14" s="90">
        <v>0</v>
      </c>
      <c r="N14" s="89">
        <v>0</v>
      </c>
      <c r="O14" s="89">
        <v>0</v>
      </c>
      <c r="P14" s="89">
        <v>0</v>
      </c>
      <c r="Q14" s="89">
        <v>0</v>
      </c>
      <c r="R14" s="90">
        <v>0</v>
      </c>
      <c r="S14" s="89">
        <v>0</v>
      </c>
      <c r="T14" s="89">
        <v>0</v>
      </c>
      <c r="U14" s="89">
        <v>0</v>
      </c>
      <c r="V14" s="89">
        <v>0</v>
      </c>
      <c r="W14" s="90">
        <v>0</v>
      </c>
      <c r="X14" s="89">
        <v>0</v>
      </c>
      <c r="Y14" s="89">
        <v>0</v>
      </c>
      <c r="Z14" s="89">
        <v>0</v>
      </c>
      <c r="AA14" s="89">
        <v>0</v>
      </c>
      <c r="AB14" s="90">
        <v>0</v>
      </c>
      <c r="AC14" s="89">
        <v>11499.940867800002</v>
      </c>
      <c r="AD14" s="89">
        <v>11499.940874400001</v>
      </c>
      <c r="AE14" s="89">
        <v>9342.0184176000002</v>
      </c>
      <c r="AF14" s="89">
        <v>9671.5465769999992</v>
      </c>
      <c r="AG14" s="58">
        <f t="shared" si="0"/>
        <v>42013.446736800004</v>
      </c>
      <c r="AH14" s="89">
        <v>9412.7338998000014</v>
      </c>
      <c r="AI14" s="89">
        <v>9412.7339063999989</v>
      </c>
      <c r="AJ14" s="89">
        <v>9412.7338932000002</v>
      </c>
      <c r="AK14" s="89">
        <v>9412.7339064000007</v>
      </c>
      <c r="AL14" s="58">
        <f t="shared" si="1"/>
        <v>37650.935605799998</v>
      </c>
      <c r="AM14" s="89">
        <v>9412.7338997999996</v>
      </c>
      <c r="AN14" s="89">
        <v>9412.7339063999989</v>
      </c>
      <c r="AO14" s="89">
        <v>9412.7338932000002</v>
      </c>
      <c r="AP14" s="89">
        <v>9412.1261982000015</v>
      </c>
      <c r="AQ14" s="58">
        <f t="shared" si="2"/>
        <v>37650.3278976</v>
      </c>
    </row>
    <row r="15" spans="2:43">
      <c r="B15" s="87" t="s">
        <v>186</v>
      </c>
      <c r="C15" s="88" t="s">
        <v>184</v>
      </c>
      <c r="D15" s="89">
        <v>0</v>
      </c>
      <c r="E15" s="89">
        <v>0</v>
      </c>
      <c r="F15" s="89">
        <v>0</v>
      </c>
      <c r="G15" s="89">
        <v>0</v>
      </c>
      <c r="H15" s="90">
        <v>0</v>
      </c>
      <c r="I15" s="89">
        <v>0</v>
      </c>
      <c r="J15" s="89">
        <v>0</v>
      </c>
      <c r="K15" s="89">
        <v>0</v>
      </c>
      <c r="L15" s="89">
        <v>0</v>
      </c>
      <c r="M15" s="90">
        <v>0</v>
      </c>
      <c r="N15" s="89">
        <v>0</v>
      </c>
      <c r="O15" s="89">
        <v>0</v>
      </c>
      <c r="P15" s="89">
        <v>0</v>
      </c>
      <c r="Q15" s="89">
        <v>0</v>
      </c>
      <c r="R15" s="90">
        <v>0</v>
      </c>
      <c r="S15" s="89">
        <v>0</v>
      </c>
      <c r="T15" s="89">
        <v>0</v>
      </c>
      <c r="U15" s="89">
        <v>0</v>
      </c>
      <c r="V15" s="89">
        <v>0</v>
      </c>
      <c r="W15" s="90">
        <v>0</v>
      </c>
      <c r="X15" s="89">
        <v>0</v>
      </c>
      <c r="Y15" s="89">
        <v>0</v>
      </c>
      <c r="Z15" s="89">
        <v>0</v>
      </c>
      <c r="AA15" s="89">
        <v>0</v>
      </c>
      <c r="AB15" s="90">
        <v>0</v>
      </c>
      <c r="AC15" s="89">
        <v>0</v>
      </c>
      <c r="AD15" s="89">
        <v>0</v>
      </c>
      <c r="AE15" s="89">
        <v>0</v>
      </c>
      <c r="AF15" s="89">
        <v>0</v>
      </c>
      <c r="AG15" s="58">
        <f t="shared" si="0"/>
        <v>0</v>
      </c>
      <c r="AH15" s="89">
        <v>0</v>
      </c>
      <c r="AI15" s="89">
        <v>3795.5325605999997</v>
      </c>
      <c r="AJ15" s="89">
        <v>11386.5977016</v>
      </c>
      <c r="AK15" s="89">
        <v>11386.597681800002</v>
      </c>
      <c r="AL15" s="58">
        <f t="shared" si="1"/>
        <v>26568.727944000002</v>
      </c>
      <c r="AM15" s="89">
        <v>12568.5865932</v>
      </c>
      <c r="AN15" s="89">
        <v>3410.8985790000002</v>
      </c>
      <c r="AO15" s="89">
        <v>9813.1606649999994</v>
      </c>
      <c r="AP15" s="89">
        <v>9813.1606715999988</v>
      </c>
      <c r="AQ15" s="58">
        <f t="shared" si="2"/>
        <v>35605.8065088</v>
      </c>
    </row>
    <row r="16" spans="2:43">
      <c r="B16" s="87" t="s">
        <v>177</v>
      </c>
      <c r="C16" s="88" t="s">
        <v>178</v>
      </c>
      <c r="D16" s="89">
        <v>0</v>
      </c>
      <c r="E16" s="89">
        <v>0</v>
      </c>
      <c r="F16" s="89">
        <v>0</v>
      </c>
      <c r="G16" s="89">
        <v>0</v>
      </c>
      <c r="H16" s="90">
        <v>0</v>
      </c>
      <c r="I16" s="89">
        <v>0</v>
      </c>
      <c r="J16" s="89">
        <v>0</v>
      </c>
      <c r="K16" s="89">
        <v>0</v>
      </c>
      <c r="L16" s="89">
        <v>0</v>
      </c>
      <c r="M16" s="90">
        <v>0</v>
      </c>
      <c r="N16" s="89">
        <v>0</v>
      </c>
      <c r="O16" s="89">
        <v>0</v>
      </c>
      <c r="P16" s="89">
        <v>0</v>
      </c>
      <c r="Q16" s="89">
        <v>0</v>
      </c>
      <c r="R16" s="90">
        <v>0</v>
      </c>
      <c r="S16" s="89">
        <v>0</v>
      </c>
      <c r="T16" s="89">
        <v>0</v>
      </c>
      <c r="U16" s="89">
        <v>0</v>
      </c>
      <c r="V16" s="89">
        <v>0</v>
      </c>
      <c r="W16" s="90">
        <v>0</v>
      </c>
      <c r="X16" s="89">
        <v>0</v>
      </c>
      <c r="Y16" s="89">
        <v>0</v>
      </c>
      <c r="Z16" s="89">
        <v>0</v>
      </c>
      <c r="AA16" s="89">
        <v>0</v>
      </c>
      <c r="AB16" s="90">
        <v>0</v>
      </c>
      <c r="AC16" s="89">
        <v>774.66929099998083</v>
      </c>
      <c r="AD16" s="89">
        <v>774.66926459999286</v>
      </c>
      <c r="AE16" s="89">
        <v>774.66927779998684</v>
      </c>
      <c r="AF16" s="89">
        <v>114.28465619999884</v>
      </c>
      <c r="AG16" s="58">
        <f t="shared" si="0"/>
        <v>2438.2924895999595</v>
      </c>
      <c r="AH16" s="89">
        <v>901.84527179999918</v>
      </c>
      <c r="AI16" s="89">
        <v>1034.6737103999999</v>
      </c>
      <c r="AJ16" s="89">
        <v>1315.0164456000084</v>
      </c>
      <c r="AK16" s="89">
        <v>1158.655053599972</v>
      </c>
      <c r="AL16" s="58">
        <f t="shared" si="1"/>
        <v>4410.1904813999799</v>
      </c>
      <c r="AM16" s="89">
        <v>1168.1581956</v>
      </c>
      <c r="AN16" s="89">
        <v>1166.1374208</v>
      </c>
      <c r="AO16" s="89">
        <v>1166.137434</v>
      </c>
      <c r="AP16" s="89">
        <v>1166.1374274000002</v>
      </c>
      <c r="AQ16" s="58">
        <f t="shared" si="2"/>
        <v>4666.5704777999999</v>
      </c>
    </row>
    <row r="17" spans="2:43" hidden="1">
      <c r="B17" s="56" t="s">
        <v>122</v>
      </c>
      <c r="C17" s="57" t="s">
        <v>123</v>
      </c>
      <c r="D17" s="59">
        <v>8567.4600000000009</v>
      </c>
      <c r="E17" s="59">
        <v>0</v>
      </c>
      <c r="F17" s="59">
        <v>0</v>
      </c>
      <c r="G17" s="59">
        <v>0</v>
      </c>
      <c r="H17" s="58">
        <v>8567.4600000000009</v>
      </c>
      <c r="I17" s="59">
        <v>0</v>
      </c>
      <c r="J17" s="59">
        <v>0</v>
      </c>
      <c r="K17" s="59">
        <v>0</v>
      </c>
      <c r="L17" s="59">
        <v>0</v>
      </c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58">
        <v>0</v>
      </c>
      <c r="S17" s="59">
        <v>0</v>
      </c>
      <c r="T17" s="59">
        <v>0</v>
      </c>
      <c r="U17" s="59">
        <v>0</v>
      </c>
      <c r="V17" s="59">
        <v>0</v>
      </c>
      <c r="W17" s="58">
        <v>0</v>
      </c>
      <c r="X17" s="59">
        <v>0</v>
      </c>
      <c r="Y17" s="59">
        <v>0</v>
      </c>
      <c r="Z17" s="59">
        <v>0</v>
      </c>
      <c r="AA17" s="59"/>
      <c r="AB17" s="58">
        <v>0</v>
      </c>
      <c r="AC17" s="59"/>
      <c r="AD17" s="59"/>
      <c r="AE17" s="59"/>
      <c r="AF17" s="59"/>
      <c r="AG17" s="58">
        <f t="shared" si="0"/>
        <v>0</v>
      </c>
      <c r="AH17" s="58"/>
      <c r="AI17" s="58"/>
      <c r="AJ17" s="58"/>
      <c r="AK17" s="58"/>
      <c r="AL17" s="58">
        <f t="shared" si="1"/>
        <v>0</v>
      </c>
      <c r="AM17" s="58"/>
      <c r="AN17" s="58"/>
      <c r="AO17" s="58"/>
      <c r="AP17" s="58"/>
      <c r="AQ17" s="58">
        <f t="shared" si="2"/>
        <v>0</v>
      </c>
    </row>
    <row r="18" spans="2:43" hidden="1">
      <c r="B18" s="56" t="s">
        <v>124</v>
      </c>
      <c r="C18" s="57" t="s">
        <v>125</v>
      </c>
      <c r="D18" s="59">
        <v>0</v>
      </c>
      <c r="E18" s="59">
        <v>0</v>
      </c>
      <c r="F18" s="59">
        <v>0</v>
      </c>
      <c r="G18" s="59">
        <v>0</v>
      </c>
      <c r="H18" s="58">
        <v>0</v>
      </c>
      <c r="I18" s="59">
        <v>0</v>
      </c>
      <c r="J18" s="59">
        <v>0</v>
      </c>
      <c r="K18" s="59">
        <v>0</v>
      </c>
      <c r="L18" s="59">
        <v>0</v>
      </c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58">
        <v>0</v>
      </c>
      <c r="S18" s="59">
        <v>0</v>
      </c>
      <c r="T18" s="59">
        <v>0</v>
      </c>
      <c r="U18" s="59">
        <v>0</v>
      </c>
      <c r="V18" s="59">
        <v>0</v>
      </c>
      <c r="W18" s="58">
        <v>0</v>
      </c>
      <c r="X18" s="59">
        <v>0</v>
      </c>
      <c r="Y18" s="59">
        <v>0</v>
      </c>
      <c r="Z18" s="59">
        <v>0</v>
      </c>
      <c r="AA18" s="59"/>
      <c r="AB18" s="58">
        <v>0</v>
      </c>
      <c r="AC18" s="59">
        <v>0</v>
      </c>
      <c r="AD18" s="59">
        <v>0</v>
      </c>
      <c r="AE18" s="59">
        <v>0</v>
      </c>
      <c r="AF18" s="59">
        <v>0</v>
      </c>
      <c r="AG18" s="58">
        <f t="shared" si="0"/>
        <v>0</v>
      </c>
      <c r="AH18" s="59">
        <v>0</v>
      </c>
      <c r="AI18" s="59">
        <v>0</v>
      </c>
      <c r="AJ18" s="59">
        <v>0</v>
      </c>
      <c r="AK18" s="59">
        <v>0</v>
      </c>
      <c r="AL18" s="58">
        <f t="shared" si="1"/>
        <v>0</v>
      </c>
      <c r="AM18" s="59"/>
      <c r="AN18" s="59"/>
      <c r="AO18" s="59"/>
      <c r="AP18" s="59"/>
      <c r="AQ18" s="58">
        <f t="shared" si="2"/>
        <v>0</v>
      </c>
    </row>
    <row r="19" spans="2:43" ht="1.2" customHeight="1">
      <c r="B19" s="56" t="s">
        <v>126</v>
      </c>
      <c r="C19" s="57" t="s">
        <v>127</v>
      </c>
      <c r="D19" s="59">
        <v>0</v>
      </c>
      <c r="E19" s="59">
        <v>87808.75089119999</v>
      </c>
      <c r="F19" s="59">
        <v>0</v>
      </c>
      <c r="G19" s="59">
        <v>0</v>
      </c>
      <c r="H19" s="58">
        <v>87808.75089119999</v>
      </c>
      <c r="I19" s="59">
        <v>0</v>
      </c>
      <c r="J19" s="59">
        <v>0</v>
      </c>
      <c r="K19" s="59">
        <v>0</v>
      </c>
      <c r="L19" s="59">
        <v>0</v>
      </c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58">
        <v>0</v>
      </c>
      <c r="S19" s="59">
        <v>0</v>
      </c>
      <c r="T19" s="59">
        <v>0</v>
      </c>
      <c r="U19" s="59">
        <v>0</v>
      </c>
      <c r="V19" s="59">
        <v>0</v>
      </c>
      <c r="W19" s="58">
        <v>0</v>
      </c>
      <c r="X19" s="59">
        <v>0</v>
      </c>
      <c r="Y19" s="59">
        <v>0</v>
      </c>
      <c r="Z19" s="59">
        <v>0</v>
      </c>
      <c r="AA19" s="59"/>
      <c r="AB19" s="58">
        <v>0</v>
      </c>
      <c r="AC19" s="59"/>
      <c r="AD19" s="59"/>
      <c r="AE19" s="59"/>
      <c r="AF19" s="59"/>
      <c r="AG19" s="58">
        <f t="shared" si="0"/>
        <v>0</v>
      </c>
      <c r="AH19" s="59"/>
      <c r="AI19" s="59"/>
      <c r="AJ19" s="59"/>
      <c r="AK19" s="59"/>
      <c r="AL19" s="58">
        <f t="shared" si="1"/>
        <v>0</v>
      </c>
      <c r="AM19" s="59"/>
      <c r="AN19" s="59"/>
      <c r="AO19" s="59"/>
      <c r="AP19" s="59"/>
      <c r="AQ19" s="58">
        <f t="shared" si="2"/>
        <v>0</v>
      </c>
    </row>
    <row r="20" spans="2:43">
      <c r="B20" s="52" t="s">
        <v>128</v>
      </c>
      <c r="C20" s="53" t="s">
        <v>129</v>
      </c>
      <c r="D20" s="55">
        <v>527232.35610420001</v>
      </c>
      <c r="E20" s="55">
        <v>475682.25795639999</v>
      </c>
      <c r="F20" s="55">
        <v>445273.99759879999</v>
      </c>
      <c r="G20" s="55">
        <v>635797.38086086104</v>
      </c>
      <c r="H20" s="54">
        <v>2083985.9925202613</v>
      </c>
      <c r="I20" s="55">
        <v>448214.75325199997</v>
      </c>
      <c r="J20" s="55">
        <v>857849.90598699998</v>
      </c>
      <c r="K20" s="55">
        <v>613449.81863680005</v>
      </c>
      <c r="L20" s="55">
        <v>714971.25674380001</v>
      </c>
      <c r="M20" s="54">
        <v>2634485.4438631996</v>
      </c>
      <c r="N20" s="55">
        <v>736504.91733840003</v>
      </c>
      <c r="O20" s="55">
        <v>785353.80568540003</v>
      </c>
      <c r="P20" s="55">
        <v>851006.97174339998</v>
      </c>
      <c r="Q20" s="55">
        <v>864298.77188499994</v>
      </c>
      <c r="R20" s="54">
        <v>3237164.4666522001</v>
      </c>
      <c r="S20" s="55">
        <v>1156630.4370500001</v>
      </c>
      <c r="T20" s="55">
        <v>1011955.1051366</v>
      </c>
      <c r="U20" s="55">
        <v>1143207</v>
      </c>
      <c r="V20" s="60">
        <v>1159565.3873026557</v>
      </c>
      <c r="W20" s="54">
        <v>4471357.9294892559</v>
      </c>
      <c r="X20" s="55">
        <v>1336104.5542280001</v>
      </c>
      <c r="Y20" s="55">
        <v>1231025.1659144</v>
      </c>
      <c r="Z20" s="55">
        <v>1291586.2532784001</v>
      </c>
      <c r="AA20" s="55">
        <v>1229229.2922362001</v>
      </c>
      <c r="AB20" s="54">
        <v>5087945.2656570002</v>
      </c>
      <c r="AC20" s="55">
        <v>1240004.9605604</v>
      </c>
      <c r="AD20" s="55">
        <v>1221174.1094857999</v>
      </c>
      <c r="AE20" s="55">
        <v>1153751.2353063999</v>
      </c>
      <c r="AF20" s="55">
        <v>1151629.3391886</v>
      </c>
      <c r="AG20" s="54">
        <f t="shared" si="0"/>
        <v>4766559.6445412003</v>
      </c>
      <c r="AH20" s="55">
        <v>1216308.1591144002</v>
      </c>
      <c r="AI20" s="55">
        <v>1168322.33322863</v>
      </c>
      <c r="AJ20" s="55">
        <v>1158969.0225680165</v>
      </c>
      <c r="AK20" s="55">
        <v>1057660.8797279999</v>
      </c>
      <c r="AL20" s="54">
        <f t="shared" si="1"/>
        <v>4601260.3946390459</v>
      </c>
      <c r="AM20" s="55">
        <v>1130247.9097616</v>
      </c>
      <c r="AN20" s="55">
        <v>1226622.1412384</v>
      </c>
      <c r="AO20" s="55">
        <v>1226033.1525528</v>
      </c>
      <c r="AP20" s="55">
        <v>1201029.1039688</v>
      </c>
      <c r="AQ20" s="54">
        <f t="shared" si="2"/>
        <v>4783932.3075216003</v>
      </c>
    </row>
    <row r="21" spans="2:43" hidden="1">
      <c r="B21" s="56" t="s">
        <v>130</v>
      </c>
      <c r="C21" s="57" t="s">
        <v>131</v>
      </c>
      <c r="D21" s="59">
        <v>133053.53624769699</v>
      </c>
      <c r="E21" s="59">
        <v>133053.53624769699</v>
      </c>
      <c r="F21" s="59">
        <v>133053.53624769699</v>
      </c>
      <c r="G21" s="59">
        <v>133053.53624769699</v>
      </c>
      <c r="H21" s="58">
        <v>532214.14499078796</v>
      </c>
      <c r="I21" s="59">
        <v>0</v>
      </c>
      <c r="J21" s="59">
        <v>0</v>
      </c>
      <c r="K21" s="59">
        <v>0</v>
      </c>
      <c r="L21" s="59">
        <v>0</v>
      </c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58">
        <v>0</v>
      </c>
      <c r="S21" s="59">
        <v>0</v>
      </c>
      <c r="T21" s="59">
        <v>0</v>
      </c>
      <c r="U21" s="59">
        <v>0</v>
      </c>
      <c r="V21" s="59">
        <v>0</v>
      </c>
      <c r="W21" s="58">
        <v>0</v>
      </c>
      <c r="X21" s="59">
        <v>0</v>
      </c>
      <c r="Y21" s="59">
        <v>0</v>
      </c>
      <c r="Z21" s="59">
        <v>0</v>
      </c>
      <c r="AA21" s="59"/>
      <c r="AB21" s="58">
        <v>0</v>
      </c>
      <c r="AC21" s="59"/>
      <c r="AD21" s="59"/>
      <c r="AE21" s="59"/>
      <c r="AF21" s="59"/>
      <c r="AG21" s="58">
        <f t="shared" si="0"/>
        <v>0</v>
      </c>
      <c r="AH21" s="58"/>
      <c r="AI21" s="58"/>
      <c r="AJ21" s="58"/>
      <c r="AK21" s="58"/>
      <c r="AL21" s="58">
        <f t="shared" si="1"/>
        <v>0</v>
      </c>
      <c r="AM21" s="58"/>
      <c r="AN21" s="58"/>
      <c r="AO21" s="58"/>
      <c r="AP21" s="58"/>
      <c r="AQ21" s="58">
        <f t="shared" si="2"/>
        <v>0</v>
      </c>
    </row>
    <row r="22" spans="2:43" hidden="1">
      <c r="B22" s="56" t="s">
        <v>132</v>
      </c>
      <c r="C22" s="57" t="s">
        <v>133</v>
      </c>
      <c r="D22" s="59">
        <v>0</v>
      </c>
      <c r="E22" s="59">
        <v>0</v>
      </c>
      <c r="F22" s="59">
        <v>0</v>
      </c>
      <c r="G22" s="59">
        <v>0</v>
      </c>
      <c r="H22" s="58">
        <v>0</v>
      </c>
      <c r="I22" s="59">
        <v>0</v>
      </c>
      <c r="J22" s="59">
        <v>0</v>
      </c>
      <c r="K22" s="59">
        <v>0</v>
      </c>
      <c r="L22" s="59">
        <v>0</v>
      </c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58">
        <v>0</v>
      </c>
      <c r="S22" s="59">
        <v>0</v>
      </c>
      <c r="T22" s="59">
        <v>0</v>
      </c>
      <c r="U22" s="59">
        <v>0</v>
      </c>
      <c r="V22" s="59">
        <v>0</v>
      </c>
      <c r="W22" s="58">
        <v>0</v>
      </c>
      <c r="X22" s="59">
        <v>0</v>
      </c>
      <c r="Y22" s="59">
        <v>0</v>
      </c>
      <c r="Z22" s="59">
        <v>0</v>
      </c>
      <c r="AA22" s="59"/>
      <c r="AB22" s="58">
        <v>0</v>
      </c>
      <c r="AC22" s="59"/>
      <c r="AD22" s="59"/>
      <c r="AE22" s="59"/>
      <c r="AF22" s="59"/>
      <c r="AG22" s="58">
        <f t="shared" si="0"/>
        <v>0</v>
      </c>
      <c r="AH22" s="58"/>
      <c r="AI22" s="58"/>
      <c r="AJ22" s="58"/>
      <c r="AK22" s="58"/>
      <c r="AL22" s="58">
        <f t="shared" si="1"/>
        <v>0</v>
      </c>
      <c r="AM22" s="58"/>
      <c r="AN22" s="58"/>
      <c r="AO22" s="58"/>
      <c r="AP22" s="58"/>
      <c r="AQ22" s="58">
        <f t="shared" si="2"/>
        <v>0</v>
      </c>
    </row>
    <row r="23" spans="2:43">
      <c r="B23" s="61" t="s">
        <v>136</v>
      </c>
      <c r="C23" s="62" t="s">
        <v>151</v>
      </c>
      <c r="D23" s="63">
        <v>0</v>
      </c>
      <c r="E23" s="63">
        <v>0</v>
      </c>
      <c r="F23" s="63">
        <v>119628.9865768</v>
      </c>
      <c r="G23" s="63">
        <v>119628.9865768</v>
      </c>
      <c r="H23" s="63">
        <v>239257.9731536</v>
      </c>
      <c r="I23" s="63">
        <v>119628.9865768</v>
      </c>
      <c r="J23" s="63">
        <v>119628.9865768</v>
      </c>
      <c r="K23" s="63">
        <v>119628.9865768</v>
      </c>
      <c r="L23" s="63">
        <v>119628.9865768</v>
      </c>
      <c r="M23" s="63">
        <v>478515.94631300657</v>
      </c>
      <c r="N23" s="63">
        <v>119628.9865768</v>
      </c>
      <c r="O23" s="63">
        <v>119628.98657825201</v>
      </c>
      <c r="P23" s="63">
        <v>119628.98657825201</v>
      </c>
      <c r="Q23" s="63">
        <v>119628.98657825201</v>
      </c>
      <c r="R23" s="63">
        <v>478515.94631300698</v>
      </c>
      <c r="S23" s="63">
        <v>119628.98657825201</v>
      </c>
      <c r="T23" s="63">
        <v>119627.711391905</v>
      </c>
      <c r="U23" s="63">
        <v>119627.711391905</v>
      </c>
      <c r="V23" s="63">
        <v>119627.711391905</v>
      </c>
      <c r="W23" s="63">
        <v>478510.845567621</v>
      </c>
      <c r="X23" s="63">
        <v>119627.71139190528</v>
      </c>
      <c r="Y23" s="63">
        <v>119627.711391905</v>
      </c>
      <c r="Z23" s="63">
        <v>119627.711391905</v>
      </c>
      <c r="AA23" s="63">
        <v>119627.711391905</v>
      </c>
      <c r="AB23" s="63">
        <v>478510.84556762024</v>
      </c>
      <c r="AC23" s="63">
        <v>119627.711391905</v>
      </c>
      <c r="AD23" s="63">
        <v>119627.711391905</v>
      </c>
      <c r="AE23" s="63">
        <v>0</v>
      </c>
      <c r="AF23" s="63">
        <v>0</v>
      </c>
      <c r="AG23" s="63">
        <f t="shared" si="0"/>
        <v>239255.42278381001</v>
      </c>
      <c r="AH23" s="63">
        <v>0</v>
      </c>
      <c r="AI23" s="63">
        <v>0</v>
      </c>
      <c r="AJ23" s="63">
        <v>0</v>
      </c>
      <c r="AK23" s="63">
        <v>0</v>
      </c>
      <c r="AL23" s="63">
        <f t="shared" si="1"/>
        <v>0</v>
      </c>
      <c r="AM23" s="63">
        <v>0</v>
      </c>
      <c r="AN23" s="63">
        <v>0</v>
      </c>
      <c r="AO23" s="63">
        <v>0</v>
      </c>
      <c r="AP23" s="63">
        <v>0</v>
      </c>
      <c r="AQ23" s="63">
        <f t="shared" si="2"/>
        <v>0</v>
      </c>
    </row>
    <row r="24" spans="2:43">
      <c r="B24" s="64" t="s">
        <v>134</v>
      </c>
      <c r="C24" s="65" t="s">
        <v>135</v>
      </c>
      <c r="D24" s="66">
        <v>660285.89235189697</v>
      </c>
      <c r="E24" s="66">
        <v>608735.79420409701</v>
      </c>
      <c r="F24" s="66">
        <v>697956.52042329696</v>
      </c>
      <c r="G24" s="66">
        <v>888479.903685358</v>
      </c>
      <c r="H24" s="67">
        <v>2855458.1106646499</v>
      </c>
      <c r="I24" s="66">
        <v>567843.73982879997</v>
      </c>
      <c r="J24" s="66">
        <v>977478.89256379998</v>
      </c>
      <c r="K24" s="66">
        <v>733078.80521360005</v>
      </c>
      <c r="L24" s="66">
        <v>834600.24332060001</v>
      </c>
      <c r="M24" s="67">
        <v>3113001.3901762059</v>
      </c>
      <c r="N24" s="66">
        <v>856133.90391520003</v>
      </c>
      <c r="O24" s="66">
        <v>904982.79226365208</v>
      </c>
      <c r="P24" s="66">
        <v>970635.95832165203</v>
      </c>
      <c r="Q24" s="66">
        <v>983927.75846325199</v>
      </c>
      <c r="R24" s="67">
        <v>3715680.4129652069</v>
      </c>
      <c r="S24" s="66">
        <v>1276259.423628252</v>
      </c>
      <c r="T24" s="66">
        <v>1131582.8165285049</v>
      </c>
      <c r="U24" s="66">
        <v>1262834.7113919051</v>
      </c>
      <c r="V24" s="68">
        <v>1279193.0986945608</v>
      </c>
      <c r="W24" s="67">
        <v>4949870.0502432231</v>
      </c>
      <c r="X24" s="66">
        <v>1455732.2656199101</v>
      </c>
      <c r="Y24" s="66">
        <v>1350652.87730631</v>
      </c>
      <c r="Z24" s="66">
        <v>1411213.96467031</v>
      </c>
      <c r="AA24" s="66">
        <v>1348857.00362811</v>
      </c>
      <c r="AB24" s="67">
        <v>5566456.1112246402</v>
      </c>
      <c r="AC24" s="66">
        <v>1359632.6719523051</v>
      </c>
      <c r="AD24" s="66">
        <v>1340801.820877705</v>
      </c>
      <c r="AE24" s="66">
        <v>1153751.2353063999</v>
      </c>
      <c r="AF24" s="66">
        <v>1151629.3391886</v>
      </c>
      <c r="AG24" s="67">
        <f t="shared" si="0"/>
        <v>5005815.06732501</v>
      </c>
      <c r="AH24" s="66">
        <v>1216308.1591144002</v>
      </c>
      <c r="AI24" s="66">
        <v>1168322.33322863</v>
      </c>
      <c r="AJ24" s="66">
        <v>1158969.0225680165</v>
      </c>
      <c r="AK24" s="66">
        <v>1057660.8797279999</v>
      </c>
      <c r="AL24" s="67">
        <f t="shared" si="1"/>
        <v>4601260.3946390459</v>
      </c>
      <c r="AM24" s="66">
        <v>1130247.9097616</v>
      </c>
      <c r="AN24" s="66">
        <v>1226622.1412384</v>
      </c>
      <c r="AO24" s="66">
        <v>1226033.1525528</v>
      </c>
      <c r="AP24" s="66">
        <v>1201029.1039688</v>
      </c>
      <c r="AQ24" s="67">
        <f t="shared" si="2"/>
        <v>4783932.3075216003</v>
      </c>
    </row>
    <row r="25" spans="2:43">
      <c r="C25" s="49"/>
    </row>
    <row r="26" spans="2:43">
      <c r="C26" s="49"/>
      <c r="AG26" s="147"/>
      <c r="AL26" s="147"/>
      <c r="AM26" s="147"/>
      <c r="AN26" s="147"/>
      <c r="AO26" s="147"/>
      <c r="AP26" s="147"/>
      <c r="AQ26" s="147"/>
    </row>
    <row r="27" spans="2:43" ht="18">
      <c r="B27" s="75" t="s">
        <v>144</v>
      </c>
      <c r="C27" s="76" t="s">
        <v>147</v>
      </c>
    </row>
    <row r="28" spans="2:43">
      <c r="B28" s="69" t="s">
        <v>137</v>
      </c>
      <c r="C28" s="70" t="s">
        <v>141</v>
      </c>
      <c r="AL28" s="147"/>
      <c r="AP28" s="147"/>
      <c r="AQ28" s="147"/>
    </row>
    <row r="29" spans="2:43">
      <c r="B29" s="69" t="s">
        <v>138</v>
      </c>
      <c r="C29" s="70" t="s">
        <v>142</v>
      </c>
      <c r="D29" s="57"/>
    </row>
    <row r="30" spans="2:43">
      <c r="B30" s="69" t="s">
        <v>317</v>
      </c>
      <c r="C30" s="70" t="s">
        <v>318</v>
      </c>
    </row>
    <row r="31" spans="2:43" ht="1.5" customHeight="1">
      <c r="B31" s="73"/>
      <c r="C31" s="74"/>
    </row>
    <row r="32" spans="2:43" ht="18">
      <c r="B32" s="77" t="s">
        <v>145</v>
      </c>
      <c r="C32" s="78" t="s">
        <v>146</v>
      </c>
    </row>
    <row r="33" spans="2:3">
      <c r="B33" s="69" t="s">
        <v>139</v>
      </c>
      <c r="C33" s="70" t="s">
        <v>143</v>
      </c>
    </row>
    <row r="34" spans="2:3">
      <c r="B34" s="69" t="s">
        <v>140</v>
      </c>
      <c r="C34" s="70" t="s">
        <v>148</v>
      </c>
    </row>
    <row r="35" spans="2:3">
      <c r="B35" s="71" t="s">
        <v>158</v>
      </c>
      <c r="C35" s="72" t="s">
        <v>159</v>
      </c>
    </row>
    <row r="36" spans="2:3">
      <c r="B36" s="79" t="s">
        <v>149</v>
      </c>
      <c r="C36" s="80" t="s">
        <v>150</v>
      </c>
    </row>
    <row r="38" spans="2:3">
      <c r="C38" s="50"/>
    </row>
    <row r="39" spans="2:3">
      <c r="C39" s="49"/>
    </row>
    <row r="40" spans="2:3">
      <c r="C40" s="49"/>
    </row>
    <row r="41" spans="2:3">
      <c r="C41" s="49"/>
    </row>
  </sheetData>
  <mergeCells count="10">
    <mergeCell ref="AQ2:AQ3"/>
    <mergeCell ref="AL2:AL3"/>
    <mergeCell ref="B2:B3"/>
    <mergeCell ref="C2:C3"/>
    <mergeCell ref="AG2:AG3"/>
    <mergeCell ref="AB2:AB3"/>
    <mergeCell ref="W2:W3"/>
    <mergeCell ref="R2:R3"/>
    <mergeCell ref="M2:M3"/>
    <mergeCell ref="H2:H3"/>
  </mergeCells>
  <hyperlinks>
    <hyperlink ref="B36" r:id="rId1" xr:uid="{75AF33DA-A85C-4277-8430-329DC17E79AA}"/>
    <hyperlink ref="C36" r:id="rId2" display="Mais informações na pág. 22 das DFs de 2017" xr:uid="{44AD7FD5-899B-47E9-8100-F40FE5005C6E}"/>
  </hyperlinks>
  <pageMargins left="0.511811024" right="0.511811024" top="0.78740157499999996" bottom="0.78740157499999996" header="0.31496062000000002" footer="0.31496062000000002"/>
  <pageSetup paperSize="9" orientation="portrait" r:id="rId3"/>
  <headerFooter>
    <oddFooter>&amp;C&amp;1#&amp;"Calibri"&amp;10&amp;K000000INFORMAÇÃO INTERNA – INTERNAL INFORMATION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BDCF4-FBB5-4DE3-9777-9407F7B86958}">
  <dimension ref="A1:O29"/>
  <sheetViews>
    <sheetView showGridLines="0" zoomScale="115" zoomScaleNormal="115" workbookViewId="0">
      <selection activeCell="N1" sqref="N1"/>
    </sheetView>
  </sheetViews>
  <sheetFormatPr defaultRowHeight="14.4"/>
  <cols>
    <col min="1" max="1" width="41.77734375" customWidth="1"/>
    <col min="2" max="2" width="43.5546875" customWidth="1"/>
    <col min="3" max="14" width="9.5546875" customWidth="1"/>
    <col min="15" max="15" width="10.44140625" bestFit="1" customWidth="1"/>
  </cols>
  <sheetData>
    <row r="1" spans="1:14">
      <c r="A1" s="91" t="s">
        <v>313</v>
      </c>
      <c r="B1" s="91" t="s">
        <v>314</v>
      </c>
      <c r="C1" s="92" t="s">
        <v>155</v>
      </c>
      <c r="D1" s="92" t="s">
        <v>157</v>
      </c>
      <c r="E1" s="92" t="s">
        <v>164</v>
      </c>
      <c r="F1" s="93" t="s">
        <v>166</v>
      </c>
      <c r="G1" s="92" t="s">
        <v>168</v>
      </c>
      <c r="H1" s="93" t="s">
        <v>171</v>
      </c>
      <c r="I1" s="93" t="s">
        <v>173</v>
      </c>
      <c r="J1" s="93" t="s">
        <v>182</v>
      </c>
      <c r="K1" s="93" t="s">
        <v>262</v>
      </c>
      <c r="L1" s="93" t="s">
        <v>287</v>
      </c>
      <c r="M1" s="93" t="s">
        <v>295</v>
      </c>
      <c r="N1" s="93" t="s">
        <v>316</v>
      </c>
    </row>
    <row r="2" spans="1:14">
      <c r="A2" s="94" t="s">
        <v>187</v>
      </c>
      <c r="B2" s="94" t="s">
        <v>187</v>
      </c>
      <c r="C2" s="149">
        <v>21219247</v>
      </c>
      <c r="D2" s="149">
        <v>17832079</v>
      </c>
      <c r="E2" s="149">
        <v>19169243</v>
      </c>
      <c r="F2" s="150">
        <v>17706592</v>
      </c>
      <c r="G2" s="149">
        <v>16759005</v>
      </c>
      <c r="H2" s="150">
        <v>16466563</v>
      </c>
      <c r="I2" s="150">
        <v>17240637</v>
      </c>
      <c r="J2" s="150">
        <v>18367687</v>
      </c>
      <c r="K2" s="150">
        <v>18932964</v>
      </c>
      <c r="L2" s="150">
        <v>17206084</v>
      </c>
      <c r="M2" s="150">
        <v>16939516</v>
      </c>
      <c r="N2" s="150">
        <f>N3+N7</f>
        <v>15716209</v>
      </c>
    </row>
    <row r="3" spans="1:14">
      <c r="A3" s="95" t="s">
        <v>188</v>
      </c>
      <c r="B3" s="95" t="s">
        <v>189</v>
      </c>
      <c r="C3" s="96">
        <v>2711499</v>
      </c>
      <c r="D3" s="96">
        <v>2371543</v>
      </c>
      <c r="E3" s="96">
        <v>4267671</v>
      </c>
      <c r="F3" s="97">
        <v>2613794</v>
      </c>
      <c r="G3" s="96">
        <v>1929953</v>
      </c>
      <c r="H3" s="97">
        <v>1929953</v>
      </c>
      <c r="I3" s="97">
        <v>3174523</v>
      </c>
      <c r="J3" s="98">
        <v>1788906</v>
      </c>
      <c r="K3" s="98">
        <f>SUM(K4:K6)</f>
        <v>1664174</v>
      </c>
      <c r="L3" s="98">
        <f>SUM(L4:L6)</f>
        <v>2366921</v>
      </c>
      <c r="M3" s="98">
        <f>SUM(M4:M6)</f>
        <v>1901718</v>
      </c>
      <c r="N3" s="98">
        <f>SUM(N4:N6)</f>
        <v>1636275</v>
      </c>
    </row>
    <row r="4" spans="1:14">
      <c r="A4" s="99" t="s">
        <v>190</v>
      </c>
      <c r="B4" s="99" t="s">
        <v>191</v>
      </c>
      <c r="C4" s="100">
        <v>18791</v>
      </c>
      <c r="D4" s="100">
        <v>19294</v>
      </c>
      <c r="E4" s="100">
        <v>29679</v>
      </c>
      <c r="F4" s="101">
        <v>36599</v>
      </c>
      <c r="G4" s="100">
        <v>87201</v>
      </c>
      <c r="H4" s="102">
        <v>115179</v>
      </c>
      <c r="I4" s="102">
        <v>1813575</v>
      </c>
      <c r="J4" s="102">
        <v>172909</v>
      </c>
      <c r="K4" s="102">
        <v>177102</v>
      </c>
      <c r="L4" s="102">
        <v>204965</v>
      </c>
      <c r="M4" s="102">
        <v>171534</v>
      </c>
      <c r="N4" s="102">
        <v>203123</v>
      </c>
    </row>
    <row r="5" spans="1:14">
      <c r="A5" s="103" t="s">
        <v>192</v>
      </c>
      <c r="B5" s="103" t="s">
        <v>193</v>
      </c>
      <c r="C5" s="104">
        <v>246307</v>
      </c>
      <c r="D5" s="104">
        <v>262208</v>
      </c>
      <c r="E5" s="104">
        <v>288808</v>
      </c>
      <c r="F5" s="105">
        <v>325643</v>
      </c>
      <c r="G5" s="104">
        <v>237322</v>
      </c>
      <c r="H5" s="106">
        <v>237395</v>
      </c>
      <c r="I5" s="106">
        <v>84542</v>
      </c>
      <c r="J5" s="106">
        <v>105428</v>
      </c>
      <c r="K5" s="106">
        <v>143062</v>
      </c>
      <c r="L5" s="106">
        <v>188668</v>
      </c>
      <c r="M5" s="106">
        <v>89252</v>
      </c>
      <c r="N5" s="106">
        <v>114586</v>
      </c>
    </row>
    <row r="6" spans="1:14">
      <c r="A6" s="107" t="s">
        <v>194</v>
      </c>
      <c r="B6" s="107" t="s">
        <v>195</v>
      </c>
      <c r="C6" s="108">
        <v>2446401</v>
      </c>
      <c r="D6" s="108">
        <v>2090041</v>
      </c>
      <c r="E6" s="108">
        <v>3949184</v>
      </c>
      <c r="F6" s="109">
        <v>2251552</v>
      </c>
      <c r="G6" s="108">
        <v>1605430</v>
      </c>
      <c r="H6" s="110">
        <v>1818088</v>
      </c>
      <c r="I6" s="110">
        <v>1276406</v>
      </c>
      <c r="J6" s="110">
        <v>1510569</v>
      </c>
      <c r="K6" s="110">
        <v>1344010</v>
      </c>
      <c r="L6" s="110">
        <v>1973288</v>
      </c>
      <c r="M6" s="110">
        <v>1640932</v>
      </c>
      <c r="N6" s="110">
        <v>1318566</v>
      </c>
    </row>
    <row r="7" spans="1:14">
      <c r="A7" s="94" t="s">
        <v>196</v>
      </c>
      <c r="B7" s="94" t="s">
        <v>197</v>
      </c>
      <c r="C7" s="111">
        <v>18507748</v>
      </c>
      <c r="D7" s="111">
        <v>15460536</v>
      </c>
      <c r="E7" s="111">
        <v>14901572</v>
      </c>
      <c r="F7" s="98">
        <v>15092798</v>
      </c>
      <c r="G7" s="111">
        <v>14829052</v>
      </c>
      <c r="H7" s="98">
        <v>14536610</v>
      </c>
      <c r="I7" s="98">
        <v>14066114</v>
      </c>
      <c r="J7" s="98">
        <v>16578781</v>
      </c>
      <c r="K7" s="98">
        <f>SUM(K8:K17)</f>
        <v>17268790</v>
      </c>
      <c r="L7" s="98">
        <f>SUM(L8:L17)</f>
        <v>14839163</v>
      </c>
      <c r="M7" s="98">
        <f>SUM(M8:M17)</f>
        <v>15037798</v>
      </c>
      <c r="N7" s="98">
        <f>SUM(N8:N17)</f>
        <v>14079934</v>
      </c>
    </row>
    <row r="8" spans="1:14">
      <c r="A8" s="103" t="s">
        <v>198</v>
      </c>
      <c r="B8" s="103" t="s">
        <v>199</v>
      </c>
      <c r="C8" s="104">
        <v>1575495</v>
      </c>
      <c r="D8" s="104">
        <v>969691</v>
      </c>
      <c r="E8" s="104">
        <v>1131862</v>
      </c>
      <c r="F8" s="105">
        <v>538348</v>
      </c>
      <c r="G8" s="104">
        <v>1021948</v>
      </c>
      <c r="H8" s="105">
        <v>570577</v>
      </c>
      <c r="I8" s="105">
        <v>1157215</v>
      </c>
      <c r="J8" s="105">
        <v>2309456</v>
      </c>
      <c r="K8" s="105">
        <v>2092218</v>
      </c>
      <c r="L8" s="105">
        <v>446266.25719999988</v>
      </c>
      <c r="M8" s="105">
        <v>1842636</v>
      </c>
      <c r="N8" s="105">
        <v>1096163</v>
      </c>
    </row>
    <row r="9" spans="1:14">
      <c r="A9" s="103" t="s">
        <v>200</v>
      </c>
      <c r="B9" s="103" t="s">
        <v>201</v>
      </c>
      <c r="C9" s="104">
        <v>3132702</v>
      </c>
      <c r="D9" s="104">
        <v>2365658</v>
      </c>
      <c r="E9" s="104">
        <v>2239112</v>
      </c>
      <c r="F9" s="105">
        <v>2509547</v>
      </c>
      <c r="G9" s="104">
        <v>2161672</v>
      </c>
      <c r="H9" s="105">
        <v>2722956</v>
      </c>
      <c r="I9" s="105">
        <v>2023590</v>
      </c>
      <c r="J9" s="105">
        <v>2110535</v>
      </c>
      <c r="K9" s="105">
        <v>2527766</v>
      </c>
      <c r="L9" s="105">
        <v>3094615.7428000001</v>
      </c>
      <c r="M9" s="105">
        <v>2479104</v>
      </c>
      <c r="N9" s="105">
        <v>2518081</v>
      </c>
    </row>
    <row r="10" spans="1:14">
      <c r="A10" s="103" t="s">
        <v>202</v>
      </c>
      <c r="B10" s="103" t="s">
        <v>274</v>
      </c>
      <c r="C10" s="104">
        <v>4973051</v>
      </c>
      <c r="D10" s="104">
        <v>3697528</v>
      </c>
      <c r="E10" s="104">
        <v>3988853</v>
      </c>
      <c r="F10" s="105">
        <v>3993459</v>
      </c>
      <c r="G10" s="104">
        <v>3680891</v>
      </c>
      <c r="H10" s="105">
        <v>3384843</v>
      </c>
      <c r="I10" s="105">
        <v>3895440</v>
      </c>
      <c r="J10" s="105">
        <v>4443262</v>
      </c>
      <c r="K10" s="105">
        <v>4388636</v>
      </c>
      <c r="L10" s="105">
        <v>3477820</v>
      </c>
      <c r="M10" s="105">
        <v>3185131</v>
      </c>
      <c r="N10" s="105">
        <v>2830431</v>
      </c>
    </row>
    <row r="11" spans="1:14">
      <c r="A11" s="103" t="s">
        <v>203</v>
      </c>
      <c r="B11" s="103" t="s">
        <v>203</v>
      </c>
      <c r="C11" s="104">
        <v>6180419</v>
      </c>
      <c r="D11" s="104">
        <v>5623829</v>
      </c>
      <c r="E11" s="104">
        <v>4766541</v>
      </c>
      <c r="F11" s="105">
        <v>5371783</v>
      </c>
      <c r="G11" s="104">
        <v>5376737</v>
      </c>
      <c r="H11" s="105">
        <v>5463616</v>
      </c>
      <c r="I11" s="105">
        <v>4669836</v>
      </c>
      <c r="J11" s="105">
        <v>5244076</v>
      </c>
      <c r="K11" s="105">
        <f>5088038+903766</f>
        <v>5991804</v>
      </c>
      <c r="L11" s="105">
        <v>5206334</v>
      </c>
      <c r="M11" s="105">
        <v>5117670</v>
      </c>
      <c r="N11" s="105">
        <v>4858379</v>
      </c>
    </row>
    <row r="12" spans="1:14">
      <c r="A12" s="103" t="s">
        <v>271</v>
      </c>
      <c r="B12" s="103" t="s">
        <v>270</v>
      </c>
      <c r="C12" s="104">
        <v>1064731</v>
      </c>
      <c r="D12" s="104">
        <v>1063732</v>
      </c>
      <c r="E12" s="104">
        <v>1087955</v>
      </c>
      <c r="F12" s="105">
        <v>707937</v>
      </c>
      <c r="G12" s="104">
        <v>709618</v>
      </c>
      <c r="H12" s="105">
        <v>667445</v>
      </c>
      <c r="I12" s="105">
        <v>750628</v>
      </c>
      <c r="J12" s="105">
        <v>783048</v>
      </c>
      <c r="K12" s="105">
        <f>5+684410</f>
        <v>684415</v>
      </c>
      <c r="L12" s="105">
        <v>700533</v>
      </c>
      <c r="M12" s="105">
        <v>449993</v>
      </c>
      <c r="N12" s="105">
        <v>459311</v>
      </c>
    </row>
    <row r="13" spans="1:14">
      <c r="A13" s="103" t="s">
        <v>249</v>
      </c>
      <c r="B13" s="103" t="s">
        <v>250</v>
      </c>
      <c r="C13" s="104">
        <v>824957</v>
      </c>
      <c r="D13" s="104">
        <v>838080</v>
      </c>
      <c r="E13" s="104">
        <v>826765</v>
      </c>
      <c r="F13" s="105">
        <v>1077223</v>
      </c>
      <c r="G13" s="104">
        <v>958829</v>
      </c>
      <c r="H13" s="105">
        <v>744269</v>
      </c>
      <c r="I13" s="105">
        <v>574366</v>
      </c>
      <c r="J13" s="105">
        <v>664872</v>
      </c>
      <c r="K13" s="105">
        <v>604486</v>
      </c>
      <c r="L13" s="105">
        <v>862986</v>
      </c>
      <c r="M13" s="105">
        <v>872407</v>
      </c>
      <c r="N13" s="105">
        <v>1079582</v>
      </c>
    </row>
    <row r="14" spans="1:14">
      <c r="A14" s="103" t="s">
        <v>204</v>
      </c>
      <c r="B14" s="103" t="s">
        <v>205</v>
      </c>
      <c r="C14" s="104">
        <v>121157</v>
      </c>
      <c r="D14" s="104">
        <v>148674</v>
      </c>
      <c r="E14" s="104">
        <v>142452</v>
      </c>
      <c r="F14" s="105">
        <v>137552</v>
      </c>
      <c r="G14" s="104">
        <v>141893</v>
      </c>
      <c r="H14" s="105">
        <v>134122</v>
      </c>
      <c r="I14" s="105">
        <v>149408</v>
      </c>
      <c r="J14" s="105">
        <v>147955</v>
      </c>
      <c r="K14" s="105">
        <v>161026</v>
      </c>
      <c r="L14" s="105">
        <v>173530</v>
      </c>
      <c r="M14" s="105">
        <v>177633</v>
      </c>
      <c r="N14" s="105">
        <v>207451</v>
      </c>
    </row>
    <row r="15" spans="1:14">
      <c r="A15" s="103" t="s">
        <v>206</v>
      </c>
      <c r="B15" s="103" t="s">
        <v>207</v>
      </c>
      <c r="C15" s="104">
        <v>193334</v>
      </c>
      <c r="D15" s="104">
        <v>195543</v>
      </c>
      <c r="E15" s="104">
        <v>186087</v>
      </c>
      <c r="F15" s="105">
        <v>177755</v>
      </c>
      <c r="G15" s="104">
        <v>194130</v>
      </c>
      <c r="H15" s="105">
        <v>192583</v>
      </c>
      <c r="I15" s="105">
        <v>211241</v>
      </c>
      <c r="J15" s="105">
        <v>315228</v>
      </c>
      <c r="K15" s="105">
        <f>173832+19747</f>
        <v>193579</v>
      </c>
      <c r="L15" s="105">
        <v>193038</v>
      </c>
      <c r="M15" s="105">
        <v>188718</v>
      </c>
      <c r="N15" s="105">
        <v>207135</v>
      </c>
    </row>
    <row r="16" spans="1:14">
      <c r="A16" s="103" t="s">
        <v>208</v>
      </c>
      <c r="B16" s="103" t="s">
        <v>209</v>
      </c>
      <c r="C16" s="104">
        <v>403117</v>
      </c>
      <c r="D16" s="104">
        <v>540039</v>
      </c>
      <c r="E16" s="104">
        <v>526916</v>
      </c>
      <c r="F16" s="105">
        <v>574160</v>
      </c>
      <c r="G16" s="104">
        <v>578302</v>
      </c>
      <c r="H16" s="105">
        <v>573561</v>
      </c>
      <c r="I16" s="105">
        <v>565080</v>
      </c>
      <c r="J16" s="105">
        <v>501100</v>
      </c>
      <c r="K16" s="105">
        <v>565652</v>
      </c>
      <c r="L16" s="105">
        <v>582261</v>
      </c>
      <c r="M16" s="105">
        <v>578385</v>
      </c>
      <c r="N16" s="105">
        <v>608693</v>
      </c>
    </row>
    <row r="17" spans="1:15">
      <c r="A17" s="107" t="s">
        <v>210</v>
      </c>
      <c r="B17" s="107" t="s">
        <v>211</v>
      </c>
      <c r="C17" s="108">
        <v>38785</v>
      </c>
      <c r="D17" s="108">
        <v>17762</v>
      </c>
      <c r="E17" s="108">
        <v>5029</v>
      </c>
      <c r="F17" s="109">
        <v>5034</v>
      </c>
      <c r="G17" s="108">
        <v>5032</v>
      </c>
      <c r="H17" s="109">
        <v>82638</v>
      </c>
      <c r="I17" s="109">
        <v>69310</v>
      </c>
      <c r="J17" s="109">
        <v>59249</v>
      </c>
      <c r="K17" s="109">
        <f>57621+1587</f>
        <v>59208</v>
      </c>
      <c r="L17" s="109">
        <v>101779</v>
      </c>
      <c r="M17" s="109">
        <v>146121</v>
      </c>
      <c r="N17" s="109">
        <f>214404+304</f>
        <v>214708</v>
      </c>
    </row>
    <row r="18" spans="1:15" ht="12.6" customHeight="1">
      <c r="A18" s="112" t="s">
        <v>269</v>
      </c>
    </row>
    <row r="19" spans="1:15" ht="12.6" customHeight="1">
      <c r="A19" s="112" t="s">
        <v>212</v>
      </c>
      <c r="J19" s="120"/>
      <c r="N19" s="120"/>
    </row>
    <row r="20" spans="1:15" ht="12.6" customHeight="1">
      <c r="A20" s="112" t="s">
        <v>275</v>
      </c>
      <c r="J20" s="120"/>
      <c r="N20" s="120"/>
      <c r="O20" s="147"/>
    </row>
    <row r="21" spans="1:15">
      <c r="B21" s="113"/>
      <c r="C21" s="114"/>
      <c r="D21" s="114"/>
      <c r="E21" s="114"/>
      <c r="F21" s="114"/>
      <c r="G21" s="114"/>
      <c r="H21" s="114"/>
      <c r="I21" s="114"/>
      <c r="J21" s="120"/>
      <c r="N21" s="120"/>
    </row>
    <row r="22" spans="1:15">
      <c r="B22" s="113"/>
      <c r="C22" s="114"/>
      <c r="D22" s="114"/>
      <c r="E22" s="114"/>
      <c r="F22" s="114"/>
      <c r="G22" s="114"/>
      <c r="H22" s="114"/>
      <c r="I22" s="114"/>
      <c r="J22" s="120"/>
      <c r="N22" s="120"/>
    </row>
    <row r="23" spans="1:15">
      <c r="C23" s="114"/>
      <c r="D23" s="114"/>
      <c r="E23" s="114"/>
      <c r="F23" s="114"/>
      <c r="G23" s="114"/>
      <c r="H23" s="114"/>
      <c r="I23" s="114"/>
      <c r="J23" s="120"/>
      <c r="N23" s="120"/>
    </row>
    <row r="24" spans="1:15">
      <c r="B24" s="113"/>
      <c r="C24" s="114"/>
      <c r="D24" s="114"/>
      <c r="E24" s="114"/>
      <c r="F24" s="114"/>
      <c r="G24" s="114"/>
      <c r="H24" s="114"/>
      <c r="I24" s="114"/>
      <c r="J24" s="120"/>
      <c r="N24" s="120"/>
    </row>
    <row r="25" spans="1:15">
      <c r="B25" s="113"/>
      <c r="C25" s="114"/>
      <c r="D25" s="114"/>
      <c r="E25" s="114"/>
      <c r="F25" s="114"/>
      <c r="G25" s="114"/>
      <c r="H25" s="114"/>
      <c r="I25" s="114"/>
      <c r="J25" s="120"/>
      <c r="N25" s="120"/>
    </row>
    <row r="26" spans="1:15">
      <c r="B26" s="113"/>
      <c r="C26" s="114"/>
      <c r="D26" s="114"/>
      <c r="E26" s="114"/>
      <c r="F26" s="114"/>
      <c r="G26" s="114"/>
      <c r="H26" s="114"/>
      <c r="I26" s="114"/>
    </row>
    <row r="27" spans="1:15">
      <c r="B27" s="113"/>
      <c r="C27" s="114"/>
      <c r="D27" s="114"/>
      <c r="E27" s="114"/>
      <c r="F27" s="114"/>
      <c r="G27" s="114"/>
      <c r="H27" s="114"/>
      <c r="I27" s="114"/>
    </row>
    <row r="28" spans="1:15">
      <c r="C28" s="115"/>
      <c r="D28" s="115"/>
      <c r="E28" s="115"/>
      <c r="F28" s="115"/>
      <c r="G28" s="115"/>
      <c r="H28" s="115"/>
      <c r="I28" s="115"/>
    </row>
    <row r="29" spans="1:15">
      <c r="C29" s="115"/>
      <c r="D29" s="115"/>
      <c r="E29" s="115"/>
      <c r="F29" s="115"/>
      <c r="G29" s="115"/>
      <c r="H29" s="115"/>
      <c r="I29" s="11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1513-C523-4E3B-9146-625558D3ED7D}">
  <dimension ref="A1:T89"/>
  <sheetViews>
    <sheetView showGridLines="0" zoomScale="115" zoomScaleNormal="115" workbookViewId="0">
      <selection activeCell="P1" sqref="P1"/>
    </sheetView>
  </sheetViews>
  <sheetFormatPr defaultRowHeight="10.199999999999999"/>
  <cols>
    <col min="1" max="1" width="30.33203125" style="113" customWidth="1"/>
    <col min="2" max="2" width="18.21875" style="113" customWidth="1"/>
    <col min="3" max="3" width="22.88671875" style="113" bestFit="1" customWidth="1"/>
    <col min="4" max="4" width="18.5546875" style="113" customWidth="1"/>
    <col min="5" max="6" width="10.44140625" style="113" bestFit="1" customWidth="1"/>
    <col min="7" max="16384" width="8.88671875" style="113"/>
  </cols>
  <sheetData>
    <row r="1" spans="1:20" ht="21" customHeight="1">
      <c r="A1" s="142" t="s">
        <v>308</v>
      </c>
      <c r="B1" s="142" t="s">
        <v>253</v>
      </c>
      <c r="C1" s="142" t="s">
        <v>252</v>
      </c>
      <c r="D1" s="142" t="s">
        <v>251</v>
      </c>
      <c r="E1" s="116" t="s">
        <v>155</v>
      </c>
      <c r="F1" s="116" t="s">
        <v>157</v>
      </c>
      <c r="G1" s="116" t="s">
        <v>164</v>
      </c>
      <c r="H1" s="116" t="s">
        <v>166</v>
      </c>
      <c r="I1" s="116" t="s">
        <v>168</v>
      </c>
      <c r="J1" s="116" t="s">
        <v>171</v>
      </c>
      <c r="K1" s="116" t="s">
        <v>173</v>
      </c>
      <c r="L1" s="116" t="s">
        <v>182</v>
      </c>
      <c r="M1" s="116" t="s">
        <v>262</v>
      </c>
      <c r="N1" s="116" t="s">
        <v>287</v>
      </c>
      <c r="O1" s="116" t="s">
        <v>295</v>
      </c>
      <c r="P1" s="116" t="s">
        <v>316</v>
      </c>
    </row>
    <row r="2" spans="1:20">
      <c r="A2" s="113" t="s">
        <v>213</v>
      </c>
      <c r="B2" s="113" t="s">
        <v>214</v>
      </c>
      <c r="C2" s="113" t="s">
        <v>254</v>
      </c>
      <c r="D2" s="117">
        <v>44682</v>
      </c>
      <c r="E2" s="114">
        <v>1246244</v>
      </c>
      <c r="F2" s="114">
        <v>0</v>
      </c>
      <c r="G2" s="114">
        <v>0</v>
      </c>
      <c r="H2" s="114">
        <v>0</v>
      </c>
      <c r="I2" s="114">
        <v>0</v>
      </c>
      <c r="J2" s="114">
        <v>0</v>
      </c>
      <c r="K2" s="114">
        <v>0</v>
      </c>
      <c r="L2" s="114">
        <v>0</v>
      </c>
      <c r="M2" s="114">
        <v>0</v>
      </c>
      <c r="N2" s="114">
        <v>0</v>
      </c>
      <c r="O2" s="114">
        <v>0</v>
      </c>
      <c r="P2" s="114">
        <v>0</v>
      </c>
      <c r="Q2" s="118"/>
      <c r="R2" s="118"/>
      <c r="S2" s="118"/>
    </row>
    <row r="3" spans="1:20">
      <c r="A3" s="113" t="s">
        <v>213</v>
      </c>
      <c r="B3" s="113" t="s">
        <v>215</v>
      </c>
      <c r="C3" s="113" t="s">
        <v>254</v>
      </c>
      <c r="D3" s="117">
        <v>45778</v>
      </c>
      <c r="E3" s="114">
        <v>0</v>
      </c>
      <c r="F3" s="119">
        <v>1225672</v>
      </c>
      <c r="G3" s="120">
        <v>1269660</v>
      </c>
      <c r="H3" s="120">
        <v>1226653</v>
      </c>
      <c r="I3" s="120">
        <v>1269838</v>
      </c>
      <c r="J3" s="120">
        <v>1227327</v>
      </c>
      <c r="K3" s="120">
        <v>1270210</v>
      </c>
      <c r="L3" s="120">
        <v>1222637</v>
      </c>
      <c r="M3" s="120">
        <v>1257905</v>
      </c>
      <c r="N3" s="120">
        <v>1220532</v>
      </c>
      <c r="O3" s="120">
        <v>1256082</v>
      </c>
      <c r="P3" s="120">
        <v>1221659</v>
      </c>
      <c r="Q3" s="118"/>
      <c r="R3" s="118"/>
      <c r="S3" s="118"/>
      <c r="T3" s="121"/>
    </row>
    <row r="4" spans="1:20">
      <c r="A4" s="113" t="s">
        <v>216</v>
      </c>
      <c r="B4" s="113" t="s">
        <v>217</v>
      </c>
      <c r="C4" s="113" t="s">
        <v>255</v>
      </c>
      <c r="D4" s="122" t="s">
        <v>218</v>
      </c>
      <c r="E4" s="114">
        <v>3583580</v>
      </c>
      <c r="F4" s="119">
        <v>3706229</v>
      </c>
      <c r="G4" s="120">
        <v>0</v>
      </c>
      <c r="H4" s="120">
        <v>0</v>
      </c>
      <c r="I4" s="120">
        <v>0</v>
      </c>
      <c r="J4" s="120">
        <v>0</v>
      </c>
      <c r="K4" s="120">
        <v>0</v>
      </c>
      <c r="L4" s="120">
        <v>0</v>
      </c>
      <c r="M4" s="120">
        <v>0</v>
      </c>
      <c r="N4" s="120">
        <v>0</v>
      </c>
      <c r="O4" s="120">
        <v>0</v>
      </c>
      <c r="P4" s="120">
        <v>0</v>
      </c>
      <c r="Q4" s="123"/>
      <c r="R4" s="118"/>
      <c r="S4" s="118"/>
      <c r="T4" s="124"/>
    </row>
    <row r="5" spans="1:20">
      <c r="A5" s="113" t="s">
        <v>219</v>
      </c>
      <c r="B5" s="113" t="s">
        <v>220</v>
      </c>
      <c r="C5" s="113" t="s">
        <v>256</v>
      </c>
      <c r="D5" s="117">
        <v>11293</v>
      </c>
      <c r="E5" s="114">
        <v>41198</v>
      </c>
      <c r="F5" s="119">
        <v>41207</v>
      </c>
      <c r="G5" s="120">
        <v>41264</v>
      </c>
      <c r="H5" s="120">
        <v>41288</v>
      </c>
      <c r="I5" s="120">
        <v>33625</v>
      </c>
      <c r="J5" s="125">
        <v>41343</v>
      </c>
      <c r="K5" s="125">
        <v>41330</v>
      </c>
      <c r="L5" s="125">
        <v>41314</v>
      </c>
      <c r="M5" s="125">
        <v>41327</v>
      </c>
      <c r="N5" s="125">
        <v>41343</v>
      </c>
      <c r="O5" s="125">
        <v>41338</v>
      </c>
      <c r="P5" s="125">
        <v>41438</v>
      </c>
      <c r="Q5" s="118"/>
      <c r="R5" s="118"/>
      <c r="S5" s="118"/>
      <c r="T5" s="124"/>
    </row>
    <row r="6" spans="1:20">
      <c r="A6" s="113" t="s">
        <v>221</v>
      </c>
      <c r="B6" s="113" t="s">
        <v>222</v>
      </c>
      <c r="C6" s="113" t="s">
        <v>256</v>
      </c>
      <c r="D6" s="122" t="s">
        <v>223</v>
      </c>
      <c r="E6" s="114">
        <v>182125</v>
      </c>
      <c r="F6" s="119">
        <v>189295</v>
      </c>
      <c r="G6" s="120">
        <v>185919</v>
      </c>
      <c r="H6" s="120">
        <v>188428</v>
      </c>
      <c r="I6" s="120">
        <v>161563</v>
      </c>
      <c r="J6" s="125">
        <v>169467</v>
      </c>
      <c r="K6" s="125">
        <v>160669</v>
      </c>
      <c r="L6" s="125">
        <v>179477</v>
      </c>
      <c r="M6" s="125">
        <v>167635</v>
      </c>
      <c r="N6" s="125">
        <v>161549</v>
      </c>
      <c r="O6" s="125">
        <v>163992</v>
      </c>
      <c r="P6" s="125">
        <v>155444</v>
      </c>
      <c r="Q6" s="118"/>
      <c r="R6" s="118"/>
      <c r="S6" s="118"/>
      <c r="T6" s="124"/>
    </row>
    <row r="7" spans="1:20">
      <c r="A7" s="113" t="s">
        <v>224</v>
      </c>
      <c r="B7" s="113" t="s">
        <v>225</v>
      </c>
      <c r="C7" s="113" t="s">
        <v>254</v>
      </c>
      <c r="D7" s="117">
        <v>45413</v>
      </c>
      <c r="E7" s="114">
        <v>1607039</v>
      </c>
      <c r="F7" s="119">
        <v>1570415</v>
      </c>
      <c r="G7" s="120">
        <v>1627687</v>
      </c>
      <c r="H7" s="120">
        <v>1572197</v>
      </c>
      <c r="I7" s="120">
        <v>1504725</v>
      </c>
      <c r="J7" s="120">
        <v>1567863</v>
      </c>
      <c r="K7" s="120">
        <v>1623930</v>
      </c>
      <c r="L7" s="120">
        <v>1566866</v>
      </c>
      <c r="M7" s="120">
        <v>1614607</v>
      </c>
      <c r="N7" s="120">
        <v>0</v>
      </c>
      <c r="O7" s="120">
        <v>0</v>
      </c>
      <c r="P7" s="120">
        <v>0</v>
      </c>
      <c r="Q7" s="118"/>
      <c r="R7" s="118"/>
      <c r="S7" s="118"/>
    </row>
    <row r="8" spans="1:20">
      <c r="A8" s="113" t="s">
        <v>226</v>
      </c>
      <c r="B8" s="113" t="s">
        <v>227</v>
      </c>
      <c r="C8" s="113" t="s">
        <v>254</v>
      </c>
      <c r="D8" s="122" t="s">
        <v>228</v>
      </c>
      <c r="E8" s="114">
        <v>1500042</v>
      </c>
      <c r="F8" s="119">
        <v>1465060</v>
      </c>
      <c r="G8" s="120">
        <v>1519341</v>
      </c>
      <c r="H8" s="120">
        <v>1466722</v>
      </c>
      <c r="I8" s="120">
        <v>1614465</v>
      </c>
      <c r="J8" s="120">
        <v>1455661</v>
      </c>
      <c r="K8" s="120">
        <v>1510132</v>
      </c>
      <c r="L8" s="120">
        <v>1458809</v>
      </c>
      <c r="M8" s="120">
        <v>1502456</v>
      </c>
      <c r="N8" s="120">
        <v>0</v>
      </c>
      <c r="O8" s="120">
        <v>0</v>
      </c>
      <c r="P8" s="120">
        <v>0</v>
      </c>
      <c r="Q8" s="118"/>
      <c r="R8" s="118"/>
      <c r="S8" s="118"/>
    </row>
    <row r="9" spans="1:20">
      <c r="A9" s="113" t="s">
        <v>229</v>
      </c>
      <c r="B9" s="113" t="s">
        <v>230</v>
      </c>
      <c r="C9" s="113" t="s">
        <v>255</v>
      </c>
      <c r="D9" s="122" t="s">
        <v>231</v>
      </c>
      <c r="E9" s="126">
        <v>0</v>
      </c>
      <c r="F9" s="126">
        <v>0</v>
      </c>
      <c r="G9" s="120">
        <v>3056001</v>
      </c>
      <c r="H9" s="120">
        <v>3164350</v>
      </c>
      <c r="I9" s="120">
        <v>3056682</v>
      </c>
      <c r="J9" s="120">
        <v>3163259</v>
      </c>
      <c r="K9" s="120">
        <v>3056716</v>
      </c>
      <c r="L9" s="120">
        <v>3153820</v>
      </c>
      <c r="M9" s="120">
        <v>3046348</v>
      </c>
      <c r="N9" s="120">
        <v>0</v>
      </c>
      <c r="O9" s="120">
        <v>0</v>
      </c>
      <c r="P9" s="120">
        <v>0</v>
      </c>
      <c r="Q9" s="118"/>
      <c r="R9" s="118"/>
      <c r="S9" s="118"/>
    </row>
    <row r="10" spans="1:20">
      <c r="A10" s="113" t="s">
        <v>232</v>
      </c>
      <c r="B10" s="113" t="s">
        <v>215</v>
      </c>
      <c r="C10" s="113" t="s">
        <v>257</v>
      </c>
      <c r="D10" s="122" t="s">
        <v>233</v>
      </c>
      <c r="E10" s="126">
        <v>0</v>
      </c>
      <c r="F10" s="126">
        <v>0</v>
      </c>
      <c r="G10" s="120">
        <v>0</v>
      </c>
      <c r="H10" s="120">
        <v>0</v>
      </c>
      <c r="I10" s="120">
        <v>0</v>
      </c>
      <c r="J10" s="120">
        <v>0</v>
      </c>
      <c r="K10" s="120">
        <v>0</v>
      </c>
      <c r="L10" s="120">
        <v>2592786</v>
      </c>
      <c r="M10" s="120">
        <v>2668577</v>
      </c>
      <c r="N10" s="120">
        <v>2600226</v>
      </c>
      <c r="O10" s="120">
        <v>2676930</v>
      </c>
      <c r="P10" s="120">
        <v>2605107</v>
      </c>
      <c r="Q10" s="118"/>
      <c r="R10" s="118"/>
      <c r="S10" s="118"/>
    </row>
    <row r="11" spans="1:20">
      <c r="A11" s="127" t="s">
        <v>288</v>
      </c>
      <c r="B11" s="127" t="s">
        <v>289</v>
      </c>
      <c r="C11" s="127" t="s">
        <v>254</v>
      </c>
      <c r="D11" s="128" t="s">
        <v>290</v>
      </c>
      <c r="E11" s="129">
        <v>0</v>
      </c>
      <c r="F11" s="129">
        <v>0</v>
      </c>
      <c r="G11" s="130">
        <v>0</v>
      </c>
      <c r="H11" s="130">
        <v>0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4527787</v>
      </c>
      <c r="O11" s="130">
        <v>4655279</v>
      </c>
      <c r="P11" s="130">
        <v>4526987</v>
      </c>
      <c r="Q11" s="118"/>
      <c r="R11" s="118"/>
      <c r="S11" s="118"/>
    </row>
    <row r="12" spans="1:20">
      <c r="A12" s="131" t="s">
        <v>187</v>
      </c>
      <c r="E12" s="132">
        <f t="shared" ref="E12:N12" si="0">SUM(E2:E11)</f>
        <v>8160228</v>
      </c>
      <c r="F12" s="132">
        <f t="shared" si="0"/>
        <v>8197878</v>
      </c>
      <c r="G12" s="132">
        <f t="shared" si="0"/>
        <v>7699872</v>
      </c>
      <c r="H12" s="132">
        <f t="shared" si="0"/>
        <v>7659638</v>
      </c>
      <c r="I12" s="132">
        <f t="shared" si="0"/>
        <v>7640898</v>
      </c>
      <c r="J12" s="132">
        <f t="shared" si="0"/>
        <v>7624920</v>
      </c>
      <c r="K12" s="132">
        <f t="shared" si="0"/>
        <v>7662987</v>
      </c>
      <c r="L12" s="132">
        <f t="shared" si="0"/>
        <v>10215709</v>
      </c>
      <c r="M12" s="132">
        <f t="shared" si="0"/>
        <v>10298855</v>
      </c>
      <c r="N12" s="132">
        <f t="shared" si="0"/>
        <v>8551437</v>
      </c>
      <c r="O12" s="132">
        <f t="shared" ref="O12:P12" si="1">SUM(O2:O11)</f>
        <v>8793621</v>
      </c>
      <c r="P12" s="132">
        <f t="shared" si="1"/>
        <v>8550635</v>
      </c>
    </row>
    <row r="13" spans="1:20">
      <c r="A13" s="133"/>
      <c r="B13" s="133"/>
      <c r="C13" s="133"/>
      <c r="D13" s="133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</row>
    <row r="14" spans="1:20" ht="21" customHeight="1">
      <c r="A14" s="142" t="s">
        <v>309</v>
      </c>
      <c r="B14" s="142" t="s">
        <v>253</v>
      </c>
      <c r="C14" s="142" t="s">
        <v>252</v>
      </c>
      <c r="D14" s="142" t="s">
        <v>251</v>
      </c>
      <c r="E14" s="116" t="s">
        <v>155</v>
      </c>
      <c r="F14" s="116" t="s">
        <v>157</v>
      </c>
      <c r="G14" s="116" t="s">
        <v>164</v>
      </c>
      <c r="H14" s="116" t="s">
        <v>166</v>
      </c>
      <c r="I14" s="116" t="s">
        <v>168</v>
      </c>
      <c r="J14" s="116" t="s">
        <v>171</v>
      </c>
      <c r="K14" s="116" t="s">
        <v>173</v>
      </c>
      <c r="L14" s="116" t="str">
        <f>L1</f>
        <v>4Q23</v>
      </c>
      <c r="M14" s="116" t="str">
        <f>M1</f>
        <v>1Q24</v>
      </c>
      <c r="N14" s="116" t="str">
        <f>N1</f>
        <v>2Q24</v>
      </c>
      <c r="O14" s="116" t="str">
        <f>O1</f>
        <v>3Q24</v>
      </c>
      <c r="P14" s="116" t="str">
        <f>P1</f>
        <v>4Q24</v>
      </c>
    </row>
    <row r="15" spans="1:20">
      <c r="A15" s="133" t="s">
        <v>234</v>
      </c>
      <c r="B15" s="134">
        <v>6.1499999999999999E-2</v>
      </c>
      <c r="C15" s="135" t="s">
        <v>258</v>
      </c>
      <c r="D15" s="135" t="s">
        <v>235</v>
      </c>
      <c r="E15" s="114">
        <v>305614</v>
      </c>
      <c r="F15" s="125">
        <v>339843</v>
      </c>
      <c r="G15" s="125">
        <v>348732</v>
      </c>
      <c r="H15" s="125">
        <v>338526</v>
      </c>
      <c r="I15" s="125">
        <v>331625</v>
      </c>
      <c r="J15" s="125">
        <v>314628</v>
      </c>
      <c r="K15" s="125">
        <v>326983</v>
      </c>
      <c r="L15" s="125">
        <v>316124</v>
      </c>
      <c r="M15" s="125">
        <v>326073</v>
      </c>
      <c r="N15" s="125">
        <v>362797</v>
      </c>
      <c r="O15" s="125">
        <v>0</v>
      </c>
      <c r="P15" s="125">
        <v>0</v>
      </c>
      <c r="Q15" s="118"/>
      <c r="R15" s="118"/>
      <c r="S15" s="118"/>
    </row>
    <row r="16" spans="1:20">
      <c r="A16" s="133" t="s">
        <v>234</v>
      </c>
      <c r="B16" s="134">
        <v>7.1800000000000003E-2</v>
      </c>
      <c r="C16" s="135" t="s">
        <v>258</v>
      </c>
      <c r="D16" s="135" t="s">
        <v>236</v>
      </c>
      <c r="E16" s="114">
        <v>733908</v>
      </c>
      <c r="F16" s="125">
        <v>821214</v>
      </c>
      <c r="G16" s="125">
        <v>813133</v>
      </c>
      <c r="H16" s="125">
        <v>796615</v>
      </c>
      <c r="I16" s="125">
        <v>764727</v>
      </c>
      <c r="J16" s="125">
        <v>725410</v>
      </c>
      <c r="K16" s="125">
        <v>753687</v>
      </c>
      <c r="L16" s="125">
        <v>732133</v>
      </c>
      <c r="M16" s="125">
        <v>755410</v>
      </c>
      <c r="N16" s="125">
        <v>840653</v>
      </c>
      <c r="O16" s="125">
        <v>0</v>
      </c>
      <c r="P16" s="125">
        <v>0</v>
      </c>
      <c r="Q16" s="118"/>
      <c r="R16" s="118"/>
      <c r="S16" s="118"/>
    </row>
    <row r="17" spans="1:19">
      <c r="A17" s="133" t="s">
        <v>234</v>
      </c>
      <c r="B17" s="134">
        <v>3.5000000000000003E-2</v>
      </c>
      <c r="C17" s="135" t="s">
        <v>259</v>
      </c>
      <c r="D17" s="135" t="s">
        <v>237</v>
      </c>
      <c r="E17" s="114">
        <v>1209679</v>
      </c>
      <c r="F17" s="125">
        <v>1337393</v>
      </c>
      <c r="G17" s="125">
        <v>1380204</v>
      </c>
      <c r="H17" s="125">
        <v>1332057</v>
      </c>
      <c r="I17" s="125">
        <v>1319405</v>
      </c>
      <c r="J17" s="125">
        <v>1262434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18"/>
      <c r="R17" s="118"/>
      <c r="S17" s="118"/>
    </row>
    <row r="18" spans="1:19">
      <c r="A18" s="133" t="s">
        <v>298</v>
      </c>
      <c r="B18" s="134">
        <v>6.7100000000000007E-2</v>
      </c>
      <c r="C18" s="135" t="s">
        <v>258</v>
      </c>
      <c r="D18" s="135" t="s">
        <v>239</v>
      </c>
      <c r="E18" s="114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316537</v>
      </c>
      <c r="L18" s="125">
        <v>306310</v>
      </c>
      <c r="M18" s="125">
        <v>316110</v>
      </c>
      <c r="N18" s="125">
        <v>351713</v>
      </c>
      <c r="O18" s="125">
        <v>344574</v>
      </c>
      <c r="P18" s="125">
        <v>391715</v>
      </c>
      <c r="Q18" s="118"/>
      <c r="R18" s="118"/>
      <c r="S18" s="118"/>
    </row>
    <row r="19" spans="1:19">
      <c r="A19" s="133" t="s">
        <v>299</v>
      </c>
      <c r="B19" s="134" t="s">
        <v>301</v>
      </c>
      <c r="C19" s="135" t="s">
        <v>258</v>
      </c>
      <c r="D19" s="135" t="s">
        <v>239</v>
      </c>
      <c r="E19" s="114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754638</v>
      </c>
      <c r="P19" s="125">
        <v>858033</v>
      </c>
      <c r="Q19" s="118"/>
      <c r="R19" s="118"/>
      <c r="S19" s="118"/>
    </row>
    <row r="20" spans="1:19">
      <c r="A20" s="133" t="s">
        <v>300</v>
      </c>
      <c r="B20" s="134" t="s">
        <v>302</v>
      </c>
      <c r="C20" s="135" t="s">
        <v>258</v>
      </c>
      <c r="D20" s="135" t="s">
        <v>303</v>
      </c>
      <c r="E20" s="114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754996</v>
      </c>
      <c r="P20" s="125">
        <v>858461</v>
      </c>
      <c r="Q20" s="118"/>
      <c r="R20" s="118"/>
      <c r="S20" s="118"/>
    </row>
    <row r="21" spans="1:19">
      <c r="A21" s="136" t="s">
        <v>187</v>
      </c>
      <c r="B21" s="137"/>
      <c r="C21" s="137"/>
      <c r="D21" s="137"/>
      <c r="E21" s="138">
        <f t="shared" ref="E21:N21" si="2">SUM(E15:E20)</f>
        <v>2249201</v>
      </c>
      <c r="F21" s="138">
        <f t="shared" si="2"/>
        <v>2498450</v>
      </c>
      <c r="G21" s="138">
        <f t="shared" si="2"/>
        <v>2542069</v>
      </c>
      <c r="H21" s="138">
        <f t="shared" si="2"/>
        <v>2467198</v>
      </c>
      <c r="I21" s="138">
        <f t="shared" si="2"/>
        <v>2415757</v>
      </c>
      <c r="J21" s="138">
        <f t="shared" si="2"/>
        <v>2302472</v>
      </c>
      <c r="K21" s="138">
        <f t="shared" si="2"/>
        <v>1397207</v>
      </c>
      <c r="L21" s="138">
        <f t="shared" si="2"/>
        <v>1354567</v>
      </c>
      <c r="M21" s="138">
        <f t="shared" si="2"/>
        <v>1397593</v>
      </c>
      <c r="N21" s="138">
        <f t="shared" si="2"/>
        <v>1555163</v>
      </c>
      <c r="O21" s="138">
        <f>SUM(O15:O20)</f>
        <v>1854208</v>
      </c>
      <c r="P21" s="138">
        <f>SUM(P15:P20)</f>
        <v>2108209</v>
      </c>
      <c r="Q21" s="118"/>
      <c r="R21" s="118"/>
      <c r="S21" s="118"/>
    </row>
    <row r="22" spans="1:19">
      <c r="A22" s="133"/>
      <c r="B22" s="133"/>
      <c r="C22" s="135"/>
      <c r="D22" s="135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</row>
    <row r="23" spans="1:19" ht="20.399999999999999">
      <c r="A23" s="142" t="s">
        <v>310</v>
      </c>
      <c r="B23" s="142" t="s">
        <v>253</v>
      </c>
      <c r="C23" s="142" t="s">
        <v>252</v>
      </c>
      <c r="D23" s="142" t="s">
        <v>251</v>
      </c>
      <c r="E23" s="116" t="s">
        <v>155</v>
      </c>
      <c r="F23" s="116" t="s">
        <v>157</v>
      </c>
      <c r="G23" s="116" t="s">
        <v>164</v>
      </c>
      <c r="H23" s="116" t="s">
        <v>166</v>
      </c>
      <c r="I23" s="116" t="s">
        <v>168</v>
      </c>
      <c r="J23" s="116" t="s">
        <v>171</v>
      </c>
      <c r="K23" s="116" t="s">
        <v>173</v>
      </c>
      <c r="L23" s="116" t="str">
        <f>L1</f>
        <v>4Q23</v>
      </c>
      <c r="M23" s="116" t="str">
        <f>M1</f>
        <v>1Q24</v>
      </c>
      <c r="N23" s="116" t="str">
        <f>N1</f>
        <v>2Q24</v>
      </c>
      <c r="O23" s="116" t="str">
        <f>O1</f>
        <v>3Q24</v>
      </c>
      <c r="P23" s="116" t="str">
        <f>P1</f>
        <v>4Q24</v>
      </c>
    </row>
    <row r="24" spans="1:19">
      <c r="A24" s="133" t="s">
        <v>240</v>
      </c>
      <c r="B24" s="134">
        <v>2.5000000000000001E-2</v>
      </c>
      <c r="C24" s="135" t="s">
        <v>258</v>
      </c>
      <c r="D24" s="135" t="s">
        <v>241</v>
      </c>
      <c r="E24" s="114">
        <v>474536</v>
      </c>
      <c r="F24" s="125">
        <v>524996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18"/>
      <c r="R24" s="118"/>
      <c r="S24" s="118"/>
    </row>
    <row r="25" spans="1:19">
      <c r="A25" s="133" t="s">
        <v>242</v>
      </c>
      <c r="B25" s="134">
        <v>3.4700000000000002E-2</v>
      </c>
      <c r="C25" s="135" t="s">
        <v>258</v>
      </c>
      <c r="D25" s="135" t="s">
        <v>237</v>
      </c>
      <c r="E25" s="114">
        <v>237689</v>
      </c>
      <c r="F25" s="125">
        <v>262784</v>
      </c>
      <c r="G25" s="125">
        <v>271268</v>
      </c>
      <c r="H25" s="125">
        <v>261690</v>
      </c>
      <c r="I25" s="125">
        <v>254779</v>
      </c>
      <c r="J25" s="125">
        <v>241773</v>
      </c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18"/>
      <c r="R25" s="118"/>
      <c r="S25" s="118"/>
    </row>
    <row r="26" spans="1:19">
      <c r="A26" s="133" t="s">
        <v>243</v>
      </c>
      <c r="B26" s="134">
        <v>5.1299999999999998E-2</v>
      </c>
      <c r="C26" s="135" t="s">
        <v>258</v>
      </c>
      <c r="D26" s="135" t="s">
        <v>236</v>
      </c>
      <c r="E26" s="114">
        <v>0</v>
      </c>
      <c r="F26" s="125">
        <v>0</v>
      </c>
      <c r="G26" s="125">
        <v>271833</v>
      </c>
      <c r="H26" s="125">
        <v>262335</v>
      </c>
      <c r="I26" s="125">
        <v>255360</v>
      </c>
      <c r="J26" s="125">
        <v>242299</v>
      </c>
      <c r="K26" s="125">
        <v>251772</v>
      </c>
      <c r="L26" s="125">
        <v>243410</v>
      </c>
      <c r="M26" s="125">
        <v>251163</v>
      </c>
      <c r="N26" s="125">
        <v>279490</v>
      </c>
      <c r="O26" s="125">
        <v>0</v>
      </c>
      <c r="P26" s="125">
        <v>0</v>
      </c>
      <c r="Q26" s="118"/>
      <c r="R26" s="118"/>
      <c r="S26" s="118"/>
    </row>
    <row r="27" spans="1:19">
      <c r="A27" s="133" t="s">
        <v>244</v>
      </c>
      <c r="B27" s="134">
        <v>5.1900000000000002E-2</v>
      </c>
      <c r="C27" s="135" t="s">
        <v>258</v>
      </c>
      <c r="D27" s="135" t="s">
        <v>236</v>
      </c>
      <c r="E27" s="114">
        <v>0</v>
      </c>
      <c r="F27" s="125">
        <v>0</v>
      </c>
      <c r="G27" s="125">
        <v>270569</v>
      </c>
      <c r="H27" s="125">
        <v>261304</v>
      </c>
      <c r="I27" s="125">
        <v>254515</v>
      </c>
      <c r="J27" s="125">
        <v>241648</v>
      </c>
      <c r="K27" s="125">
        <v>251279</v>
      </c>
      <c r="L27" s="125">
        <v>243086</v>
      </c>
      <c r="M27" s="125">
        <v>250983</v>
      </c>
      <c r="N27" s="125">
        <v>279465</v>
      </c>
      <c r="O27" s="125">
        <v>0</v>
      </c>
      <c r="P27" s="125">
        <v>0</v>
      </c>
      <c r="Q27" s="118"/>
      <c r="R27" s="118"/>
      <c r="S27" s="118"/>
    </row>
    <row r="28" spans="1:19">
      <c r="A28" s="133" t="s">
        <v>238</v>
      </c>
      <c r="B28" s="134">
        <v>6.7100000000000007E-2</v>
      </c>
      <c r="C28" s="135" t="s">
        <v>258</v>
      </c>
      <c r="D28" s="135" t="s">
        <v>239</v>
      </c>
      <c r="E28" s="114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251173</v>
      </c>
      <c r="L28" s="125">
        <v>242967</v>
      </c>
      <c r="M28" s="125">
        <v>250741</v>
      </c>
      <c r="N28" s="125">
        <v>278928</v>
      </c>
      <c r="O28" s="125">
        <v>273369</v>
      </c>
      <c r="P28" s="125">
        <v>310768</v>
      </c>
      <c r="Q28" s="118"/>
      <c r="R28" s="118"/>
      <c r="S28" s="118"/>
    </row>
    <row r="29" spans="1:19">
      <c r="A29" s="133" t="s">
        <v>238</v>
      </c>
      <c r="B29" s="134" t="s">
        <v>305</v>
      </c>
      <c r="C29" s="135" t="s">
        <v>258</v>
      </c>
      <c r="D29" s="135" t="s">
        <v>307</v>
      </c>
      <c r="E29" s="114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274410</v>
      </c>
      <c r="P29" s="125">
        <v>311894</v>
      </c>
      <c r="Q29" s="118"/>
      <c r="R29" s="118"/>
      <c r="S29" s="118"/>
    </row>
    <row r="30" spans="1:19">
      <c r="A30" s="133" t="s">
        <v>238</v>
      </c>
      <c r="B30" s="134" t="s">
        <v>304</v>
      </c>
      <c r="C30" s="135" t="s">
        <v>258</v>
      </c>
      <c r="D30" s="135" t="s">
        <v>306</v>
      </c>
      <c r="E30" s="114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274541</v>
      </c>
      <c r="P30" s="125">
        <v>312042</v>
      </c>
      <c r="Q30" s="118"/>
      <c r="R30" s="118"/>
      <c r="S30" s="118"/>
    </row>
    <row r="31" spans="1:19">
      <c r="A31" s="136" t="s">
        <v>187</v>
      </c>
      <c r="B31" s="137"/>
      <c r="C31" s="137"/>
      <c r="D31" s="137"/>
      <c r="E31" s="138">
        <f>SUM(E24:E30)</f>
        <v>712225</v>
      </c>
      <c r="F31" s="138">
        <f t="shared" ref="F31:P31" si="3">SUM(F24:F30)</f>
        <v>787780</v>
      </c>
      <c r="G31" s="138">
        <f t="shared" si="3"/>
        <v>813670</v>
      </c>
      <c r="H31" s="138">
        <f t="shared" si="3"/>
        <v>785329</v>
      </c>
      <c r="I31" s="138">
        <f t="shared" si="3"/>
        <v>764654</v>
      </c>
      <c r="J31" s="138">
        <f t="shared" si="3"/>
        <v>725720</v>
      </c>
      <c r="K31" s="138">
        <f t="shared" si="3"/>
        <v>754224</v>
      </c>
      <c r="L31" s="138">
        <f t="shared" si="3"/>
        <v>729463</v>
      </c>
      <c r="M31" s="138">
        <f t="shared" si="3"/>
        <v>752887</v>
      </c>
      <c r="N31" s="138">
        <f t="shared" si="3"/>
        <v>837883</v>
      </c>
      <c r="O31" s="138">
        <f t="shared" si="3"/>
        <v>822320</v>
      </c>
      <c r="P31" s="138">
        <f t="shared" si="3"/>
        <v>934704</v>
      </c>
      <c r="Q31" s="118"/>
      <c r="R31" s="118"/>
      <c r="S31" s="118"/>
    </row>
    <row r="32" spans="1:19">
      <c r="A32" s="131"/>
      <c r="C32" s="135"/>
      <c r="D32" s="135"/>
      <c r="E32" s="132"/>
      <c r="F32" s="132"/>
      <c r="G32" s="120"/>
      <c r="H32" s="120"/>
      <c r="I32" s="120"/>
      <c r="J32" s="120"/>
      <c r="K32" s="120"/>
      <c r="L32" s="120"/>
      <c r="M32" s="120"/>
      <c r="N32" s="120"/>
      <c r="O32" s="120"/>
      <c r="P32" s="120"/>
    </row>
    <row r="33" spans="1:19" ht="20.399999999999999">
      <c r="A33" s="142" t="s">
        <v>311</v>
      </c>
      <c r="B33" s="142" t="s">
        <v>253</v>
      </c>
      <c r="C33" s="142" t="s">
        <v>252</v>
      </c>
      <c r="D33" s="142" t="s">
        <v>251</v>
      </c>
      <c r="E33" s="116" t="s">
        <v>155</v>
      </c>
      <c r="F33" s="116" t="s">
        <v>157</v>
      </c>
      <c r="G33" s="116" t="s">
        <v>164</v>
      </c>
      <c r="H33" s="116" t="s">
        <v>166</v>
      </c>
      <c r="I33" s="116" t="s">
        <v>168</v>
      </c>
      <c r="J33" s="116" t="s">
        <v>171</v>
      </c>
      <c r="K33" s="116" t="s">
        <v>173</v>
      </c>
      <c r="L33" s="116" t="str">
        <f>L1</f>
        <v>4Q23</v>
      </c>
      <c r="M33" s="116" t="str">
        <f>M1</f>
        <v>1Q24</v>
      </c>
      <c r="N33" s="116" t="str">
        <f>N1</f>
        <v>2Q24</v>
      </c>
      <c r="O33" s="116" t="str">
        <f>O1</f>
        <v>3Q24</v>
      </c>
      <c r="P33" s="116" t="str">
        <f>P1</f>
        <v>4Q24</v>
      </c>
    </row>
    <row r="34" spans="1:19">
      <c r="A34" s="143" t="s">
        <v>245</v>
      </c>
      <c r="B34" s="143" t="s">
        <v>272</v>
      </c>
      <c r="C34" s="144" t="s">
        <v>260</v>
      </c>
      <c r="D34" s="144" t="s">
        <v>246</v>
      </c>
      <c r="E34" s="145">
        <v>1286388</v>
      </c>
      <c r="F34" s="145">
        <v>0</v>
      </c>
      <c r="G34" s="145">
        <v>0</v>
      </c>
      <c r="H34" s="145">
        <v>0</v>
      </c>
      <c r="I34" s="145">
        <v>0</v>
      </c>
      <c r="J34" s="145">
        <v>0</v>
      </c>
      <c r="K34" s="145">
        <v>0</v>
      </c>
      <c r="L34" s="145">
        <v>0</v>
      </c>
      <c r="M34" s="145">
        <v>0</v>
      </c>
      <c r="N34" s="145">
        <v>0</v>
      </c>
      <c r="O34" s="145">
        <v>0</v>
      </c>
      <c r="P34" s="145">
        <v>0</v>
      </c>
    </row>
    <row r="35" spans="1:19">
      <c r="C35" s="135"/>
      <c r="D35" s="135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</row>
    <row r="36" spans="1:19" ht="20.399999999999999">
      <c r="A36" s="148" t="s">
        <v>312</v>
      </c>
      <c r="B36" s="142" t="s">
        <v>253</v>
      </c>
      <c r="C36" s="142" t="s">
        <v>252</v>
      </c>
      <c r="D36" s="142" t="s">
        <v>251</v>
      </c>
      <c r="E36" s="116" t="s">
        <v>155</v>
      </c>
      <c r="F36" s="116" t="s">
        <v>157</v>
      </c>
      <c r="G36" s="116" t="s">
        <v>164</v>
      </c>
      <c r="H36" s="116" t="s">
        <v>166</v>
      </c>
      <c r="I36" s="116" t="s">
        <v>168</v>
      </c>
      <c r="J36" s="116" t="s">
        <v>171</v>
      </c>
      <c r="K36" s="116" t="s">
        <v>173</v>
      </c>
      <c r="L36" s="116" t="str">
        <f>L1</f>
        <v>4Q23</v>
      </c>
      <c r="M36" s="116" t="str">
        <f>M1</f>
        <v>1Q24</v>
      </c>
      <c r="N36" s="116" t="str">
        <f>N1</f>
        <v>2Q24</v>
      </c>
      <c r="O36" s="116" t="str">
        <f>O1</f>
        <v>3Q24</v>
      </c>
      <c r="P36" s="116" t="str">
        <f>P1</f>
        <v>4Q24</v>
      </c>
    </row>
    <row r="37" spans="1:19">
      <c r="A37" s="143" t="s">
        <v>247</v>
      </c>
      <c r="B37" s="146">
        <v>4.1250000000000002E-2</v>
      </c>
      <c r="C37" s="144" t="s">
        <v>260</v>
      </c>
      <c r="D37" s="144" t="s">
        <v>248</v>
      </c>
      <c r="E37" s="145">
        <v>3296522</v>
      </c>
      <c r="F37" s="145">
        <v>3692261</v>
      </c>
      <c r="G37" s="145">
        <v>3766598</v>
      </c>
      <c r="H37" s="145">
        <v>3647627</v>
      </c>
      <c r="I37" s="145">
        <v>3240766</v>
      </c>
      <c r="J37" s="145">
        <v>3055827</v>
      </c>
      <c r="K37" s="145">
        <v>3138486</v>
      </c>
      <c r="L37" s="145">
        <v>3045345</v>
      </c>
      <c r="M37" s="145">
        <v>3020468</v>
      </c>
      <c r="N37" s="145">
        <v>3351958</v>
      </c>
      <c r="O37" s="145">
        <v>3245872</v>
      </c>
      <c r="P37" s="145">
        <v>3709765</v>
      </c>
      <c r="Q37" s="118"/>
      <c r="R37" s="118"/>
      <c r="S37" s="118"/>
    </row>
    <row r="38" spans="1:19"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</row>
    <row r="39" spans="1:19">
      <c r="A39" s="131"/>
      <c r="B39" s="131"/>
      <c r="C39" s="131"/>
      <c r="D39" s="131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</row>
    <row r="40" spans="1:19" customFormat="1" ht="14.4"/>
    <row r="41" spans="1:19" customFormat="1" ht="14.4"/>
    <row r="42" spans="1:19" customFormat="1" ht="14.4"/>
    <row r="43" spans="1:19" customFormat="1" ht="14.4"/>
    <row r="44" spans="1:19" customFormat="1" ht="14.4"/>
    <row r="45" spans="1:19" customFormat="1" ht="14.4"/>
    <row r="46" spans="1:19" customFormat="1" ht="14.4"/>
    <row r="47" spans="1:19" customFormat="1" ht="14.4"/>
    <row r="48" spans="1:19" customFormat="1" ht="14.4"/>
    <row r="49" customFormat="1" ht="14.4"/>
    <row r="50" customFormat="1" ht="14.4"/>
    <row r="51" customFormat="1" ht="14.4"/>
    <row r="52" customFormat="1" ht="14.4"/>
    <row r="53" customFormat="1" ht="14.4"/>
    <row r="54" customFormat="1" ht="14.4"/>
    <row r="55" customFormat="1" ht="14.4"/>
    <row r="56" customFormat="1" ht="14.4"/>
    <row r="57" customFormat="1" ht="14.4"/>
    <row r="58" customFormat="1" ht="14.4"/>
    <row r="59" customFormat="1" ht="14.4"/>
    <row r="60" customFormat="1" ht="14.4"/>
    <row r="61" customFormat="1" ht="14.4"/>
    <row r="62" customFormat="1" ht="14.4"/>
    <row r="63" customFormat="1" ht="14.4"/>
    <row r="64" customFormat="1" ht="14.4"/>
    <row r="65" spans="3:3" customFormat="1" ht="14.4"/>
    <row r="66" spans="3:3" customFormat="1" ht="14.4"/>
    <row r="67" spans="3:3" customFormat="1" ht="14.4"/>
    <row r="68" spans="3:3" customFormat="1" ht="14.4"/>
    <row r="69" spans="3:3" customFormat="1" ht="14.4"/>
    <row r="70" spans="3:3" customFormat="1" ht="14.4"/>
    <row r="71" spans="3:3" customFormat="1" ht="14.4"/>
    <row r="72" spans="3:3" customFormat="1" ht="14.4"/>
    <row r="73" spans="3:3" customFormat="1" ht="14.4"/>
    <row r="74" spans="3:3" customFormat="1" ht="14.4"/>
    <row r="75" spans="3:3" customFormat="1" ht="14.4"/>
    <row r="76" spans="3:3" customFormat="1" ht="14.4"/>
    <row r="77" spans="3:3" customFormat="1" ht="14.4"/>
    <row r="80" spans="3:3">
      <c r="C80" s="139"/>
    </row>
    <row r="81" spans="3:3">
      <c r="C81" s="139"/>
    </row>
    <row r="84" spans="3:3">
      <c r="C84" s="114"/>
    </row>
    <row r="86" spans="3:3">
      <c r="C86" s="118"/>
    </row>
    <row r="87" spans="3:3">
      <c r="C87" s="140"/>
    </row>
    <row r="89" spans="3:3">
      <c r="C89" s="141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Modeling Revenues Guide</vt:lpstr>
      <vt:lpstr>Agio Cetip_Cetip Goodwill</vt:lpstr>
      <vt:lpstr>Cash and Fin. Invest. Info</vt:lpstr>
      <vt:lpstr>Debt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Cristiano de La Noce Fernandes Filho</dc:creator>
  <cp:lastModifiedBy>Yusuke Kira</cp:lastModifiedBy>
  <dcterms:created xsi:type="dcterms:W3CDTF">2020-11-24T20:58:29Z</dcterms:created>
  <dcterms:modified xsi:type="dcterms:W3CDTF">2025-02-20T14:45:39Z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2023-02-27T13:36:51Z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70e7417a-91bd-498c-a3d0-c4a7e8dff603</vt:lpwstr>
  </property>
  <property fmtid="{D5CDD505-2E9C-101B-9397-08002B2CF9AE}" pid="8" name="MSIP_Label_4aeda764-ac5d-4c78-8b24-fe1405747852_ContentBits">
    <vt:lpwstr>2</vt:lpwstr>
  </property>
</Properties>
</file>